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Kannika 20 มิ.ย. 2562\รพ.สต\รพ.สต. ปีงบประมาณ 2563\รพ.สต.เดือน พฤษภาคม 2563\"/>
    </mc:Choice>
  </mc:AlternateContent>
  <bookViews>
    <workbookView xWindow="4335" yWindow="255" windowWidth="11025" windowHeight="5310" tabRatio="599" firstSheet="14" activeTab="14"/>
  </bookViews>
  <sheets>
    <sheet name="บก." sheetId="81" r:id="rId1"/>
    <sheet name="บึงกาฬ" sheetId="19" r:id="rId2"/>
    <sheet name="นภ" sheetId="74" r:id="rId3"/>
    <sheet name="หนองบัวลำภู" sheetId="15" r:id="rId4"/>
    <sheet name="อด" sheetId="75" r:id="rId5"/>
    <sheet name="อุดรธานี" sheetId="16" r:id="rId6"/>
    <sheet name="ลย." sheetId="76" r:id="rId7"/>
    <sheet name="เลย " sheetId="39" r:id="rId8"/>
    <sheet name="นค." sheetId="77" r:id="rId9"/>
    <sheet name="หนองคาย" sheetId="34" r:id="rId10"/>
    <sheet name="สกล" sheetId="78" r:id="rId11"/>
    <sheet name="สกลนคร" sheetId="32" r:id="rId12"/>
    <sheet name="นคร" sheetId="79" r:id="rId13"/>
    <sheet name="นครพนม" sheetId="30" r:id="rId14"/>
    <sheet name="1.สรุปรายงานการส่งงบ " sheetId="83" r:id="rId15"/>
    <sheet name="ตารางการส่งงบ" sheetId="84" state="hidden" r:id="rId16"/>
    <sheet name="2.สรุปคะแนน" sheetId="11" r:id="rId17"/>
    <sheet name="3. สรุปรวมราย CUP " sheetId="61" r:id="rId18"/>
  </sheets>
  <definedNames>
    <definedName name="_xlnm._FilterDatabase" localSheetId="17" hidden="1">'3. สรุปรวมราย CUP '!$A$4:$WVN$1070</definedName>
    <definedName name="_xlnm._FilterDatabase" localSheetId="12" hidden="1">นคร!$A$2:$AG$167</definedName>
    <definedName name="_xlnm._FilterDatabase" localSheetId="13" hidden="1">นครพนม!$A$1:$AP$154</definedName>
    <definedName name="_xlnm._FilterDatabase" localSheetId="1" hidden="1">บึงกาฬ!$A$1:$AK$71</definedName>
    <definedName name="_xlnm._FilterDatabase" localSheetId="7" hidden="1">'เลย '!$A$1:$AP$130</definedName>
    <definedName name="_xlnm._FilterDatabase" localSheetId="3" hidden="1">หนองบัวลำภู!$A$1:$AI$86</definedName>
    <definedName name="_xlnm._FilterDatabase" localSheetId="4" hidden="1">อด!#REF!</definedName>
    <definedName name="_xlnm._FilterDatabase" localSheetId="5" hidden="1">อุดรธานี!$A$1:$AS$222</definedName>
    <definedName name="DATA1" localSheetId="14">#REF!</definedName>
    <definedName name="DATA1" localSheetId="17">#REF!</definedName>
    <definedName name="DATA1" localSheetId="7">#REF!</definedName>
    <definedName name="DATA1">#REF!</definedName>
    <definedName name="_xlnm.Print_Titles" localSheetId="17">'3. สรุปรวมราย CUP '!$1:$4</definedName>
  </definedNames>
  <calcPr calcId="152511"/>
</workbook>
</file>

<file path=xl/calcChain.xml><?xml version="1.0" encoding="utf-8"?>
<calcChain xmlns="http://schemas.openxmlformats.org/spreadsheetml/2006/main">
  <c r="AH29" i="19" l="1"/>
  <c r="AO4" i="30"/>
  <c r="AN4" i="30"/>
  <c r="AL4" i="30"/>
  <c r="AK4" i="30"/>
  <c r="AK4" i="32"/>
  <c r="AJ5" i="32"/>
  <c r="AJ6" i="32"/>
  <c r="AJ7" i="32"/>
  <c r="AJ8" i="32"/>
  <c r="AJ9" i="32"/>
  <c r="AJ10" i="32"/>
  <c r="AJ11" i="32"/>
  <c r="AJ12" i="32"/>
  <c r="AJ13" i="32"/>
  <c r="AJ14" i="32"/>
  <c r="AJ15" i="32"/>
  <c r="AJ16" i="32"/>
  <c r="AJ17" i="32"/>
  <c r="AJ18" i="32"/>
  <c r="AJ19" i="32"/>
  <c r="AJ20" i="32"/>
  <c r="AJ21" i="32"/>
  <c r="AJ22" i="32"/>
  <c r="AJ23" i="32"/>
  <c r="AJ24" i="32"/>
  <c r="AJ25" i="32"/>
  <c r="AJ26" i="32"/>
  <c r="AJ27" i="32"/>
  <c r="AJ28" i="32"/>
  <c r="AJ29" i="32"/>
  <c r="AJ30" i="32"/>
  <c r="AJ31" i="32"/>
  <c r="AJ32" i="32"/>
  <c r="AJ33" i="32"/>
  <c r="AJ34" i="32"/>
  <c r="AJ35" i="32"/>
  <c r="AJ36" i="32"/>
  <c r="AJ37" i="32"/>
  <c r="AJ38" i="32"/>
  <c r="AJ39" i="32"/>
  <c r="AJ40" i="32"/>
  <c r="AJ41" i="32"/>
  <c r="AJ42" i="32"/>
  <c r="AJ43" i="32"/>
  <c r="AJ44" i="32"/>
  <c r="AJ45" i="32"/>
  <c r="AJ46" i="32"/>
  <c r="AJ47" i="32"/>
  <c r="AJ48" i="32"/>
  <c r="AJ49" i="32"/>
  <c r="AJ50" i="32"/>
  <c r="AJ51" i="32"/>
  <c r="AJ52" i="32"/>
  <c r="AJ53" i="32"/>
  <c r="AJ54" i="32"/>
  <c r="AJ55" i="32"/>
  <c r="AJ56" i="32"/>
  <c r="AJ57" i="32"/>
  <c r="AJ58" i="32"/>
  <c r="AJ59" i="32"/>
  <c r="AJ60" i="32"/>
  <c r="AJ61" i="32"/>
  <c r="AJ62" i="32"/>
  <c r="AJ63" i="32"/>
  <c r="AJ64" i="32"/>
  <c r="AJ65" i="32"/>
  <c r="AJ66" i="32"/>
  <c r="AJ67" i="32"/>
  <c r="AJ68" i="32"/>
  <c r="AJ69" i="32"/>
  <c r="AJ70" i="32"/>
  <c r="AJ71" i="32"/>
  <c r="AJ72" i="32"/>
  <c r="AJ73" i="32"/>
  <c r="AJ74" i="32"/>
  <c r="AJ75" i="32"/>
  <c r="AJ76" i="32"/>
  <c r="AJ77" i="32"/>
  <c r="AJ78" i="32"/>
  <c r="AJ79" i="32"/>
  <c r="AJ80" i="32"/>
  <c r="AJ81" i="32"/>
  <c r="AJ82" i="32"/>
  <c r="AJ83" i="32"/>
  <c r="AJ84" i="32"/>
  <c r="AJ85" i="32"/>
  <c r="AJ86" i="32"/>
  <c r="AJ87" i="32"/>
  <c r="AJ88" i="32"/>
  <c r="AJ89" i="32"/>
  <c r="AJ90" i="32"/>
  <c r="AJ91" i="32"/>
  <c r="AJ92" i="32"/>
  <c r="AJ93" i="32"/>
  <c r="AJ94" i="32"/>
  <c r="AJ95" i="32"/>
  <c r="AJ96" i="32"/>
  <c r="AJ97" i="32"/>
  <c r="AJ98" i="32"/>
  <c r="AJ99" i="32"/>
  <c r="AJ100" i="32"/>
  <c r="AJ101" i="32"/>
  <c r="AJ102" i="32"/>
  <c r="AJ103" i="32"/>
  <c r="AJ104" i="32"/>
  <c r="AJ105" i="32"/>
  <c r="AJ106" i="32"/>
  <c r="AJ107" i="32"/>
  <c r="AJ108" i="32"/>
  <c r="AJ109" i="32"/>
  <c r="AJ110" i="32"/>
  <c r="AJ111" i="32"/>
  <c r="AJ112" i="32"/>
  <c r="AJ113" i="32"/>
  <c r="AJ114" i="32"/>
  <c r="AJ115" i="32"/>
  <c r="AJ116" i="32"/>
  <c r="AJ117" i="32"/>
  <c r="AJ118" i="32"/>
  <c r="AJ119" i="32"/>
  <c r="AJ120" i="32"/>
  <c r="AJ121" i="32"/>
  <c r="AJ122" i="32"/>
  <c r="AJ123" i="32"/>
  <c r="AJ124" i="32"/>
  <c r="AJ125" i="32"/>
  <c r="AJ126" i="32"/>
  <c r="AJ127" i="32"/>
  <c r="AJ128" i="32"/>
  <c r="AJ129" i="32"/>
  <c r="AJ130" i="32"/>
  <c r="AJ131" i="32"/>
  <c r="AJ132" i="32"/>
  <c r="AJ133" i="32"/>
  <c r="AJ134" i="32"/>
  <c r="AJ135" i="32"/>
  <c r="AJ136" i="32"/>
  <c r="AJ137" i="32"/>
  <c r="AJ138" i="32"/>
  <c r="AJ139" i="32"/>
  <c r="AJ140" i="32"/>
  <c r="AJ141" i="32"/>
  <c r="AJ142" i="32"/>
  <c r="AJ143" i="32"/>
  <c r="AJ144" i="32"/>
  <c r="AJ145" i="32"/>
  <c r="AJ146" i="32"/>
  <c r="AJ147" i="32"/>
  <c r="AJ148" i="32"/>
  <c r="AJ149" i="32"/>
  <c r="AJ150" i="32"/>
  <c r="AJ151" i="32"/>
  <c r="AJ152" i="32"/>
  <c r="AJ153" i="32"/>
  <c r="AJ154" i="32"/>
  <c r="AJ155" i="32"/>
  <c r="AJ156" i="32"/>
  <c r="AJ157" i="32"/>
  <c r="AJ158" i="32"/>
  <c r="AJ159" i="32"/>
  <c r="AJ160" i="32"/>
  <c r="AJ161" i="32"/>
  <c r="AJ162" i="32"/>
  <c r="AJ163" i="32"/>
  <c r="AJ164" i="32"/>
  <c r="AJ165" i="32"/>
  <c r="AJ166" i="32"/>
  <c r="AJ167" i="32"/>
  <c r="AJ168" i="32"/>
  <c r="AJ169" i="32"/>
  <c r="AJ170" i="32"/>
  <c r="AJ171" i="32"/>
  <c r="AJ172" i="32"/>
  <c r="AJ173" i="32"/>
  <c r="AJ174" i="32"/>
  <c r="AJ175" i="32"/>
  <c r="AJ176" i="32"/>
  <c r="AJ177" i="32"/>
  <c r="AJ178" i="32"/>
  <c r="AJ179" i="32"/>
  <c r="AJ180" i="32"/>
  <c r="AJ181" i="32"/>
  <c r="AJ182" i="32"/>
  <c r="AJ183" i="32"/>
  <c r="AJ184" i="32"/>
  <c r="AJ185" i="32"/>
  <c r="AJ186" i="32"/>
  <c r="AJ187" i="32"/>
  <c r="AJ188" i="32"/>
  <c r="AJ189" i="32"/>
  <c r="AJ4" i="32"/>
  <c r="AH4" i="32"/>
  <c r="AG4" i="32"/>
  <c r="AJ5" i="34" l="1"/>
  <c r="AJ6" i="34"/>
  <c r="AJ7" i="34"/>
  <c r="AJ8" i="34"/>
  <c r="AJ9" i="34"/>
  <c r="AJ10" i="34"/>
  <c r="AJ11" i="34"/>
  <c r="AJ12" i="34"/>
  <c r="AJ13" i="34"/>
  <c r="AJ14" i="34"/>
  <c r="AJ15" i="34"/>
  <c r="AJ16" i="34"/>
  <c r="AJ17" i="34"/>
  <c r="AJ18" i="34"/>
  <c r="AJ19" i="34"/>
  <c r="AJ20" i="34"/>
  <c r="AJ21" i="34"/>
  <c r="AJ22" i="34"/>
  <c r="AJ23" i="34"/>
  <c r="AJ24" i="34"/>
  <c r="AJ25" i="34"/>
  <c r="AJ26" i="34"/>
  <c r="AJ27" i="34"/>
  <c r="AJ28" i="34"/>
  <c r="AJ29" i="34"/>
  <c r="AJ30" i="34"/>
  <c r="AJ31" i="34"/>
  <c r="AJ32" i="34"/>
  <c r="AJ33" i="34"/>
  <c r="AJ34" i="34"/>
  <c r="AJ35" i="34"/>
  <c r="AJ36" i="34"/>
  <c r="AJ37" i="34"/>
  <c r="AJ38" i="34"/>
  <c r="AJ39" i="34"/>
  <c r="AJ40" i="34"/>
  <c r="AJ41" i="34"/>
  <c r="AJ42" i="34"/>
  <c r="AJ43" i="34"/>
  <c r="AJ44" i="34"/>
  <c r="AJ45" i="34"/>
  <c r="AJ46" i="34"/>
  <c r="AJ47" i="34"/>
  <c r="AJ48" i="34"/>
  <c r="AJ49" i="34"/>
  <c r="AJ50" i="34"/>
  <c r="AJ51" i="34"/>
  <c r="AJ52" i="34"/>
  <c r="AJ53" i="34"/>
  <c r="AJ54" i="34"/>
  <c r="AJ55" i="34"/>
  <c r="AJ56" i="34"/>
  <c r="AJ57" i="34"/>
  <c r="AJ58" i="34"/>
  <c r="AJ59" i="34"/>
  <c r="AJ60" i="34"/>
  <c r="AJ61" i="34"/>
  <c r="AJ62" i="34"/>
  <c r="AJ63" i="34"/>
  <c r="AJ64" i="34"/>
  <c r="AJ65" i="34"/>
  <c r="AJ66" i="34"/>
  <c r="AJ67" i="34"/>
  <c r="AJ68" i="34"/>
  <c r="AJ69" i="34"/>
  <c r="AJ70" i="34"/>
  <c r="AJ71" i="34"/>
  <c r="AJ72" i="34"/>
  <c r="AJ73" i="34"/>
  <c r="AJ74" i="34"/>
  <c r="AJ75" i="34"/>
  <c r="AJ76" i="34"/>
  <c r="AJ77" i="34"/>
  <c r="AJ78" i="34"/>
  <c r="AJ79" i="34"/>
  <c r="AJ80" i="34"/>
  <c r="AJ81" i="34"/>
  <c r="AJ82" i="34"/>
  <c r="AJ83" i="34"/>
  <c r="AJ84" i="34"/>
  <c r="AJ85" i="34"/>
  <c r="AJ86" i="34"/>
  <c r="AJ4" i="34"/>
  <c r="AI5" i="34"/>
  <c r="AI6" i="34"/>
  <c r="AI7" i="34"/>
  <c r="AI8" i="34"/>
  <c r="AI9" i="34"/>
  <c r="AI10" i="34"/>
  <c r="AI11" i="34"/>
  <c r="AI12" i="34"/>
  <c r="AI13" i="34"/>
  <c r="AI14" i="34"/>
  <c r="AI15" i="34"/>
  <c r="AI16" i="34"/>
  <c r="AI17" i="34"/>
  <c r="AI18" i="34"/>
  <c r="AI19" i="34"/>
  <c r="AI20" i="34"/>
  <c r="AI21" i="34"/>
  <c r="AI22" i="34"/>
  <c r="AI23" i="34"/>
  <c r="AI24" i="34"/>
  <c r="AI25" i="34"/>
  <c r="AI26" i="34"/>
  <c r="AI27" i="34"/>
  <c r="AI28" i="34"/>
  <c r="AI29" i="34"/>
  <c r="AI30" i="34"/>
  <c r="AI31" i="34"/>
  <c r="AI32" i="34"/>
  <c r="AI33" i="34"/>
  <c r="AI34" i="34"/>
  <c r="AI35" i="34"/>
  <c r="AI36" i="34"/>
  <c r="AI37" i="34"/>
  <c r="AI38" i="34"/>
  <c r="AI39" i="34"/>
  <c r="AI40" i="34"/>
  <c r="AI41" i="34"/>
  <c r="AI42" i="34"/>
  <c r="AI43" i="34"/>
  <c r="AI44" i="34"/>
  <c r="AI45" i="34"/>
  <c r="AI46" i="34"/>
  <c r="AI47" i="34"/>
  <c r="AI48" i="34"/>
  <c r="AI49" i="34"/>
  <c r="AI50" i="34"/>
  <c r="AI51" i="34"/>
  <c r="AI52" i="34"/>
  <c r="AI53" i="34"/>
  <c r="AI54" i="34"/>
  <c r="AI55" i="34"/>
  <c r="AI56" i="34"/>
  <c r="AI57" i="34"/>
  <c r="AI58" i="34"/>
  <c r="AI59" i="34"/>
  <c r="AI60" i="34"/>
  <c r="AI61" i="34"/>
  <c r="AI62" i="34"/>
  <c r="AI63" i="34"/>
  <c r="AI64" i="34"/>
  <c r="AI65" i="34"/>
  <c r="AI66" i="34"/>
  <c r="AI67" i="34"/>
  <c r="AI68" i="34"/>
  <c r="AI69" i="34"/>
  <c r="AI70" i="34"/>
  <c r="AI71" i="34"/>
  <c r="AI72" i="34"/>
  <c r="AI73" i="34"/>
  <c r="AI74" i="34"/>
  <c r="AI75" i="34"/>
  <c r="AI76" i="34"/>
  <c r="AI77" i="34"/>
  <c r="AI78" i="34"/>
  <c r="AI79" i="34"/>
  <c r="AI80" i="34"/>
  <c r="AI81" i="34"/>
  <c r="AI82" i="34"/>
  <c r="AI83" i="34"/>
  <c r="AI84" i="34"/>
  <c r="AI85" i="34"/>
  <c r="AI86" i="34"/>
  <c r="AI4" i="34"/>
  <c r="AG4" i="34"/>
  <c r="AF5" i="34"/>
  <c r="AF6" i="34"/>
  <c r="AF7" i="34"/>
  <c r="AF8" i="34"/>
  <c r="AF9" i="34"/>
  <c r="AF10" i="34"/>
  <c r="AF11" i="34"/>
  <c r="AF12" i="34"/>
  <c r="AF13" i="34"/>
  <c r="AF14" i="34"/>
  <c r="AF15" i="34"/>
  <c r="AF16" i="34"/>
  <c r="AF17" i="34"/>
  <c r="AF18" i="34"/>
  <c r="AF19" i="34"/>
  <c r="AF20" i="34"/>
  <c r="AF21" i="34"/>
  <c r="AF22" i="34"/>
  <c r="AF23" i="34"/>
  <c r="AF24" i="34"/>
  <c r="AF25" i="34"/>
  <c r="AF26" i="34"/>
  <c r="AF27" i="34"/>
  <c r="AF28" i="34"/>
  <c r="AF29" i="34"/>
  <c r="AF30" i="34"/>
  <c r="AF31" i="34"/>
  <c r="AF32" i="34"/>
  <c r="AF33" i="34"/>
  <c r="AF34" i="34"/>
  <c r="AF35" i="34"/>
  <c r="AF36" i="34"/>
  <c r="AF37" i="34"/>
  <c r="AF38" i="34"/>
  <c r="AF39" i="34"/>
  <c r="AF40" i="34"/>
  <c r="AF41" i="34"/>
  <c r="AF42" i="34"/>
  <c r="AF43" i="34"/>
  <c r="AF44" i="34"/>
  <c r="AF45" i="34"/>
  <c r="AF46" i="34"/>
  <c r="AF47" i="34"/>
  <c r="AF48" i="34"/>
  <c r="AF49" i="34"/>
  <c r="AF50" i="34"/>
  <c r="AF51" i="34"/>
  <c r="AF52" i="34"/>
  <c r="AF53" i="34"/>
  <c r="AF54" i="34"/>
  <c r="AF55" i="34"/>
  <c r="AF56" i="34"/>
  <c r="AF57" i="34"/>
  <c r="AF58" i="34"/>
  <c r="AF59" i="34"/>
  <c r="AF60" i="34"/>
  <c r="AF61" i="34"/>
  <c r="AF62" i="34"/>
  <c r="AF63" i="34"/>
  <c r="AF64" i="34"/>
  <c r="AF65" i="34"/>
  <c r="AF66" i="34"/>
  <c r="AF67" i="34"/>
  <c r="AF68" i="34"/>
  <c r="AF69" i="34"/>
  <c r="AF70" i="34"/>
  <c r="AF71" i="34"/>
  <c r="AF72" i="34"/>
  <c r="AF73" i="34"/>
  <c r="AF74" i="34"/>
  <c r="AF75" i="34"/>
  <c r="AF76" i="34"/>
  <c r="AF77" i="34"/>
  <c r="AF78" i="34"/>
  <c r="AF79" i="34"/>
  <c r="AF80" i="34"/>
  <c r="AF81" i="34"/>
  <c r="AF82" i="34"/>
  <c r="AF83" i="34"/>
  <c r="AF84" i="34"/>
  <c r="AF85" i="34"/>
  <c r="AF86" i="34"/>
  <c r="AG5" i="34"/>
  <c r="AG6" i="34"/>
  <c r="AG7" i="34"/>
  <c r="AG8" i="34"/>
  <c r="AG9" i="34"/>
  <c r="AG10" i="34"/>
  <c r="AG11" i="34"/>
  <c r="AG12" i="34"/>
  <c r="AG13" i="34"/>
  <c r="AG14" i="34"/>
  <c r="AG15" i="34"/>
  <c r="AG16" i="34"/>
  <c r="AG17" i="34"/>
  <c r="AG18" i="34"/>
  <c r="AG19" i="34"/>
  <c r="AG20" i="34"/>
  <c r="AG21" i="34"/>
  <c r="AG22" i="34"/>
  <c r="AG23" i="34"/>
  <c r="AG24" i="34"/>
  <c r="AG25" i="34"/>
  <c r="AG26" i="34"/>
  <c r="AG27" i="34"/>
  <c r="AG28" i="34"/>
  <c r="AG29" i="34"/>
  <c r="AG30" i="34"/>
  <c r="AG31" i="34"/>
  <c r="AG32" i="34"/>
  <c r="AG33" i="34"/>
  <c r="AG34" i="34"/>
  <c r="AG35" i="34"/>
  <c r="AG36" i="34"/>
  <c r="AG37" i="34"/>
  <c r="AG38" i="34"/>
  <c r="AG39" i="34"/>
  <c r="AG40" i="34"/>
  <c r="AG41" i="34"/>
  <c r="AG42" i="34"/>
  <c r="AG43" i="34"/>
  <c r="AG44" i="34"/>
  <c r="AG45" i="34"/>
  <c r="AG46" i="34"/>
  <c r="AG47" i="34"/>
  <c r="AG48" i="34"/>
  <c r="AG49" i="34"/>
  <c r="AG50" i="34"/>
  <c r="AG51" i="34"/>
  <c r="AG52" i="34"/>
  <c r="AG53" i="34"/>
  <c r="AG54" i="34"/>
  <c r="AG55" i="34"/>
  <c r="AG56" i="34"/>
  <c r="AG57" i="34"/>
  <c r="AG58" i="34"/>
  <c r="AG59" i="34"/>
  <c r="AG60" i="34"/>
  <c r="AG61" i="34"/>
  <c r="AG62" i="34"/>
  <c r="AG63" i="34"/>
  <c r="AG64" i="34"/>
  <c r="AG65" i="34"/>
  <c r="AG66" i="34"/>
  <c r="AG67" i="34"/>
  <c r="AG68" i="34"/>
  <c r="AG69" i="34"/>
  <c r="AG70" i="34"/>
  <c r="AG71" i="34"/>
  <c r="AG72" i="34"/>
  <c r="AG73" i="34"/>
  <c r="AG74" i="34"/>
  <c r="AG75" i="34"/>
  <c r="AG76" i="34"/>
  <c r="AG77" i="34"/>
  <c r="AG78" i="34"/>
  <c r="AG79" i="34"/>
  <c r="AG80" i="34"/>
  <c r="AG81" i="34"/>
  <c r="AG82" i="34"/>
  <c r="AG83" i="34"/>
  <c r="AG84" i="34"/>
  <c r="AG85" i="34"/>
  <c r="AG86" i="34"/>
  <c r="AF4" i="34"/>
  <c r="AO5" i="39"/>
  <c r="AO6" i="39"/>
  <c r="AO7" i="39"/>
  <c r="AO8" i="39"/>
  <c r="AO9" i="39"/>
  <c r="AO10" i="39"/>
  <c r="AO11" i="39"/>
  <c r="AO12" i="39"/>
  <c r="AO13" i="39"/>
  <c r="AO14" i="39"/>
  <c r="AO15" i="39"/>
  <c r="AO16" i="39"/>
  <c r="AO17" i="39"/>
  <c r="AO18" i="39"/>
  <c r="AO19" i="39"/>
  <c r="AO20" i="39"/>
  <c r="AO21" i="39"/>
  <c r="AO22" i="39"/>
  <c r="AO23" i="39"/>
  <c r="AO24" i="39"/>
  <c r="AO25" i="39"/>
  <c r="AO26" i="39"/>
  <c r="AO27" i="39"/>
  <c r="AO28" i="39"/>
  <c r="AO29" i="39"/>
  <c r="AO30" i="39"/>
  <c r="AO31" i="39"/>
  <c r="AO32" i="39"/>
  <c r="AO33" i="39"/>
  <c r="AO34" i="39"/>
  <c r="AO35" i="39"/>
  <c r="AO36" i="39"/>
  <c r="AO37" i="39"/>
  <c r="AO38" i="39"/>
  <c r="AO39" i="39"/>
  <c r="AO40" i="39"/>
  <c r="AO41" i="39"/>
  <c r="AO42" i="39"/>
  <c r="AO43" i="39"/>
  <c r="AO44" i="39"/>
  <c r="AO45" i="39"/>
  <c r="AO46" i="39"/>
  <c r="AO47" i="39"/>
  <c r="AO48" i="39"/>
  <c r="AO49" i="39"/>
  <c r="AO50" i="39"/>
  <c r="AO51" i="39"/>
  <c r="AO52" i="39"/>
  <c r="AO53" i="39"/>
  <c r="AO54" i="39"/>
  <c r="AO55" i="39"/>
  <c r="AO56" i="39"/>
  <c r="AO57" i="39"/>
  <c r="AO58" i="39"/>
  <c r="AO59" i="39"/>
  <c r="AO60" i="39"/>
  <c r="AO61" i="39"/>
  <c r="AO62" i="39"/>
  <c r="AO63" i="39"/>
  <c r="AO64" i="39"/>
  <c r="AO65" i="39"/>
  <c r="AO66" i="39"/>
  <c r="AO67" i="39"/>
  <c r="AO68" i="39"/>
  <c r="AO69" i="39"/>
  <c r="AO70" i="39"/>
  <c r="AO71" i="39"/>
  <c r="AO72" i="39"/>
  <c r="AO73" i="39"/>
  <c r="AO74" i="39"/>
  <c r="AO75" i="39"/>
  <c r="AO76" i="39"/>
  <c r="AO77" i="39"/>
  <c r="AO78" i="39"/>
  <c r="AO79" i="39"/>
  <c r="AO80" i="39"/>
  <c r="AO81" i="39"/>
  <c r="AO82" i="39"/>
  <c r="AO83" i="39"/>
  <c r="AO84" i="39"/>
  <c r="AO85" i="39"/>
  <c r="AO86" i="39"/>
  <c r="AO87" i="39"/>
  <c r="AO88" i="39"/>
  <c r="AO89" i="39"/>
  <c r="AO90" i="39"/>
  <c r="AO91" i="39"/>
  <c r="AO92" i="39"/>
  <c r="AO93" i="39"/>
  <c r="AO94" i="39"/>
  <c r="AO95" i="39"/>
  <c r="AO96" i="39"/>
  <c r="AO97" i="39"/>
  <c r="AO98" i="39"/>
  <c r="AO99" i="39"/>
  <c r="AO100" i="39"/>
  <c r="AO101" i="39"/>
  <c r="AO102" i="39"/>
  <c r="AO103" i="39"/>
  <c r="AO104" i="39"/>
  <c r="AO105" i="39"/>
  <c r="AO106" i="39"/>
  <c r="AO107" i="39"/>
  <c r="AO108" i="39"/>
  <c r="AO109" i="39"/>
  <c r="AO110" i="39"/>
  <c r="AO111" i="39"/>
  <c r="AO112" i="39"/>
  <c r="AO113" i="39"/>
  <c r="AO114" i="39"/>
  <c r="AO115" i="39"/>
  <c r="AO116" i="39"/>
  <c r="AO117" i="39"/>
  <c r="AO118" i="39"/>
  <c r="AO119" i="39"/>
  <c r="AO120" i="39"/>
  <c r="AO121" i="39"/>
  <c r="AO122" i="39"/>
  <c r="AO123" i="39"/>
  <c r="AO124" i="39"/>
  <c r="AO125" i="39"/>
  <c r="AO126" i="39"/>
  <c r="AO127" i="39"/>
  <c r="AO128" i="39"/>
  <c r="AO129" i="39"/>
  <c r="AO130" i="39"/>
  <c r="AO4" i="39"/>
  <c r="AN5" i="39"/>
  <c r="AN6" i="39"/>
  <c r="AN7" i="39"/>
  <c r="AN8" i="39"/>
  <c r="AN9" i="39"/>
  <c r="AN10" i="39"/>
  <c r="AN11" i="39"/>
  <c r="AN12" i="39"/>
  <c r="AN13" i="39"/>
  <c r="AN14" i="39"/>
  <c r="AN15" i="39"/>
  <c r="AN16" i="39"/>
  <c r="AN17" i="39"/>
  <c r="AN18" i="39"/>
  <c r="AN19" i="39"/>
  <c r="AN20" i="39"/>
  <c r="AN21" i="39"/>
  <c r="AN22" i="39"/>
  <c r="AN23" i="39"/>
  <c r="AN24" i="39"/>
  <c r="AN25" i="39"/>
  <c r="AN26" i="39"/>
  <c r="AN27" i="39"/>
  <c r="AN28" i="39"/>
  <c r="AN29" i="39"/>
  <c r="AN30" i="39"/>
  <c r="AN31" i="39"/>
  <c r="AN32" i="39"/>
  <c r="AN33" i="39"/>
  <c r="AN34" i="39"/>
  <c r="AN35" i="39"/>
  <c r="AN36" i="39"/>
  <c r="AN37" i="39"/>
  <c r="AN38" i="39"/>
  <c r="AN39" i="39"/>
  <c r="AN40" i="39"/>
  <c r="AN41" i="39"/>
  <c r="AN42" i="39"/>
  <c r="AN43" i="39"/>
  <c r="AN44" i="39"/>
  <c r="AN45" i="39"/>
  <c r="AN46" i="39"/>
  <c r="AN47" i="39"/>
  <c r="AN48" i="39"/>
  <c r="AN49" i="39"/>
  <c r="AN50" i="39"/>
  <c r="AN51" i="39"/>
  <c r="AN52" i="39"/>
  <c r="AN53" i="39"/>
  <c r="AN54" i="39"/>
  <c r="AN55" i="39"/>
  <c r="AN56" i="39"/>
  <c r="AN57" i="39"/>
  <c r="AN58" i="39"/>
  <c r="AN59" i="39"/>
  <c r="AN60" i="39"/>
  <c r="AN61" i="39"/>
  <c r="AN62" i="39"/>
  <c r="AN63" i="39"/>
  <c r="AN64" i="39"/>
  <c r="AN65" i="39"/>
  <c r="AN66" i="39"/>
  <c r="AN67" i="39"/>
  <c r="AN68" i="39"/>
  <c r="AN69" i="39"/>
  <c r="AN70" i="39"/>
  <c r="AN71" i="39"/>
  <c r="AN72" i="39"/>
  <c r="AN73" i="39"/>
  <c r="AN74" i="39"/>
  <c r="AN75" i="39"/>
  <c r="AN76" i="39"/>
  <c r="AN77" i="39"/>
  <c r="AN78" i="39"/>
  <c r="AN79" i="39"/>
  <c r="AN80" i="39"/>
  <c r="AN81" i="39"/>
  <c r="AN82" i="39"/>
  <c r="AN83" i="39"/>
  <c r="AN84" i="39"/>
  <c r="AN85" i="39"/>
  <c r="AN86" i="39"/>
  <c r="AN87" i="39"/>
  <c r="AN88" i="39"/>
  <c r="AN89" i="39"/>
  <c r="AN90" i="39"/>
  <c r="AN91" i="39"/>
  <c r="AN92" i="39"/>
  <c r="AN93" i="39"/>
  <c r="AN94" i="39"/>
  <c r="AN95" i="39"/>
  <c r="AN96" i="39"/>
  <c r="AN97" i="39"/>
  <c r="AN98" i="39"/>
  <c r="AN99" i="39"/>
  <c r="AN100" i="39"/>
  <c r="AN101" i="39"/>
  <c r="AN102" i="39"/>
  <c r="AN103" i="39"/>
  <c r="AN104" i="39"/>
  <c r="AN105" i="39"/>
  <c r="AN106" i="39"/>
  <c r="AN107" i="39"/>
  <c r="AN108" i="39"/>
  <c r="AN109" i="39"/>
  <c r="AN110" i="39"/>
  <c r="AN111" i="39"/>
  <c r="AN112" i="39"/>
  <c r="AN113" i="39"/>
  <c r="AN114" i="39"/>
  <c r="AN115" i="39"/>
  <c r="AN116" i="39"/>
  <c r="AN117" i="39"/>
  <c r="AN118" i="39"/>
  <c r="AN119" i="39"/>
  <c r="AN120" i="39"/>
  <c r="AN121" i="39"/>
  <c r="AN122" i="39"/>
  <c r="AN123" i="39"/>
  <c r="AN124" i="39"/>
  <c r="AN125" i="39"/>
  <c r="AN126" i="39"/>
  <c r="AN127" i="39"/>
  <c r="AN128" i="39"/>
  <c r="AN129" i="39"/>
  <c r="AN130" i="39"/>
  <c r="AN4" i="39"/>
  <c r="AL5" i="39"/>
  <c r="AL6" i="39"/>
  <c r="AL7" i="39"/>
  <c r="AL8" i="39"/>
  <c r="AL9" i="39"/>
  <c r="AL10" i="39"/>
  <c r="AL11" i="39"/>
  <c r="AL12" i="39"/>
  <c r="AL13" i="39"/>
  <c r="AL14" i="39"/>
  <c r="AL15" i="39"/>
  <c r="AL16" i="39"/>
  <c r="AL17" i="39"/>
  <c r="AL18" i="39"/>
  <c r="AL19" i="39"/>
  <c r="AL20" i="39"/>
  <c r="AL21" i="39"/>
  <c r="AL22" i="39"/>
  <c r="AL23" i="39"/>
  <c r="AL24" i="39"/>
  <c r="AL25" i="39"/>
  <c r="AL26" i="39"/>
  <c r="AL27" i="39"/>
  <c r="AL28" i="39"/>
  <c r="AL29" i="39"/>
  <c r="AL30" i="39"/>
  <c r="AL31" i="39"/>
  <c r="AL32" i="39"/>
  <c r="AL33" i="39"/>
  <c r="AL34" i="39"/>
  <c r="AL35" i="39"/>
  <c r="AL36" i="39"/>
  <c r="AL37" i="39"/>
  <c r="AL38" i="39"/>
  <c r="AL39" i="39"/>
  <c r="AL40" i="39"/>
  <c r="AL41" i="39"/>
  <c r="AL42" i="39"/>
  <c r="AL43" i="39"/>
  <c r="AL44" i="39"/>
  <c r="AL45" i="39"/>
  <c r="AL46" i="39"/>
  <c r="AL47" i="39"/>
  <c r="AL48" i="39"/>
  <c r="AL49" i="39"/>
  <c r="AL50" i="39"/>
  <c r="AL51" i="39"/>
  <c r="AL52" i="39"/>
  <c r="AL53" i="39"/>
  <c r="AL54" i="39"/>
  <c r="AL55" i="39"/>
  <c r="AL56" i="39"/>
  <c r="AL57" i="39"/>
  <c r="AL58" i="39"/>
  <c r="AL59" i="39"/>
  <c r="AL60" i="39"/>
  <c r="AL61" i="39"/>
  <c r="AL62" i="39"/>
  <c r="AL63" i="39"/>
  <c r="AL64" i="39"/>
  <c r="AL65" i="39"/>
  <c r="AL66" i="39"/>
  <c r="AL67" i="39"/>
  <c r="AL68" i="39"/>
  <c r="AL69" i="39"/>
  <c r="AL70" i="39"/>
  <c r="AL71" i="39"/>
  <c r="AL72" i="39"/>
  <c r="AL73" i="39"/>
  <c r="AL74" i="39"/>
  <c r="AL75" i="39"/>
  <c r="AL76" i="39"/>
  <c r="AL77" i="39"/>
  <c r="AL78" i="39"/>
  <c r="AL79" i="39"/>
  <c r="AL80" i="39"/>
  <c r="AL81" i="39"/>
  <c r="AL82" i="39"/>
  <c r="AL83" i="39"/>
  <c r="AL84" i="39"/>
  <c r="AL85" i="39"/>
  <c r="AL86" i="39"/>
  <c r="AL87" i="39"/>
  <c r="AL88" i="39"/>
  <c r="AL89" i="39"/>
  <c r="AL90" i="39"/>
  <c r="AL91" i="39"/>
  <c r="AL92" i="39"/>
  <c r="AL93" i="39"/>
  <c r="AL94" i="39"/>
  <c r="AL95" i="39"/>
  <c r="AL96" i="39"/>
  <c r="AL97" i="39"/>
  <c r="AL98" i="39"/>
  <c r="AL99" i="39"/>
  <c r="AL100" i="39"/>
  <c r="AL101" i="39"/>
  <c r="AL102" i="39"/>
  <c r="AL103" i="39"/>
  <c r="AL104" i="39"/>
  <c r="AL105" i="39"/>
  <c r="AL106" i="39"/>
  <c r="AL107" i="39"/>
  <c r="AL108" i="39"/>
  <c r="AL109" i="39"/>
  <c r="AL110" i="39"/>
  <c r="AL111" i="39"/>
  <c r="AL112" i="39"/>
  <c r="AL113" i="39"/>
  <c r="AL114" i="39"/>
  <c r="AL115" i="39"/>
  <c r="AL116" i="39"/>
  <c r="AL117" i="39"/>
  <c r="AL118" i="39"/>
  <c r="AL119" i="39"/>
  <c r="AL120" i="39"/>
  <c r="AL121" i="39"/>
  <c r="AL122" i="39"/>
  <c r="AL123" i="39"/>
  <c r="AL124" i="39"/>
  <c r="AL125" i="39"/>
  <c r="AL126" i="39"/>
  <c r="AL127" i="39"/>
  <c r="AL128" i="39"/>
  <c r="AL129" i="39"/>
  <c r="AL130" i="39"/>
  <c r="AL4" i="39"/>
  <c r="AK5" i="39"/>
  <c r="AK6" i="39"/>
  <c r="AK7" i="39"/>
  <c r="AK8" i="39"/>
  <c r="AK9" i="39"/>
  <c r="AK10" i="39"/>
  <c r="AK11" i="39"/>
  <c r="AK12" i="39"/>
  <c r="AK13" i="39"/>
  <c r="AK14" i="39"/>
  <c r="AK15" i="39"/>
  <c r="AK16" i="39"/>
  <c r="AK17" i="39"/>
  <c r="AK18" i="39"/>
  <c r="AK19" i="39"/>
  <c r="AK20" i="39"/>
  <c r="AK21" i="39"/>
  <c r="AK22" i="39"/>
  <c r="AK23" i="39"/>
  <c r="AK24" i="39"/>
  <c r="AK25" i="39"/>
  <c r="AK26" i="39"/>
  <c r="AK27" i="39"/>
  <c r="AK28" i="39"/>
  <c r="AK29" i="39"/>
  <c r="AK30" i="39"/>
  <c r="AK31" i="39"/>
  <c r="AK32" i="39"/>
  <c r="AK33" i="39"/>
  <c r="AK34" i="39"/>
  <c r="AK35" i="39"/>
  <c r="AK36" i="39"/>
  <c r="AK37" i="39"/>
  <c r="AK38" i="39"/>
  <c r="AK39" i="39"/>
  <c r="AK40" i="39"/>
  <c r="AK41" i="39"/>
  <c r="AK42" i="39"/>
  <c r="AK43" i="39"/>
  <c r="AK44" i="39"/>
  <c r="AK45" i="39"/>
  <c r="AK46" i="39"/>
  <c r="AK47" i="39"/>
  <c r="AK48" i="39"/>
  <c r="AK49" i="39"/>
  <c r="AK50" i="39"/>
  <c r="AK51" i="39"/>
  <c r="AK52" i="39"/>
  <c r="AK53" i="39"/>
  <c r="AK54" i="39"/>
  <c r="AK55" i="39"/>
  <c r="AK56" i="39"/>
  <c r="AK57" i="39"/>
  <c r="AK58" i="39"/>
  <c r="AK59" i="39"/>
  <c r="AK60" i="39"/>
  <c r="AK61" i="39"/>
  <c r="AK62" i="39"/>
  <c r="AK63" i="39"/>
  <c r="AK64" i="39"/>
  <c r="AK65" i="39"/>
  <c r="AK66" i="39"/>
  <c r="AK67" i="39"/>
  <c r="AK68" i="39"/>
  <c r="AK69" i="39"/>
  <c r="AK70" i="39"/>
  <c r="AK71" i="39"/>
  <c r="AK72" i="39"/>
  <c r="AK73" i="39"/>
  <c r="AK74" i="39"/>
  <c r="AK75" i="39"/>
  <c r="AK76" i="39"/>
  <c r="AK77" i="39"/>
  <c r="AK78" i="39"/>
  <c r="AK79" i="39"/>
  <c r="AK80" i="39"/>
  <c r="AK81" i="39"/>
  <c r="AK82" i="39"/>
  <c r="AK83" i="39"/>
  <c r="AK84" i="39"/>
  <c r="AK85" i="39"/>
  <c r="AK86" i="39"/>
  <c r="AK87" i="39"/>
  <c r="AK88" i="39"/>
  <c r="AK89" i="39"/>
  <c r="AK90" i="39"/>
  <c r="AK91" i="39"/>
  <c r="AK92" i="39"/>
  <c r="AK93" i="39"/>
  <c r="AK94" i="39"/>
  <c r="AK95" i="39"/>
  <c r="AK96" i="39"/>
  <c r="AK97" i="39"/>
  <c r="AK98" i="39"/>
  <c r="AK99" i="39"/>
  <c r="AK100" i="39"/>
  <c r="AK101" i="39"/>
  <c r="AK102" i="39"/>
  <c r="AK103" i="39"/>
  <c r="AK104" i="39"/>
  <c r="AK105" i="39"/>
  <c r="AK106" i="39"/>
  <c r="AK107" i="39"/>
  <c r="AK108" i="39"/>
  <c r="AK109" i="39"/>
  <c r="AK110" i="39"/>
  <c r="AK111" i="39"/>
  <c r="AK112" i="39"/>
  <c r="AK113" i="39"/>
  <c r="AK114" i="39"/>
  <c r="AK115" i="39"/>
  <c r="AK116" i="39"/>
  <c r="AK117" i="39"/>
  <c r="AK118" i="39"/>
  <c r="AK119" i="39"/>
  <c r="AK120" i="39"/>
  <c r="AK121" i="39"/>
  <c r="AK122" i="39"/>
  <c r="AK123" i="39"/>
  <c r="AK124" i="39"/>
  <c r="AK125" i="39"/>
  <c r="AK126" i="39"/>
  <c r="AK127" i="39"/>
  <c r="AK128" i="39"/>
  <c r="AK129" i="39"/>
  <c r="AK130" i="39"/>
  <c r="AK4" i="39"/>
  <c r="AQ5" i="16"/>
  <c r="AQ6" i="16"/>
  <c r="AQ7" i="16"/>
  <c r="AQ8" i="16"/>
  <c r="AQ9" i="16"/>
  <c r="AQ10" i="16"/>
  <c r="AQ11" i="16"/>
  <c r="AQ12" i="16"/>
  <c r="AQ13" i="16"/>
  <c r="AQ14" i="16"/>
  <c r="AQ15" i="16"/>
  <c r="AQ16" i="16"/>
  <c r="AQ17" i="16"/>
  <c r="AQ18" i="16"/>
  <c r="AQ19" i="16"/>
  <c r="AQ20" i="16"/>
  <c r="AQ21" i="16"/>
  <c r="AQ22" i="16"/>
  <c r="AQ23" i="16"/>
  <c r="AQ24" i="16"/>
  <c r="AQ25" i="16"/>
  <c r="AQ26" i="16"/>
  <c r="AQ27" i="16"/>
  <c r="AQ28" i="16"/>
  <c r="AQ29" i="16"/>
  <c r="AQ30" i="16"/>
  <c r="AQ31" i="16"/>
  <c r="AQ32" i="16"/>
  <c r="AQ33" i="16"/>
  <c r="AQ34" i="16"/>
  <c r="AQ35" i="16"/>
  <c r="AQ36" i="16"/>
  <c r="AQ37" i="16"/>
  <c r="AQ38" i="16"/>
  <c r="AQ39" i="16"/>
  <c r="AQ40" i="16"/>
  <c r="AQ41" i="16"/>
  <c r="AQ42" i="16"/>
  <c r="AQ43" i="16"/>
  <c r="AQ44" i="16"/>
  <c r="AQ45" i="16"/>
  <c r="AQ46" i="16"/>
  <c r="AQ47" i="16"/>
  <c r="AQ48" i="16"/>
  <c r="AQ49" i="16"/>
  <c r="AQ50" i="16"/>
  <c r="AQ51" i="16"/>
  <c r="AQ52" i="16"/>
  <c r="AQ53" i="16"/>
  <c r="AQ54" i="16"/>
  <c r="AQ55" i="16"/>
  <c r="AQ56" i="16"/>
  <c r="AQ57" i="16"/>
  <c r="AQ58" i="16"/>
  <c r="AQ59" i="16"/>
  <c r="AQ60" i="16"/>
  <c r="AQ61" i="16"/>
  <c r="AQ62" i="16"/>
  <c r="AQ63" i="16"/>
  <c r="AQ64" i="16"/>
  <c r="AQ65" i="16"/>
  <c r="AQ66" i="16"/>
  <c r="AQ67" i="16"/>
  <c r="AQ68" i="16"/>
  <c r="AQ69" i="16"/>
  <c r="AQ70" i="16"/>
  <c r="AQ71" i="16"/>
  <c r="AQ72" i="16"/>
  <c r="AQ73" i="16"/>
  <c r="AQ74" i="16"/>
  <c r="AQ75" i="16"/>
  <c r="AQ76" i="16"/>
  <c r="AQ77" i="16"/>
  <c r="AQ78" i="16"/>
  <c r="AQ79" i="16"/>
  <c r="AQ80" i="16"/>
  <c r="AQ81" i="16"/>
  <c r="AQ82" i="16"/>
  <c r="AQ83" i="16"/>
  <c r="AQ84" i="16"/>
  <c r="AQ85" i="16"/>
  <c r="AQ86" i="16"/>
  <c r="AQ87" i="16"/>
  <c r="AQ88" i="16"/>
  <c r="AQ89" i="16"/>
  <c r="AQ90" i="16"/>
  <c r="AQ91" i="16"/>
  <c r="AQ92" i="16"/>
  <c r="AQ93" i="16"/>
  <c r="AQ94" i="16"/>
  <c r="AQ95" i="16"/>
  <c r="AQ96" i="16"/>
  <c r="AQ97" i="16"/>
  <c r="AQ98" i="16"/>
  <c r="AQ99" i="16"/>
  <c r="AQ100" i="16"/>
  <c r="AQ101" i="16"/>
  <c r="AQ102" i="16"/>
  <c r="AQ103" i="16"/>
  <c r="AQ104" i="16"/>
  <c r="AQ105" i="16"/>
  <c r="AQ106" i="16"/>
  <c r="AQ107" i="16"/>
  <c r="AQ108" i="16"/>
  <c r="AQ109" i="16"/>
  <c r="AQ110" i="16"/>
  <c r="AQ111" i="16"/>
  <c r="AQ112" i="16"/>
  <c r="AQ113" i="16"/>
  <c r="AQ114" i="16"/>
  <c r="AQ115" i="16"/>
  <c r="AQ116" i="16"/>
  <c r="AQ117" i="16"/>
  <c r="AQ118" i="16"/>
  <c r="AQ119" i="16"/>
  <c r="AQ120" i="16"/>
  <c r="AQ121" i="16"/>
  <c r="AQ122" i="16"/>
  <c r="AQ123" i="16"/>
  <c r="AQ124" i="16"/>
  <c r="AQ125" i="16"/>
  <c r="AQ126" i="16"/>
  <c r="AQ127" i="16"/>
  <c r="AQ128" i="16"/>
  <c r="AQ129" i="16"/>
  <c r="AQ130" i="16"/>
  <c r="AQ131" i="16"/>
  <c r="AQ132" i="16"/>
  <c r="AQ133" i="16"/>
  <c r="AQ134" i="16"/>
  <c r="AQ135" i="16"/>
  <c r="AQ136" i="16"/>
  <c r="AQ137" i="16"/>
  <c r="AQ138" i="16"/>
  <c r="AQ139" i="16"/>
  <c r="AQ140" i="16"/>
  <c r="AQ141" i="16"/>
  <c r="AQ142" i="16"/>
  <c r="AQ143" i="16"/>
  <c r="AQ144" i="16"/>
  <c r="AQ145" i="16"/>
  <c r="AQ146" i="16"/>
  <c r="AQ147" i="16"/>
  <c r="AQ148" i="16"/>
  <c r="AQ149" i="16"/>
  <c r="AQ150" i="16"/>
  <c r="AQ151" i="16"/>
  <c r="AQ152" i="16"/>
  <c r="AQ153" i="16"/>
  <c r="AQ154" i="16"/>
  <c r="AQ155" i="16"/>
  <c r="AQ156" i="16"/>
  <c r="AQ157" i="16"/>
  <c r="AQ158" i="16"/>
  <c r="AQ159" i="16"/>
  <c r="AQ160" i="16"/>
  <c r="AQ161" i="16"/>
  <c r="AQ162" i="16"/>
  <c r="AQ163" i="16"/>
  <c r="AQ164" i="16"/>
  <c r="AQ165" i="16"/>
  <c r="AQ166" i="16"/>
  <c r="AQ167" i="16"/>
  <c r="AQ168" i="16"/>
  <c r="AQ169" i="16"/>
  <c r="AQ170" i="16"/>
  <c r="AQ171" i="16"/>
  <c r="AQ172" i="16"/>
  <c r="AQ173" i="16"/>
  <c r="AQ174" i="16"/>
  <c r="AQ175" i="16"/>
  <c r="AQ176" i="16"/>
  <c r="AQ177" i="16"/>
  <c r="AQ178" i="16"/>
  <c r="AQ179" i="16"/>
  <c r="AQ180" i="16"/>
  <c r="AQ181" i="16"/>
  <c r="AQ182" i="16"/>
  <c r="AQ183" i="16"/>
  <c r="AQ184" i="16"/>
  <c r="AQ185" i="16"/>
  <c r="AQ186" i="16"/>
  <c r="AQ187" i="16"/>
  <c r="AQ188" i="16"/>
  <c r="AQ189" i="16"/>
  <c r="AQ190" i="16"/>
  <c r="AQ191" i="16"/>
  <c r="AQ192" i="16"/>
  <c r="AQ193" i="16"/>
  <c r="AQ194" i="16"/>
  <c r="AQ195" i="16"/>
  <c r="AQ196" i="16"/>
  <c r="AQ197" i="16"/>
  <c r="AQ198" i="16"/>
  <c r="AQ199" i="16"/>
  <c r="AQ200" i="16"/>
  <c r="AQ201" i="16"/>
  <c r="AQ202" i="16"/>
  <c r="AQ203" i="16"/>
  <c r="AQ204" i="16"/>
  <c r="AQ205" i="16"/>
  <c r="AQ206" i="16"/>
  <c r="AQ207" i="16"/>
  <c r="AQ208" i="16"/>
  <c r="AQ209" i="16"/>
  <c r="AQ210" i="16"/>
  <c r="AQ211" i="16"/>
  <c r="AQ212" i="16"/>
  <c r="AQ213" i="16"/>
  <c r="AQ214" i="16"/>
  <c r="AQ215" i="16"/>
  <c r="AQ216" i="16"/>
  <c r="AQ217" i="16"/>
  <c r="AQ218" i="16"/>
  <c r="AQ219" i="16"/>
  <c r="AQ220" i="16"/>
  <c r="AQ221" i="16"/>
  <c r="AQ222" i="16"/>
  <c r="AQ4" i="16"/>
  <c r="AP5" i="16"/>
  <c r="AP6" i="16"/>
  <c r="AP7" i="16"/>
  <c r="AP8" i="16"/>
  <c r="AP9" i="16"/>
  <c r="AP10" i="16"/>
  <c r="AP11" i="16"/>
  <c r="AP12" i="16"/>
  <c r="AP13" i="16"/>
  <c r="AP14" i="16"/>
  <c r="AP15" i="16"/>
  <c r="AP16" i="16"/>
  <c r="AP17" i="16"/>
  <c r="AP18" i="16"/>
  <c r="AP19" i="16"/>
  <c r="AP20" i="16"/>
  <c r="AP21" i="16"/>
  <c r="AP22" i="16"/>
  <c r="AP23" i="16"/>
  <c r="AP24" i="16"/>
  <c r="AP25" i="16"/>
  <c r="AP26" i="16"/>
  <c r="AP27" i="16"/>
  <c r="AP28" i="16"/>
  <c r="AP29" i="16"/>
  <c r="AP30" i="16"/>
  <c r="AP31" i="16"/>
  <c r="AP32" i="16"/>
  <c r="AP33" i="16"/>
  <c r="AP34" i="16"/>
  <c r="AP35" i="16"/>
  <c r="AP36" i="16"/>
  <c r="AP37" i="16"/>
  <c r="AP38" i="16"/>
  <c r="AP39" i="16"/>
  <c r="AP40" i="16"/>
  <c r="AP41" i="16"/>
  <c r="AP42" i="16"/>
  <c r="AP43" i="16"/>
  <c r="AP44" i="16"/>
  <c r="AP45" i="16"/>
  <c r="AP46" i="16"/>
  <c r="AP47" i="16"/>
  <c r="AP48" i="16"/>
  <c r="AP49" i="16"/>
  <c r="AP50" i="16"/>
  <c r="AP51" i="16"/>
  <c r="AP52" i="16"/>
  <c r="AP53" i="16"/>
  <c r="AP54" i="16"/>
  <c r="AP55" i="16"/>
  <c r="AP56" i="16"/>
  <c r="AP57" i="16"/>
  <c r="AP58" i="16"/>
  <c r="AP59" i="16"/>
  <c r="AP60" i="16"/>
  <c r="AP61" i="16"/>
  <c r="AP62" i="16"/>
  <c r="AP63" i="16"/>
  <c r="AP64" i="16"/>
  <c r="AP65" i="16"/>
  <c r="AP66" i="16"/>
  <c r="AP67" i="16"/>
  <c r="AP68" i="16"/>
  <c r="AP69" i="16"/>
  <c r="AP70" i="16"/>
  <c r="AP71" i="16"/>
  <c r="AP72" i="16"/>
  <c r="AP73" i="16"/>
  <c r="AP74" i="16"/>
  <c r="AP75" i="16"/>
  <c r="AP76" i="16"/>
  <c r="AP77" i="16"/>
  <c r="AP78" i="16"/>
  <c r="AP79" i="16"/>
  <c r="AP80" i="16"/>
  <c r="AP81" i="16"/>
  <c r="AP82" i="16"/>
  <c r="AP83" i="16"/>
  <c r="AP84" i="16"/>
  <c r="AP85" i="16"/>
  <c r="AP86" i="16"/>
  <c r="AP87" i="16"/>
  <c r="AP88" i="16"/>
  <c r="AP89" i="16"/>
  <c r="AP90" i="16"/>
  <c r="AP91" i="16"/>
  <c r="AP92" i="16"/>
  <c r="AP93" i="16"/>
  <c r="AP94" i="16"/>
  <c r="AP95" i="16"/>
  <c r="AP96" i="16"/>
  <c r="AP97" i="16"/>
  <c r="AP98" i="16"/>
  <c r="AP99" i="16"/>
  <c r="AP100" i="16"/>
  <c r="AP101" i="16"/>
  <c r="AP102" i="16"/>
  <c r="AP103" i="16"/>
  <c r="AP104" i="16"/>
  <c r="AP105" i="16"/>
  <c r="AP106" i="16"/>
  <c r="AP107" i="16"/>
  <c r="AP108" i="16"/>
  <c r="AP109" i="16"/>
  <c r="AP110" i="16"/>
  <c r="AP111" i="16"/>
  <c r="AP112" i="16"/>
  <c r="AP113" i="16"/>
  <c r="AP114" i="16"/>
  <c r="AP115" i="16"/>
  <c r="AP116" i="16"/>
  <c r="AP117" i="16"/>
  <c r="AP118" i="16"/>
  <c r="AP119" i="16"/>
  <c r="AP120" i="16"/>
  <c r="AP121" i="16"/>
  <c r="AP122" i="16"/>
  <c r="AP123" i="16"/>
  <c r="AP124" i="16"/>
  <c r="AP125" i="16"/>
  <c r="AP126" i="16"/>
  <c r="AP127" i="16"/>
  <c r="AP128" i="16"/>
  <c r="AP129" i="16"/>
  <c r="AP130" i="16"/>
  <c r="AP131" i="16"/>
  <c r="AP132" i="16"/>
  <c r="AP133" i="16"/>
  <c r="AP134" i="16"/>
  <c r="AP135" i="16"/>
  <c r="AP136" i="16"/>
  <c r="AP137" i="16"/>
  <c r="AP138" i="16"/>
  <c r="AP139" i="16"/>
  <c r="AP140" i="16"/>
  <c r="AP141" i="16"/>
  <c r="AP142" i="16"/>
  <c r="AP143" i="16"/>
  <c r="AP144" i="16"/>
  <c r="AP145" i="16"/>
  <c r="AP146" i="16"/>
  <c r="AP147" i="16"/>
  <c r="AP148" i="16"/>
  <c r="AP149" i="16"/>
  <c r="AP150" i="16"/>
  <c r="AP151" i="16"/>
  <c r="AP152" i="16"/>
  <c r="AP153" i="16"/>
  <c r="AP154" i="16"/>
  <c r="AP155" i="16"/>
  <c r="AP156" i="16"/>
  <c r="AP157" i="16"/>
  <c r="AP158" i="16"/>
  <c r="AP159" i="16"/>
  <c r="AP160" i="16"/>
  <c r="AP161" i="16"/>
  <c r="AP162" i="16"/>
  <c r="AP163" i="16"/>
  <c r="AP164" i="16"/>
  <c r="AP165" i="16"/>
  <c r="AP166" i="16"/>
  <c r="AP167" i="16"/>
  <c r="AP168" i="16"/>
  <c r="AP169" i="16"/>
  <c r="AP170" i="16"/>
  <c r="AP171" i="16"/>
  <c r="AP172" i="16"/>
  <c r="AP173" i="16"/>
  <c r="AP174" i="16"/>
  <c r="AP175" i="16"/>
  <c r="AP176" i="16"/>
  <c r="AP177" i="16"/>
  <c r="AP178" i="16"/>
  <c r="AP179" i="16"/>
  <c r="AP180" i="16"/>
  <c r="AP181" i="16"/>
  <c r="AP182" i="16"/>
  <c r="AP183" i="16"/>
  <c r="AP184" i="16"/>
  <c r="AP185" i="16"/>
  <c r="AP186" i="16"/>
  <c r="AP187" i="16"/>
  <c r="AP188" i="16"/>
  <c r="AP189" i="16"/>
  <c r="AP190" i="16"/>
  <c r="AP191" i="16"/>
  <c r="AP192" i="16"/>
  <c r="AP193" i="16"/>
  <c r="AP194" i="16"/>
  <c r="AP195" i="16"/>
  <c r="AP196" i="16"/>
  <c r="AP197" i="16"/>
  <c r="AP198" i="16"/>
  <c r="AP199" i="16"/>
  <c r="AP200" i="16"/>
  <c r="AP201" i="16"/>
  <c r="AP202" i="16"/>
  <c r="AP203" i="16"/>
  <c r="AP204" i="16"/>
  <c r="AP205" i="16"/>
  <c r="AP206" i="16"/>
  <c r="AP207" i="16"/>
  <c r="AP208" i="16"/>
  <c r="AP209" i="16"/>
  <c r="AP210" i="16"/>
  <c r="AP211" i="16"/>
  <c r="AP212" i="16"/>
  <c r="AP213" i="16"/>
  <c r="AP214" i="16"/>
  <c r="AP215" i="16"/>
  <c r="AP216" i="16"/>
  <c r="AP217" i="16"/>
  <c r="AP218" i="16"/>
  <c r="AP219" i="16"/>
  <c r="AP220" i="16"/>
  <c r="AP221" i="16"/>
  <c r="AP222" i="16"/>
  <c r="AP4" i="16"/>
  <c r="AN4" i="16"/>
  <c r="AM4" i="16"/>
  <c r="AH5" i="15" l="1"/>
  <c r="AH6" i="15"/>
  <c r="AH7" i="15"/>
  <c r="AH8" i="15"/>
  <c r="AH9" i="15"/>
  <c r="AH10" i="15"/>
  <c r="AH11" i="15"/>
  <c r="AH12" i="15"/>
  <c r="AH13" i="15"/>
  <c r="AH14" i="15"/>
  <c r="AH15" i="15"/>
  <c r="AH16" i="15"/>
  <c r="AH17" i="15"/>
  <c r="AH18" i="15"/>
  <c r="AH19" i="15"/>
  <c r="AH20" i="15"/>
  <c r="AH21" i="15"/>
  <c r="AH22" i="15"/>
  <c r="AH23" i="15"/>
  <c r="AH24" i="15"/>
  <c r="AH25" i="15"/>
  <c r="AH26" i="15"/>
  <c r="AH27" i="15"/>
  <c r="AH28" i="15"/>
  <c r="AH29" i="15"/>
  <c r="AH30" i="15"/>
  <c r="AH31" i="15"/>
  <c r="AH32" i="15"/>
  <c r="AH33" i="15"/>
  <c r="AH34" i="15"/>
  <c r="AH35" i="15"/>
  <c r="AH36" i="15"/>
  <c r="AH37" i="15"/>
  <c r="AH38" i="15"/>
  <c r="AH39" i="15"/>
  <c r="AH40" i="15"/>
  <c r="AH41" i="15"/>
  <c r="AH42" i="15"/>
  <c r="AH43" i="15"/>
  <c r="AH44" i="15"/>
  <c r="AH45" i="15"/>
  <c r="AH46" i="15"/>
  <c r="AH47" i="15"/>
  <c r="AH48" i="15"/>
  <c r="AH49" i="15"/>
  <c r="AH50" i="15"/>
  <c r="AH51" i="15"/>
  <c r="AH52" i="15"/>
  <c r="AH53" i="15"/>
  <c r="AH54" i="15"/>
  <c r="AH55" i="15"/>
  <c r="AH56" i="15"/>
  <c r="AH57" i="15"/>
  <c r="AH58" i="15"/>
  <c r="AH59" i="15"/>
  <c r="AH60" i="15"/>
  <c r="AH61" i="15"/>
  <c r="AH62" i="15"/>
  <c r="AH63" i="15"/>
  <c r="AH64" i="15"/>
  <c r="AH65" i="15"/>
  <c r="AH66" i="15"/>
  <c r="AH67" i="15"/>
  <c r="AH68" i="15"/>
  <c r="AH69" i="15"/>
  <c r="AH70" i="15"/>
  <c r="AH71" i="15"/>
  <c r="AH72" i="15"/>
  <c r="AH73" i="15"/>
  <c r="AH74" i="15"/>
  <c r="AH75" i="15"/>
  <c r="AH76" i="15"/>
  <c r="AH77" i="15"/>
  <c r="AH78" i="15"/>
  <c r="AH79" i="15"/>
  <c r="AH80" i="15"/>
  <c r="AH81" i="15"/>
  <c r="AH82" i="15"/>
  <c r="AH83" i="15"/>
  <c r="AH84" i="15"/>
  <c r="AH85" i="15"/>
  <c r="AH86" i="15"/>
  <c r="AH4" i="15"/>
  <c r="AG5" i="15"/>
  <c r="AG6" i="15"/>
  <c r="AG7" i="15"/>
  <c r="AG8" i="15"/>
  <c r="AG9" i="15"/>
  <c r="AG10" i="15"/>
  <c r="AG11" i="15"/>
  <c r="AG12" i="15"/>
  <c r="AG13" i="15"/>
  <c r="AG14" i="15"/>
  <c r="AG15" i="15"/>
  <c r="AG16" i="15"/>
  <c r="AG17" i="15"/>
  <c r="AG18" i="15"/>
  <c r="AG19" i="15"/>
  <c r="AG20" i="15"/>
  <c r="AG21" i="15"/>
  <c r="AG22" i="15"/>
  <c r="AG23" i="15"/>
  <c r="AG24" i="15"/>
  <c r="AG25" i="15"/>
  <c r="AG26" i="15"/>
  <c r="AG27" i="15"/>
  <c r="AG28" i="15"/>
  <c r="AG29" i="15"/>
  <c r="AG30" i="15"/>
  <c r="AG31" i="15"/>
  <c r="AG32" i="15"/>
  <c r="AG33" i="15"/>
  <c r="AG34" i="15"/>
  <c r="AG35" i="15"/>
  <c r="AG36" i="15"/>
  <c r="AG37" i="15"/>
  <c r="AG38" i="15"/>
  <c r="AG39" i="15"/>
  <c r="AG40" i="15"/>
  <c r="AG41" i="15"/>
  <c r="AG42" i="15"/>
  <c r="AG43" i="15"/>
  <c r="AG44" i="15"/>
  <c r="AG45" i="15"/>
  <c r="AG46" i="15"/>
  <c r="AG47" i="15"/>
  <c r="AG48" i="15"/>
  <c r="AG49" i="15"/>
  <c r="AG50" i="15"/>
  <c r="AG51" i="15"/>
  <c r="AG52" i="15"/>
  <c r="AG53" i="15"/>
  <c r="AG54" i="15"/>
  <c r="AG55" i="15"/>
  <c r="AG56" i="15"/>
  <c r="AG57" i="15"/>
  <c r="AG58" i="15"/>
  <c r="AG59" i="15"/>
  <c r="AG60" i="15"/>
  <c r="AG61" i="15"/>
  <c r="AG62" i="15"/>
  <c r="AG63" i="15"/>
  <c r="AG64" i="15"/>
  <c r="AG65" i="15"/>
  <c r="AG66" i="15"/>
  <c r="AG67" i="15"/>
  <c r="AG68" i="15"/>
  <c r="AG69" i="15"/>
  <c r="AG70" i="15"/>
  <c r="AG71" i="15"/>
  <c r="AG72" i="15"/>
  <c r="AG73" i="15"/>
  <c r="AG74" i="15"/>
  <c r="AG75" i="15"/>
  <c r="AG76" i="15"/>
  <c r="AG77" i="15"/>
  <c r="AG78" i="15"/>
  <c r="AG79" i="15"/>
  <c r="AG80" i="15"/>
  <c r="AG81" i="15"/>
  <c r="AG82" i="15"/>
  <c r="AG83" i="15"/>
  <c r="AG84" i="15"/>
  <c r="AG85" i="15"/>
  <c r="AG86" i="15"/>
  <c r="AG4" i="15"/>
  <c r="AE5" i="15"/>
  <c r="AE6" i="15"/>
  <c r="AE7" i="15"/>
  <c r="AE8" i="15"/>
  <c r="AE9" i="15"/>
  <c r="AE10" i="15"/>
  <c r="AE11" i="15"/>
  <c r="AE12" i="15"/>
  <c r="AE13" i="15"/>
  <c r="AE14" i="15"/>
  <c r="AE15" i="15"/>
  <c r="AE16" i="15"/>
  <c r="AE17" i="15"/>
  <c r="AE18" i="15"/>
  <c r="AE19" i="15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2" i="15"/>
  <c r="AE33" i="15"/>
  <c r="AE34" i="15"/>
  <c r="AE35" i="15"/>
  <c r="AE36" i="15"/>
  <c r="AE37" i="15"/>
  <c r="AE38" i="15"/>
  <c r="AE39" i="15"/>
  <c r="AE40" i="15"/>
  <c r="AE41" i="15"/>
  <c r="AE42" i="15"/>
  <c r="AE43" i="15"/>
  <c r="AE44" i="15"/>
  <c r="AE45" i="15"/>
  <c r="AE46" i="15"/>
  <c r="AE47" i="15"/>
  <c r="AE48" i="15"/>
  <c r="AE49" i="15"/>
  <c r="AE50" i="15"/>
  <c r="AE51" i="15"/>
  <c r="AE52" i="15"/>
  <c r="AE53" i="15"/>
  <c r="AE54" i="15"/>
  <c r="AE55" i="15"/>
  <c r="AE56" i="15"/>
  <c r="AE57" i="15"/>
  <c r="AE58" i="15"/>
  <c r="AE59" i="15"/>
  <c r="AE60" i="15"/>
  <c r="AE61" i="15"/>
  <c r="AE62" i="15"/>
  <c r="AE63" i="15"/>
  <c r="AE64" i="15"/>
  <c r="AE65" i="15"/>
  <c r="AE66" i="15"/>
  <c r="AE67" i="15"/>
  <c r="AE68" i="15"/>
  <c r="AE69" i="15"/>
  <c r="AE70" i="15"/>
  <c r="AE71" i="15"/>
  <c r="AE72" i="15"/>
  <c r="AE73" i="15"/>
  <c r="AE74" i="15"/>
  <c r="AE75" i="15"/>
  <c r="AE76" i="15"/>
  <c r="AE77" i="15"/>
  <c r="AE78" i="15"/>
  <c r="AE79" i="15"/>
  <c r="AE80" i="15"/>
  <c r="AE81" i="15"/>
  <c r="AE82" i="15"/>
  <c r="AE83" i="15"/>
  <c r="AE84" i="15"/>
  <c r="AE85" i="15"/>
  <c r="AE86" i="15"/>
  <c r="AE4" i="15"/>
  <c r="AD5" i="15"/>
  <c r="AD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D4" i="15"/>
  <c r="AI5" i="19"/>
  <c r="AI6" i="19"/>
  <c r="AI7" i="19"/>
  <c r="AI8" i="19"/>
  <c r="AI9" i="19"/>
  <c r="AI10" i="19"/>
  <c r="AI11" i="19"/>
  <c r="AI12" i="19"/>
  <c r="AI13" i="19"/>
  <c r="AI14" i="19"/>
  <c r="AI15" i="19"/>
  <c r="AI16" i="19"/>
  <c r="AI17" i="19"/>
  <c r="AI18" i="19"/>
  <c r="AI19" i="19"/>
  <c r="AI20" i="19"/>
  <c r="AI21" i="19"/>
  <c r="AI22" i="19"/>
  <c r="AI23" i="19"/>
  <c r="AI24" i="19"/>
  <c r="AI25" i="19"/>
  <c r="AI26" i="19"/>
  <c r="AI27" i="19"/>
  <c r="AI28" i="19"/>
  <c r="AI29" i="19"/>
  <c r="AI30" i="19"/>
  <c r="AI31" i="19"/>
  <c r="AI32" i="19"/>
  <c r="AI33" i="19"/>
  <c r="AI34" i="19"/>
  <c r="AI35" i="19"/>
  <c r="AI36" i="19"/>
  <c r="AI37" i="19"/>
  <c r="AI38" i="19"/>
  <c r="AI39" i="19"/>
  <c r="AI40" i="19"/>
  <c r="AI41" i="19"/>
  <c r="AI42" i="19"/>
  <c r="AI43" i="19"/>
  <c r="AI44" i="19"/>
  <c r="AI45" i="19"/>
  <c r="AI46" i="19"/>
  <c r="AI47" i="19"/>
  <c r="AI48" i="19"/>
  <c r="AI49" i="19"/>
  <c r="AI50" i="19"/>
  <c r="AI51" i="19"/>
  <c r="AI52" i="19"/>
  <c r="AI53" i="19"/>
  <c r="AI54" i="19"/>
  <c r="AI55" i="19"/>
  <c r="AI56" i="19"/>
  <c r="AI57" i="19"/>
  <c r="AI58" i="19"/>
  <c r="AI59" i="19"/>
  <c r="AI60" i="19"/>
  <c r="AI61" i="19"/>
  <c r="AI62" i="19"/>
  <c r="AI63" i="19"/>
  <c r="AI64" i="19"/>
  <c r="AI65" i="19"/>
  <c r="AI66" i="19"/>
  <c r="AI67" i="19"/>
  <c r="AI68" i="19"/>
  <c r="AI69" i="19"/>
  <c r="AI70" i="19"/>
  <c r="AI71" i="19"/>
  <c r="AJ5" i="19"/>
  <c r="AJ6" i="19"/>
  <c r="AJ7" i="19"/>
  <c r="AJ8" i="19"/>
  <c r="AJ9" i="19"/>
  <c r="AJ10" i="19"/>
  <c r="AJ11" i="19"/>
  <c r="AJ12" i="19"/>
  <c r="AJ13" i="19"/>
  <c r="AJ14" i="19"/>
  <c r="AJ15" i="19"/>
  <c r="AJ16" i="19"/>
  <c r="AJ17" i="19"/>
  <c r="AJ18" i="19"/>
  <c r="AJ19" i="19"/>
  <c r="AJ20" i="19"/>
  <c r="AJ21" i="19"/>
  <c r="AJ22" i="19"/>
  <c r="AJ23" i="19"/>
  <c r="AJ24" i="19"/>
  <c r="AJ25" i="19"/>
  <c r="AJ26" i="19"/>
  <c r="AJ27" i="19"/>
  <c r="AJ28" i="19"/>
  <c r="AJ29" i="19"/>
  <c r="AJ30" i="19"/>
  <c r="AJ31" i="19"/>
  <c r="AJ32" i="19"/>
  <c r="AJ33" i="19"/>
  <c r="AJ34" i="19"/>
  <c r="AJ35" i="19"/>
  <c r="AJ36" i="19"/>
  <c r="AJ37" i="19"/>
  <c r="AJ38" i="19"/>
  <c r="AJ39" i="19"/>
  <c r="AJ40" i="19"/>
  <c r="AJ41" i="19"/>
  <c r="AJ42" i="19"/>
  <c r="AJ43" i="19"/>
  <c r="AJ44" i="19"/>
  <c r="AJ45" i="19"/>
  <c r="AJ46" i="19"/>
  <c r="AJ47" i="19"/>
  <c r="AJ48" i="19"/>
  <c r="AJ49" i="19"/>
  <c r="AJ50" i="19"/>
  <c r="AJ51" i="19"/>
  <c r="AJ52" i="19"/>
  <c r="AJ53" i="19"/>
  <c r="AJ54" i="19"/>
  <c r="AJ55" i="19"/>
  <c r="AJ56" i="19"/>
  <c r="AJ57" i="19"/>
  <c r="AJ58" i="19"/>
  <c r="AJ59" i="19"/>
  <c r="AJ60" i="19"/>
  <c r="AJ61" i="19"/>
  <c r="AJ62" i="19"/>
  <c r="AJ63" i="19"/>
  <c r="AJ64" i="19"/>
  <c r="AJ65" i="19"/>
  <c r="AJ66" i="19"/>
  <c r="AJ67" i="19"/>
  <c r="AJ68" i="19"/>
  <c r="AJ69" i="19"/>
  <c r="AJ70" i="19"/>
  <c r="AJ71" i="19"/>
  <c r="AJ4" i="19"/>
  <c r="AI4" i="19"/>
  <c r="AH4" i="19"/>
  <c r="AG4" i="19"/>
  <c r="AF4" i="19"/>
  <c r="H24" i="11" l="1"/>
  <c r="J698" i="61"/>
  <c r="J124" i="61"/>
  <c r="AO5" i="30" l="1"/>
  <c r="AO6" i="30"/>
  <c r="AO7" i="30"/>
  <c r="AO8" i="30"/>
  <c r="AO9" i="30"/>
  <c r="AO10" i="30"/>
  <c r="AO11" i="30"/>
  <c r="AO12" i="30"/>
  <c r="AO13" i="30"/>
  <c r="AO14" i="30"/>
  <c r="AO15" i="30"/>
  <c r="AO16" i="30"/>
  <c r="AO17" i="30"/>
  <c r="AO18" i="30"/>
  <c r="AO19" i="30"/>
  <c r="AO20" i="30"/>
  <c r="AO21" i="30"/>
  <c r="AO22" i="30"/>
  <c r="AO23" i="30"/>
  <c r="AO24" i="30"/>
  <c r="AO25" i="30"/>
  <c r="AO26" i="30"/>
  <c r="AO27" i="30"/>
  <c r="AO28" i="30"/>
  <c r="AO29" i="30"/>
  <c r="AO30" i="30"/>
  <c r="AO31" i="30"/>
  <c r="AO32" i="30"/>
  <c r="AO33" i="30"/>
  <c r="AO34" i="30"/>
  <c r="AO35" i="30"/>
  <c r="AO36" i="30"/>
  <c r="AO37" i="30"/>
  <c r="AO38" i="30"/>
  <c r="AO39" i="30"/>
  <c r="AO40" i="30"/>
  <c r="AO41" i="30"/>
  <c r="AO42" i="30"/>
  <c r="AO43" i="30"/>
  <c r="AO44" i="30"/>
  <c r="AO45" i="30"/>
  <c r="AO46" i="30"/>
  <c r="AO47" i="30"/>
  <c r="AO48" i="30"/>
  <c r="AO49" i="30"/>
  <c r="AO50" i="30"/>
  <c r="AO51" i="30"/>
  <c r="AO52" i="30"/>
  <c r="AO53" i="30"/>
  <c r="AO54" i="30"/>
  <c r="AO55" i="30"/>
  <c r="AO56" i="30"/>
  <c r="AO57" i="30"/>
  <c r="AO58" i="30"/>
  <c r="AO59" i="30"/>
  <c r="AO60" i="30"/>
  <c r="AO61" i="30"/>
  <c r="AO62" i="30"/>
  <c r="AO63" i="30"/>
  <c r="AO64" i="30"/>
  <c r="AO65" i="30"/>
  <c r="AO66" i="30"/>
  <c r="AO67" i="30"/>
  <c r="AO68" i="30"/>
  <c r="AO69" i="30"/>
  <c r="AO70" i="30"/>
  <c r="AO71" i="30"/>
  <c r="AO72" i="30"/>
  <c r="AO73" i="30"/>
  <c r="AO74" i="30"/>
  <c r="AO75" i="30"/>
  <c r="AO76" i="30"/>
  <c r="AO77" i="30"/>
  <c r="AO78" i="30"/>
  <c r="AO79" i="30"/>
  <c r="AO80" i="30"/>
  <c r="AO81" i="30"/>
  <c r="AO82" i="30"/>
  <c r="AO83" i="30"/>
  <c r="AO84" i="30"/>
  <c r="AO85" i="30"/>
  <c r="AO86" i="30"/>
  <c r="AO87" i="30"/>
  <c r="AO88" i="30"/>
  <c r="AO89" i="30"/>
  <c r="AO90" i="30"/>
  <c r="AO91" i="30"/>
  <c r="AO92" i="30"/>
  <c r="AO93" i="30"/>
  <c r="AO94" i="30"/>
  <c r="AO95" i="30"/>
  <c r="AO96" i="30"/>
  <c r="AO97" i="30"/>
  <c r="AO98" i="30"/>
  <c r="AO99" i="30"/>
  <c r="AO100" i="30"/>
  <c r="AO101" i="30"/>
  <c r="AO102" i="30"/>
  <c r="AO103" i="30"/>
  <c r="AO104" i="30"/>
  <c r="AO105" i="30"/>
  <c r="AO106" i="30"/>
  <c r="AO107" i="30"/>
  <c r="AO108" i="30"/>
  <c r="AO109" i="30"/>
  <c r="AO110" i="30"/>
  <c r="AO111" i="30"/>
  <c r="AO112" i="30"/>
  <c r="AO113" i="30"/>
  <c r="AO114" i="30"/>
  <c r="AO115" i="30"/>
  <c r="AO116" i="30"/>
  <c r="AO117" i="30"/>
  <c r="AO118" i="30"/>
  <c r="AO119" i="30"/>
  <c r="AO120" i="30"/>
  <c r="AO121" i="30"/>
  <c r="AO122" i="30"/>
  <c r="AO123" i="30"/>
  <c r="AO124" i="30"/>
  <c r="AO125" i="30"/>
  <c r="AO126" i="30"/>
  <c r="AO127" i="30"/>
  <c r="AO128" i="30"/>
  <c r="AO129" i="30"/>
  <c r="AO130" i="30"/>
  <c r="AO131" i="30"/>
  <c r="AO132" i="30"/>
  <c r="AO133" i="30"/>
  <c r="AO134" i="30"/>
  <c r="AO135" i="30"/>
  <c r="AO136" i="30"/>
  <c r="AO137" i="30"/>
  <c r="AO138" i="30"/>
  <c r="AO139" i="30"/>
  <c r="AO140" i="30"/>
  <c r="AO141" i="30"/>
  <c r="AO142" i="30"/>
  <c r="AO143" i="30"/>
  <c r="AO144" i="30"/>
  <c r="AO145" i="30"/>
  <c r="AO146" i="30"/>
  <c r="AO147" i="30"/>
  <c r="AO148" i="30"/>
  <c r="AO149" i="30"/>
  <c r="AO150" i="30"/>
  <c r="AO151" i="30"/>
  <c r="AO152" i="30"/>
  <c r="AO153" i="30"/>
  <c r="AO154" i="30"/>
  <c r="AN5" i="30"/>
  <c r="AN6" i="30"/>
  <c r="AN7" i="30"/>
  <c r="AN8" i="30"/>
  <c r="AN9" i="30"/>
  <c r="AN10" i="30"/>
  <c r="AN11" i="30"/>
  <c r="AN12" i="30"/>
  <c r="AN13" i="30"/>
  <c r="AN14" i="30"/>
  <c r="AN15" i="30"/>
  <c r="AN16" i="30"/>
  <c r="AN17" i="30"/>
  <c r="AN18" i="30"/>
  <c r="AN19" i="30"/>
  <c r="AN20" i="30"/>
  <c r="AN21" i="30"/>
  <c r="AN22" i="30"/>
  <c r="AN23" i="30"/>
  <c r="AN24" i="30"/>
  <c r="AN25" i="30"/>
  <c r="AN26" i="30"/>
  <c r="AN27" i="30"/>
  <c r="AN28" i="30"/>
  <c r="AN29" i="30"/>
  <c r="AN30" i="30"/>
  <c r="AN31" i="30"/>
  <c r="AN32" i="30"/>
  <c r="AN33" i="30"/>
  <c r="AN34" i="30"/>
  <c r="AN35" i="30"/>
  <c r="AN36" i="30"/>
  <c r="AN37" i="30"/>
  <c r="AN38" i="30"/>
  <c r="AN39" i="30"/>
  <c r="AN40" i="30"/>
  <c r="AN41" i="30"/>
  <c r="AN42" i="30"/>
  <c r="AN43" i="30"/>
  <c r="AN44" i="30"/>
  <c r="AN45" i="30"/>
  <c r="AN46" i="30"/>
  <c r="AN47" i="30"/>
  <c r="AN48" i="30"/>
  <c r="AN49" i="30"/>
  <c r="AN50" i="30"/>
  <c r="AN51" i="30"/>
  <c r="AN52" i="30"/>
  <c r="AN53" i="30"/>
  <c r="AN54" i="30"/>
  <c r="AN55" i="30"/>
  <c r="AN56" i="30"/>
  <c r="AN57" i="30"/>
  <c r="AN58" i="30"/>
  <c r="AN59" i="30"/>
  <c r="AN60" i="30"/>
  <c r="AN61" i="30"/>
  <c r="AN62" i="30"/>
  <c r="AN63" i="30"/>
  <c r="AN64" i="30"/>
  <c r="AN65" i="30"/>
  <c r="AN66" i="30"/>
  <c r="AN67" i="30"/>
  <c r="AN68" i="30"/>
  <c r="AN69" i="30"/>
  <c r="AN70" i="30"/>
  <c r="AN71" i="30"/>
  <c r="AN72" i="30"/>
  <c r="AN73" i="30"/>
  <c r="AN74" i="30"/>
  <c r="AN75" i="30"/>
  <c r="AN76" i="30"/>
  <c r="AN77" i="30"/>
  <c r="AN78" i="30"/>
  <c r="AN79" i="30"/>
  <c r="AN80" i="30"/>
  <c r="AN81" i="30"/>
  <c r="AN82" i="30"/>
  <c r="AN83" i="30"/>
  <c r="AN84" i="30"/>
  <c r="AN85" i="30"/>
  <c r="AN86" i="30"/>
  <c r="AN87" i="30"/>
  <c r="AN88" i="30"/>
  <c r="AN89" i="30"/>
  <c r="AN90" i="30"/>
  <c r="AN91" i="30"/>
  <c r="AN92" i="30"/>
  <c r="AN93" i="30"/>
  <c r="AN94" i="30"/>
  <c r="AN95" i="30"/>
  <c r="AN96" i="30"/>
  <c r="AN97" i="30"/>
  <c r="AN98" i="30"/>
  <c r="AN99" i="30"/>
  <c r="AN100" i="30"/>
  <c r="AN101" i="30"/>
  <c r="AN102" i="30"/>
  <c r="AN103" i="30"/>
  <c r="AN104" i="30"/>
  <c r="AN105" i="30"/>
  <c r="AN106" i="30"/>
  <c r="AN107" i="30"/>
  <c r="AN108" i="30"/>
  <c r="AN109" i="30"/>
  <c r="AN110" i="30"/>
  <c r="AN111" i="30"/>
  <c r="AN112" i="30"/>
  <c r="AN113" i="30"/>
  <c r="AN114" i="30"/>
  <c r="AN115" i="30"/>
  <c r="AN116" i="30"/>
  <c r="AN117" i="30"/>
  <c r="AN118" i="30"/>
  <c r="AN119" i="30"/>
  <c r="AN120" i="30"/>
  <c r="AN121" i="30"/>
  <c r="AN122" i="30"/>
  <c r="AN123" i="30"/>
  <c r="AN124" i="30"/>
  <c r="AN125" i="30"/>
  <c r="AN126" i="30"/>
  <c r="AN127" i="30"/>
  <c r="AN128" i="30"/>
  <c r="AN129" i="30"/>
  <c r="AN130" i="30"/>
  <c r="AN131" i="30"/>
  <c r="AN132" i="30"/>
  <c r="AN133" i="30"/>
  <c r="AN134" i="30"/>
  <c r="AN135" i="30"/>
  <c r="AN136" i="30"/>
  <c r="AN137" i="30"/>
  <c r="AN138" i="30"/>
  <c r="AN139" i="30"/>
  <c r="AN140" i="30"/>
  <c r="AN141" i="30"/>
  <c r="AN142" i="30"/>
  <c r="AN143" i="30"/>
  <c r="AN144" i="30"/>
  <c r="AN145" i="30"/>
  <c r="AN146" i="30"/>
  <c r="AN147" i="30"/>
  <c r="AN148" i="30"/>
  <c r="AN149" i="30"/>
  <c r="AN150" i="30"/>
  <c r="AN151" i="30"/>
  <c r="AN152" i="30"/>
  <c r="AN153" i="30"/>
  <c r="AN154" i="30"/>
  <c r="AK5" i="30"/>
  <c r="AK6" i="30"/>
  <c r="AK7" i="30"/>
  <c r="AK8" i="30"/>
  <c r="AK9" i="30"/>
  <c r="AK10" i="30"/>
  <c r="AK11" i="30"/>
  <c r="AK12" i="30"/>
  <c r="AK13" i="30"/>
  <c r="AK14" i="30"/>
  <c r="AK15" i="30"/>
  <c r="AK16" i="30"/>
  <c r="AK17" i="30"/>
  <c r="AK18" i="30"/>
  <c r="AK19" i="30"/>
  <c r="AK20" i="30"/>
  <c r="AK21" i="30"/>
  <c r="AK22" i="30"/>
  <c r="AK23" i="30"/>
  <c r="AK24" i="30"/>
  <c r="AK25" i="30"/>
  <c r="AK26" i="30"/>
  <c r="AK27" i="30"/>
  <c r="AK28" i="30"/>
  <c r="AK29" i="30"/>
  <c r="AK30" i="30"/>
  <c r="AK31" i="30"/>
  <c r="AK32" i="30"/>
  <c r="AK33" i="30"/>
  <c r="AK34" i="30"/>
  <c r="AK35" i="30"/>
  <c r="AK36" i="30"/>
  <c r="AK37" i="30"/>
  <c r="AK38" i="30"/>
  <c r="AK39" i="30"/>
  <c r="AK40" i="30"/>
  <c r="AK41" i="30"/>
  <c r="AK42" i="30"/>
  <c r="AK43" i="30"/>
  <c r="AK44" i="30"/>
  <c r="AK45" i="30"/>
  <c r="AK46" i="30"/>
  <c r="AK47" i="30"/>
  <c r="AK48" i="30"/>
  <c r="AK49" i="30"/>
  <c r="AK50" i="30"/>
  <c r="AK51" i="30"/>
  <c r="AK52" i="30"/>
  <c r="AK53" i="30"/>
  <c r="AK54" i="30"/>
  <c r="AK55" i="30"/>
  <c r="AK56" i="30"/>
  <c r="AK57" i="30"/>
  <c r="AK58" i="30"/>
  <c r="AK59" i="30"/>
  <c r="AK60" i="30"/>
  <c r="AK61" i="30"/>
  <c r="AK62" i="30"/>
  <c r="AK63" i="30"/>
  <c r="AK64" i="30"/>
  <c r="AK65" i="30"/>
  <c r="AK66" i="30"/>
  <c r="AK67" i="30"/>
  <c r="AK68" i="30"/>
  <c r="AK69" i="30"/>
  <c r="AK70" i="30"/>
  <c r="AK71" i="30"/>
  <c r="AK72" i="30"/>
  <c r="AK73" i="30"/>
  <c r="AK74" i="30"/>
  <c r="AK75" i="30"/>
  <c r="AK76" i="30"/>
  <c r="AK77" i="30"/>
  <c r="AK78" i="30"/>
  <c r="AK79" i="30"/>
  <c r="AK80" i="30"/>
  <c r="AK81" i="30"/>
  <c r="AK82" i="30"/>
  <c r="AK83" i="30"/>
  <c r="AK84" i="30"/>
  <c r="AK85" i="30"/>
  <c r="AK86" i="30"/>
  <c r="AK87" i="30"/>
  <c r="AK88" i="30"/>
  <c r="AK89" i="30"/>
  <c r="AK90" i="30"/>
  <c r="AK91" i="30"/>
  <c r="AK92" i="30"/>
  <c r="AK93" i="30"/>
  <c r="AK94" i="30"/>
  <c r="AK95" i="30"/>
  <c r="AK96" i="30"/>
  <c r="AK97" i="30"/>
  <c r="AK98" i="30"/>
  <c r="AK99" i="30"/>
  <c r="AK100" i="30"/>
  <c r="AK101" i="30"/>
  <c r="AK102" i="30"/>
  <c r="AK103" i="30"/>
  <c r="AK104" i="30"/>
  <c r="AK105" i="30"/>
  <c r="AK106" i="30"/>
  <c r="AK107" i="30"/>
  <c r="AK108" i="30"/>
  <c r="AK109" i="30"/>
  <c r="AK110" i="30"/>
  <c r="AK111" i="30"/>
  <c r="AK112" i="30"/>
  <c r="AK113" i="30"/>
  <c r="AK114" i="30"/>
  <c r="AK115" i="30"/>
  <c r="AK116" i="30"/>
  <c r="AK117" i="30"/>
  <c r="AK118" i="30"/>
  <c r="AK119" i="30"/>
  <c r="AK120" i="30"/>
  <c r="AK121" i="30"/>
  <c r="AK122" i="30"/>
  <c r="AK123" i="30"/>
  <c r="AK124" i="30"/>
  <c r="AK125" i="30"/>
  <c r="AK126" i="30"/>
  <c r="AK127" i="30"/>
  <c r="AK128" i="30"/>
  <c r="AK129" i="30"/>
  <c r="AK130" i="30"/>
  <c r="AK131" i="30"/>
  <c r="AK132" i="30"/>
  <c r="AK133" i="30"/>
  <c r="AK134" i="30"/>
  <c r="AK135" i="30"/>
  <c r="AK136" i="30"/>
  <c r="AK137" i="30"/>
  <c r="AK138" i="30"/>
  <c r="AK139" i="30"/>
  <c r="AK140" i="30"/>
  <c r="AK141" i="30"/>
  <c r="AK142" i="30"/>
  <c r="AK143" i="30"/>
  <c r="AK144" i="30"/>
  <c r="AK145" i="30"/>
  <c r="AK146" i="30"/>
  <c r="AK147" i="30"/>
  <c r="AK148" i="30"/>
  <c r="AK149" i="30"/>
  <c r="AK150" i="30"/>
  <c r="AK151" i="30"/>
  <c r="AK152" i="30"/>
  <c r="AK153" i="30"/>
  <c r="AK154" i="30"/>
  <c r="AL5" i="30"/>
  <c r="AL6" i="30"/>
  <c r="AL7" i="30"/>
  <c r="AL8" i="30"/>
  <c r="AL9" i="30"/>
  <c r="AL10" i="30"/>
  <c r="AL11" i="30"/>
  <c r="AL12" i="30"/>
  <c r="AL13" i="30"/>
  <c r="AL14" i="30"/>
  <c r="AL15" i="30"/>
  <c r="AL16" i="30"/>
  <c r="AL17" i="30"/>
  <c r="AL18" i="30"/>
  <c r="AL19" i="30"/>
  <c r="AL20" i="30"/>
  <c r="AL21" i="30"/>
  <c r="AL22" i="30"/>
  <c r="AL23" i="30"/>
  <c r="AL24" i="30"/>
  <c r="AL25" i="30"/>
  <c r="AL26" i="30"/>
  <c r="AL27" i="30"/>
  <c r="AL28" i="30"/>
  <c r="AL29" i="30"/>
  <c r="AL30" i="30"/>
  <c r="AL31" i="30"/>
  <c r="AL32" i="30"/>
  <c r="AL33" i="30"/>
  <c r="AL34" i="30"/>
  <c r="AL35" i="30"/>
  <c r="AL36" i="30"/>
  <c r="AL37" i="30"/>
  <c r="AL38" i="30"/>
  <c r="AL39" i="30"/>
  <c r="AL40" i="30"/>
  <c r="AL41" i="30"/>
  <c r="AL42" i="30"/>
  <c r="AL43" i="30"/>
  <c r="AL44" i="30"/>
  <c r="AL45" i="30"/>
  <c r="AL46" i="30"/>
  <c r="AL47" i="30"/>
  <c r="AL48" i="30"/>
  <c r="AL49" i="30"/>
  <c r="AL50" i="30"/>
  <c r="AL51" i="30"/>
  <c r="AL52" i="30"/>
  <c r="AL53" i="30"/>
  <c r="AL54" i="30"/>
  <c r="AL55" i="30"/>
  <c r="AL56" i="30"/>
  <c r="AL57" i="30"/>
  <c r="AL58" i="30"/>
  <c r="AL59" i="30"/>
  <c r="AL60" i="30"/>
  <c r="AL61" i="30"/>
  <c r="AL62" i="30"/>
  <c r="AL63" i="30"/>
  <c r="AL64" i="30"/>
  <c r="AL65" i="30"/>
  <c r="AL66" i="30"/>
  <c r="AL67" i="30"/>
  <c r="AL68" i="30"/>
  <c r="AL69" i="30"/>
  <c r="AL70" i="30"/>
  <c r="AL71" i="30"/>
  <c r="AL72" i="30"/>
  <c r="AL73" i="30"/>
  <c r="AL74" i="30"/>
  <c r="AL75" i="30"/>
  <c r="AL76" i="30"/>
  <c r="AL77" i="30"/>
  <c r="AL78" i="30"/>
  <c r="AL79" i="30"/>
  <c r="AL80" i="30"/>
  <c r="AL81" i="30"/>
  <c r="AL82" i="30"/>
  <c r="AL83" i="30"/>
  <c r="AL84" i="30"/>
  <c r="AL85" i="30"/>
  <c r="AL86" i="30"/>
  <c r="AL87" i="30"/>
  <c r="AL88" i="30"/>
  <c r="AL89" i="30"/>
  <c r="AL90" i="30"/>
  <c r="AL91" i="30"/>
  <c r="AL92" i="30"/>
  <c r="AL93" i="30"/>
  <c r="AL94" i="30"/>
  <c r="AL95" i="30"/>
  <c r="AL96" i="30"/>
  <c r="AL97" i="30"/>
  <c r="AL98" i="30"/>
  <c r="AL99" i="30"/>
  <c r="AL100" i="30"/>
  <c r="AL101" i="30"/>
  <c r="AL102" i="30"/>
  <c r="AL103" i="30"/>
  <c r="AL104" i="30"/>
  <c r="AL105" i="30"/>
  <c r="AL106" i="30"/>
  <c r="AL107" i="30"/>
  <c r="AL108" i="30"/>
  <c r="AL109" i="30"/>
  <c r="AL110" i="30"/>
  <c r="AL111" i="30"/>
  <c r="AL112" i="30"/>
  <c r="AL113" i="30"/>
  <c r="AL114" i="30"/>
  <c r="AL115" i="30"/>
  <c r="AL116" i="30"/>
  <c r="AL117" i="30"/>
  <c r="AL118" i="30"/>
  <c r="AL119" i="30"/>
  <c r="AL120" i="30"/>
  <c r="AL121" i="30"/>
  <c r="AL122" i="30"/>
  <c r="AL123" i="30"/>
  <c r="AL124" i="30"/>
  <c r="AL125" i="30"/>
  <c r="AL126" i="30"/>
  <c r="AL127" i="30"/>
  <c r="AL128" i="30"/>
  <c r="AL129" i="30"/>
  <c r="AL130" i="30"/>
  <c r="AL131" i="30"/>
  <c r="AL132" i="30"/>
  <c r="AL133" i="30"/>
  <c r="AL134" i="30"/>
  <c r="AL135" i="30"/>
  <c r="AL136" i="30"/>
  <c r="AL137" i="30"/>
  <c r="AL138" i="30"/>
  <c r="AL139" i="30"/>
  <c r="AL140" i="30"/>
  <c r="AL141" i="30"/>
  <c r="AL142" i="30"/>
  <c r="AL143" i="30"/>
  <c r="AL144" i="30"/>
  <c r="AL145" i="30"/>
  <c r="AL146" i="30"/>
  <c r="AL147" i="30"/>
  <c r="AL148" i="30"/>
  <c r="AL149" i="30"/>
  <c r="AL150" i="30"/>
  <c r="AL151" i="30"/>
  <c r="AL152" i="30"/>
  <c r="AL153" i="30"/>
  <c r="AL154" i="30"/>
  <c r="AK5" i="32"/>
  <c r="AK6" i="32"/>
  <c r="AK7" i="32"/>
  <c r="AK8" i="32"/>
  <c r="AK9" i="32"/>
  <c r="AK10" i="32"/>
  <c r="AK11" i="32"/>
  <c r="AK12" i="32"/>
  <c r="AK13" i="32"/>
  <c r="AK14" i="32"/>
  <c r="AK15" i="32"/>
  <c r="AK16" i="32"/>
  <c r="AK17" i="32"/>
  <c r="AK18" i="32"/>
  <c r="AK19" i="32"/>
  <c r="AK20" i="32"/>
  <c r="AK21" i="32"/>
  <c r="AK22" i="32"/>
  <c r="AK23" i="32"/>
  <c r="AK24" i="32"/>
  <c r="AK25" i="32"/>
  <c r="AK26" i="32"/>
  <c r="AK27" i="32"/>
  <c r="AK28" i="32"/>
  <c r="AK29" i="32"/>
  <c r="AK30" i="32"/>
  <c r="AK31" i="32"/>
  <c r="AK32" i="32"/>
  <c r="AK33" i="32"/>
  <c r="AK34" i="32"/>
  <c r="AK35" i="32"/>
  <c r="AK36" i="32"/>
  <c r="AK37" i="32"/>
  <c r="AK38" i="32"/>
  <c r="AK39" i="32"/>
  <c r="AK40" i="32"/>
  <c r="AK41" i="32"/>
  <c r="AK42" i="32"/>
  <c r="AK43" i="32"/>
  <c r="AK44" i="32"/>
  <c r="AK45" i="32"/>
  <c r="AK46" i="32"/>
  <c r="AK47" i="32"/>
  <c r="AK48" i="32"/>
  <c r="AK49" i="32"/>
  <c r="AK50" i="32"/>
  <c r="AK51" i="32"/>
  <c r="AK52" i="32"/>
  <c r="AK53" i="32"/>
  <c r="AK54" i="32"/>
  <c r="AK55" i="32"/>
  <c r="AK56" i="32"/>
  <c r="AK57" i="32"/>
  <c r="AK58" i="32"/>
  <c r="AK59" i="32"/>
  <c r="AK60" i="32"/>
  <c r="AK61" i="32"/>
  <c r="AK62" i="32"/>
  <c r="AK63" i="32"/>
  <c r="AK64" i="32"/>
  <c r="AK65" i="32"/>
  <c r="AK66" i="32"/>
  <c r="AK67" i="32"/>
  <c r="AK68" i="32"/>
  <c r="AK69" i="32"/>
  <c r="AK70" i="32"/>
  <c r="AK71" i="32"/>
  <c r="AK72" i="32"/>
  <c r="AK73" i="32"/>
  <c r="AK74" i="32"/>
  <c r="AK75" i="32"/>
  <c r="AK76" i="32"/>
  <c r="AK77" i="32"/>
  <c r="AK78" i="32"/>
  <c r="AK79" i="32"/>
  <c r="AK80" i="32"/>
  <c r="AK81" i="32"/>
  <c r="AK82" i="32"/>
  <c r="AK83" i="32"/>
  <c r="AK84" i="32"/>
  <c r="AK85" i="32"/>
  <c r="AK86" i="32"/>
  <c r="AK87" i="32"/>
  <c r="AK88" i="32"/>
  <c r="AK89" i="32"/>
  <c r="AK90" i="32"/>
  <c r="AK91" i="32"/>
  <c r="AK92" i="32"/>
  <c r="AK93" i="32"/>
  <c r="AK94" i="32"/>
  <c r="AK95" i="32"/>
  <c r="AK96" i="32"/>
  <c r="AK97" i="32"/>
  <c r="AK98" i="32"/>
  <c r="AK99" i="32"/>
  <c r="AK100" i="32"/>
  <c r="AK101" i="32"/>
  <c r="AK102" i="32"/>
  <c r="AK103" i="32"/>
  <c r="AK104" i="32"/>
  <c r="AK105" i="32"/>
  <c r="AK106" i="32"/>
  <c r="AK107" i="32"/>
  <c r="AK108" i="32"/>
  <c r="AK109" i="32"/>
  <c r="AK110" i="32"/>
  <c r="AK111" i="32"/>
  <c r="AK112" i="32"/>
  <c r="AK113" i="32"/>
  <c r="AK114" i="32"/>
  <c r="AK115" i="32"/>
  <c r="AK116" i="32"/>
  <c r="AK117" i="32"/>
  <c r="AK118" i="32"/>
  <c r="AK119" i="32"/>
  <c r="AK120" i="32"/>
  <c r="AK121" i="32"/>
  <c r="AK122" i="32"/>
  <c r="AK123" i="32"/>
  <c r="AK124" i="32"/>
  <c r="AK125" i="32"/>
  <c r="AK126" i="32"/>
  <c r="AK127" i="32"/>
  <c r="AK128" i="32"/>
  <c r="AK129" i="32"/>
  <c r="AK130" i="32"/>
  <c r="AK131" i="32"/>
  <c r="AK132" i="32"/>
  <c r="AK133" i="32"/>
  <c r="AK134" i="32"/>
  <c r="AK135" i="32"/>
  <c r="AK136" i="32"/>
  <c r="AK137" i="32"/>
  <c r="AK138" i="32"/>
  <c r="AK139" i="32"/>
  <c r="AK140" i="32"/>
  <c r="AK141" i="32"/>
  <c r="AK142" i="32"/>
  <c r="AK143" i="32"/>
  <c r="AK144" i="32"/>
  <c r="AK145" i="32"/>
  <c r="AK146" i="32"/>
  <c r="AK147" i="32"/>
  <c r="AK148" i="32"/>
  <c r="AK149" i="32"/>
  <c r="AK150" i="32"/>
  <c r="AK151" i="32"/>
  <c r="AK152" i="32"/>
  <c r="AK153" i="32"/>
  <c r="AK154" i="32"/>
  <c r="AK155" i="32"/>
  <c r="AK156" i="32"/>
  <c r="AK157" i="32"/>
  <c r="AK158" i="32"/>
  <c r="AK159" i="32"/>
  <c r="AK160" i="32"/>
  <c r="AK161" i="32"/>
  <c r="AK162" i="32"/>
  <c r="AK163" i="32"/>
  <c r="AK164" i="32"/>
  <c r="AK165" i="32"/>
  <c r="AK166" i="32"/>
  <c r="AK167" i="32"/>
  <c r="AK168" i="32"/>
  <c r="AK169" i="32"/>
  <c r="AK170" i="32"/>
  <c r="AK171" i="32"/>
  <c r="AK172" i="32"/>
  <c r="AK173" i="32"/>
  <c r="AK174" i="32"/>
  <c r="AK175" i="32"/>
  <c r="AK176" i="32"/>
  <c r="AK177" i="32"/>
  <c r="AK178" i="32"/>
  <c r="AK179" i="32"/>
  <c r="AK180" i="32"/>
  <c r="AK181" i="32"/>
  <c r="AK182" i="32"/>
  <c r="AK183" i="32"/>
  <c r="AK184" i="32"/>
  <c r="AK185" i="32"/>
  <c r="AK186" i="32"/>
  <c r="AK187" i="32"/>
  <c r="AK188" i="32"/>
  <c r="AK189" i="32"/>
  <c r="AH5" i="32"/>
  <c r="AH6" i="32"/>
  <c r="AH7" i="32"/>
  <c r="AH8" i="32"/>
  <c r="AH9" i="32"/>
  <c r="AH10" i="32"/>
  <c r="AH11" i="32"/>
  <c r="AH12" i="32"/>
  <c r="AH13" i="32"/>
  <c r="AH14" i="32"/>
  <c r="AH15" i="32"/>
  <c r="AH16" i="32"/>
  <c r="AH17" i="32"/>
  <c r="AH18" i="32"/>
  <c r="AH19" i="32"/>
  <c r="AH20" i="32"/>
  <c r="AH21" i="32"/>
  <c r="AH22" i="32"/>
  <c r="AH23" i="32"/>
  <c r="AH24" i="32"/>
  <c r="AH25" i="32"/>
  <c r="AH26" i="32"/>
  <c r="AH27" i="32"/>
  <c r="AH28" i="32"/>
  <c r="AH29" i="32"/>
  <c r="AH30" i="32"/>
  <c r="AH31" i="32"/>
  <c r="AH32" i="32"/>
  <c r="AH33" i="32"/>
  <c r="AH34" i="32"/>
  <c r="AH35" i="32"/>
  <c r="AH36" i="32"/>
  <c r="AH37" i="32"/>
  <c r="AH38" i="32"/>
  <c r="AH39" i="32"/>
  <c r="AH40" i="32"/>
  <c r="AH41" i="32"/>
  <c r="AH42" i="32"/>
  <c r="AH43" i="32"/>
  <c r="AH44" i="32"/>
  <c r="AH45" i="32"/>
  <c r="AH46" i="32"/>
  <c r="AH47" i="32"/>
  <c r="AH48" i="32"/>
  <c r="AH49" i="32"/>
  <c r="AH50" i="32"/>
  <c r="AH51" i="32"/>
  <c r="AH52" i="32"/>
  <c r="AH53" i="32"/>
  <c r="AH54" i="32"/>
  <c r="AH55" i="32"/>
  <c r="AH56" i="32"/>
  <c r="AH57" i="32"/>
  <c r="AH58" i="32"/>
  <c r="AH59" i="32"/>
  <c r="AH60" i="32"/>
  <c r="AH61" i="32"/>
  <c r="AH62" i="32"/>
  <c r="AH63" i="32"/>
  <c r="AH64" i="32"/>
  <c r="AH65" i="32"/>
  <c r="AH66" i="32"/>
  <c r="AH67" i="32"/>
  <c r="AH68" i="32"/>
  <c r="AH69" i="32"/>
  <c r="AH70" i="32"/>
  <c r="AH71" i="32"/>
  <c r="AH72" i="32"/>
  <c r="AH73" i="32"/>
  <c r="AH74" i="32"/>
  <c r="AH75" i="32"/>
  <c r="AH76" i="32"/>
  <c r="AH77" i="32"/>
  <c r="AH78" i="32"/>
  <c r="AH79" i="32"/>
  <c r="AH80" i="32"/>
  <c r="AH81" i="32"/>
  <c r="AH82" i="32"/>
  <c r="AH83" i="32"/>
  <c r="AH84" i="32"/>
  <c r="AH85" i="32"/>
  <c r="AH86" i="32"/>
  <c r="AH87" i="32"/>
  <c r="AH88" i="32"/>
  <c r="AH89" i="32"/>
  <c r="AH90" i="32"/>
  <c r="AH91" i="32"/>
  <c r="AH92" i="32"/>
  <c r="AH93" i="32"/>
  <c r="AH94" i="32"/>
  <c r="AH95" i="32"/>
  <c r="AH96" i="32"/>
  <c r="AH97" i="32"/>
  <c r="AH98" i="32"/>
  <c r="AH99" i="32"/>
  <c r="AH100" i="32"/>
  <c r="AH101" i="32"/>
  <c r="AH102" i="32"/>
  <c r="AH103" i="32"/>
  <c r="AH104" i="32"/>
  <c r="AH105" i="32"/>
  <c r="AH106" i="32"/>
  <c r="AH107" i="32"/>
  <c r="AH108" i="32"/>
  <c r="AH109" i="32"/>
  <c r="AH110" i="32"/>
  <c r="AH111" i="32"/>
  <c r="AH112" i="32"/>
  <c r="AH113" i="32"/>
  <c r="AH114" i="32"/>
  <c r="AH115" i="32"/>
  <c r="AH116" i="32"/>
  <c r="AH117" i="32"/>
  <c r="AH118" i="32"/>
  <c r="AH119" i="32"/>
  <c r="AH120" i="32"/>
  <c r="AH121" i="32"/>
  <c r="AH122" i="32"/>
  <c r="AH123" i="32"/>
  <c r="AH124" i="32"/>
  <c r="AH125" i="32"/>
  <c r="AH126" i="32"/>
  <c r="AH127" i="32"/>
  <c r="AH128" i="32"/>
  <c r="AH129" i="32"/>
  <c r="AH130" i="32"/>
  <c r="AH131" i="32"/>
  <c r="AH132" i="32"/>
  <c r="AH133" i="32"/>
  <c r="AH134" i="32"/>
  <c r="AH135" i="32"/>
  <c r="AH136" i="32"/>
  <c r="AH137" i="32"/>
  <c r="AH138" i="32"/>
  <c r="AH139" i="32"/>
  <c r="AH140" i="32"/>
  <c r="AH141" i="32"/>
  <c r="AH142" i="32"/>
  <c r="AH143" i="32"/>
  <c r="AH144" i="32"/>
  <c r="AH145" i="32"/>
  <c r="AH146" i="32"/>
  <c r="AH147" i="32"/>
  <c r="AH148" i="32"/>
  <c r="AH149" i="32"/>
  <c r="AH150" i="32"/>
  <c r="AH151" i="32"/>
  <c r="AH152" i="32"/>
  <c r="AH153" i="32"/>
  <c r="AH154" i="32"/>
  <c r="AH155" i="32"/>
  <c r="AH156" i="32"/>
  <c r="AH157" i="32"/>
  <c r="AH158" i="32"/>
  <c r="AH159" i="32"/>
  <c r="AH160" i="32"/>
  <c r="AH161" i="32"/>
  <c r="AH162" i="32"/>
  <c r="AH163" i="32"/>
  <c r="AH164" i="32"/>
  <c r="AH165" i="32"/>
  <c r="AH166" i="32"/>
  <c r="AH167" i="32"/>
  <c r="AH168" i="32"/>
  <c r="AH169" i="32"/>
  <c r="AH170" i="32"/>
  <c r="AH171" i="32"/>
  <c r="AH172" i="32"/>
  <c r="AH173" i="32"/>
  <c r="AH174" i="32"/>
  <c r="AH175" i="32"/>
  <c r="AH176" i="32"/>
  <c r="AH177" i="32"/>
  <c r="AH178" i="32"/>
  <c r="AH179" i="32"/>
  <c r="AH180" i="32"/>
  <c r="AH181" i="32"/>
  <c r="AH182" i="32"/>
  <c r="AH183" i="32"/>
  <c r="AH184" i="32"/>
  <c r="AH185" i="32"/>
  <c r="AH186" i="32"/>
  <c r="AH187" i="32"/>
  <c r="AH188" i="32"/>
  <c r="AH189" i="32"/>
  <c r="AG5" i="32"/>
  <c r="AG6" i="32"/>
  <c r="AG7" i="32"/>
  <c r="AG8" i="32"/>
  <c r="AG9" i="32"/>
  <c r="AG10" i="32"/>
  <c r="AG11" i="32"/>
  <c r="AG12" i="32"/>
  <c r="AG13" i="32"/>
  <c r="AG14" i="32"/>
  <c r="AG15" i="32"/>
  <c r="AG16" i="32"/>
  <c r="AG17" i="32"/>
  <c r="AG18" i="32"/>
  <c r="AG19" i="32"/>
  <c r="AG20" i="32"/>
  <c r="AG21" i="32"/>
  <c r="AG22" i="32"/>
  <c r="AG23" i="32"/>
  <c r="AG24" i="32"/>
  <c r="AG25" i="32"/>
  <c r="AG26" i="32"/>
  <c r="AG27" i="32"/>
  <c r="AG28" i="32"/>
  <c r="AG29" i="32"/>
  <c r="AG30" i="32"/>
  <c r="AG31" i="32"/>
  <c r="AG32" i="32"/>
  <c r="AG33" i="32"/>
  <c r="AG34" i="32"/>
  <c r="AG35" i="32"/>
  <c r="AG36" i="32"/>
  <c r="AG37" i="32"/>
  <c r="AG38" i="32"/>
  <c r="AG39" i="32"/>
  <c r="AG40" i="32"/>
  <c r="AG41" i="32"/>
  <c r="AG42" i="32"/>
  <c r="AG43" i="32"/>
  <c r="AG44" i="32"/>
  <c r="AG45" i="32"/>
  <c r="AG46" i="32"/>
  <c r="AG47" i="32"/>
  <c r="AG48" i="32"/>
  <c r="AG49" i="32"/>
  <c r="AG50" i="32"/>
  <c r="AG51" i="32"/>
  <c r="AG52" i="32"/>
  <c r="AG53" i="32"/>
  <c r="AG54" i="32"/>
  <c r="AG55" i="32"/>
  <c r="AG56" i="32"/>
  <c r="AG57" i="32"/>
  <c r="AG58" i="32"/>
  <c r="AG59" i="32"/>
  <c r="AG60" i="32"/>
  <c r="AG61" i="32"/>
  <c r="AG62" i="32"/>
  <c r="AG63" i="32"/>
  <c r="AG64" i="32"/>
  <c r="AG65" i="32"/>
  <c r="AG66" i="32"/>
  <c r="AG67" i="32"/>
  <c r="AG68" i="32"/>
  <c r="AG69" i="32"/>
  <c r="AG70" i="32"/>
  <c r="AG71" i="32"/>
  <c r="AG72" i="32"/>
  <c r="AG73" i="32"/>
  <c r="AG74" i="32"/>
  <c r="AG75" i="32"/>
  <c r="AG76" i="32"/>
  <c r="AG77" i="32"/>
  <c r="AG78" i="32"/>
  <c r="AG79" i="32"/>
  <c r="AG80" i="32"/>
  <c r="AG81" i="32"/>
  <c r="AG82" i="32"/>
  <c r="AG83" i="32"/>
  <c r="AG84" i="32"/>
  <c r="AG85" i="32"/>
  <c r="AG86" i="32"/>
  <c r="AG87" i="32"/>
  <c r="AG88" i="32"/>
  <c r="AG89" i="32"/>
  <c r="AG90" i="32"/>
  <c r="AG91" i="32"/>
  <c r="AG92" i="32"/>
  <c r="AG93" i="32"/>
  <c r="AG94" i="32"/>
  <c r="AG95" i="32"/>
  <c r="AG96" i="32"/>
  <c r="AG97" i="32"/>
  <c r="AG98" i="32"/>
  <c r="AG99" i="32"/>
  <c r="AG100" i="32"/>
  <c r="AG101" i="32"/>
  <c r="AG102" i="32"/>
  <c r="AG103" i="32"/>
  <c r="AG104" i="32"/>
  <c r="AG105" i="32"/>
  <c r="AG106" i="32"/>
  <c r="AG107" i="32"/>
  <c r="AG108" i="32"/>
  <c r="AG109" i="32"/>
  <c r="AG110" i="32"/>
  <c r="AG111" i="32"/>
  <c r="AG112" i="32"/>
  <c r="AG113" i="32"/>
  <c r="AG114" i="32"/>
  <c r="AG115" i="32"/>
  <c r="AG116" i="32"/>
  <c r="AG117" i="32"/>
  <c r="AG118" i="32"/>
  <c r="AG119" i="32"/>
  <c r="AG120" i="32"/>
  <c r="AG121" i="32"/>
  <c r="AG122" i="32"/>
  <c r="AG123" i="32"/>
  <c r="AG124" i="32"/>
  <c r="AG125" i="32"/>
  <c r="AG126" i="32"/>
  <c r="AG127" i="32"/>
  <c r="AG128" i="32"/>
  <c r="AG129" i="32"/>
  <c r="AG130" i="32"/>
  <c r="AG131" i="32"/>
  <c r="AG132" i="32"/>
  <c r="AG133" i="32"/>
  <c r="AG134" i="32"/>
  <c r="AG135" i="32"/>
  <c r="AG136" i="32"/>
  <c r="AG137" i="32"/>
  <c r="AG138" i="32"/>
  <c r="AG139" i="32"/>
  <c r="AG140" i="32"/>
  <c r="AG141" i="32"/>
  <c r="AG142" i="32"/>
  <c r="AG143" i="32"/>
  <c r="AG144" i="32"/>
  <c r="AG145" i="32"/>
  <c r="AG146" i="32"/>
  <c r="AG147" i="32"/>
  <c r="AG148" i="32"/>
  <c r="AG149" i="32"/>
  <c r="AG150" i="32"/>
  <c r="AG151" i="32"/>
  <c r="AG152" i="32"/>
  <c r="AG153" i="32"/>
  <c r="AG154" i="32"/>
  <c r="AG155" i="32"/>
  <c r="AG156" i="32"/>
  <c r="AG157" i="32"/>
  <c r="AG158" i="32"/>
  <c r="AG159" i="32"/>
  <c r="AG160" i="32"/>
  <c r="AG161" i="32"/>
  <c r="AG162" i="32"/>
  <c r="AG163" i="32"/>
  <c r="AG164" i="32"/>
  <c r="AG165" i="32"/>
  <c r="AG166" i="32"/>
  <c r="AG167" i="32"/>
  <c r="AG168" i="32"/>
  <c r="AG169" i="32"/>
  <c r="AG170" i="32"/>
  <c r="AG171" i="32"/>
  <c r="AG172" i="32"/>
  <c r="AG173" i="32"/>
  <c r="AG174" i="32"/>
  <c r="AG175" i="32"/>
  <c r="AG176" i="32"/>
  <c r="AG177" i="32"/>
  <c r="AG178" i="32"/>
  <c r="AG179" i="32"/>
  <c r="AG180" i="32"/>
  <c r="AG181" i="32"/>
  <c r="AG182" i="32"/>
  <c r="AG183" i="32"/>
  <c r="AG184" i="32"/>
  <c r="AG185" i="32"/>
  <c r="AG186" i="32"/>
  <c r="AG187" i="32"/>
  <c r="AG188" i="32"/>
  <c r="AG189" i="32"/>
  <c r="AN5" i="16"/>
  <c r="AN6" i="16"/>
  <c r="AN7" i="16"/>
  <c r="AN8" i="16"/>
  <c r="AN9" i="16"/>
  <c r="AN10" i="16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216" i="16"/>
  <c r="AN217" i="16"/>
  <c r="AN218" i="16"/>
  <c r="AN219" i="16"/>
  <c r="AN220" i="16"/>
  <c r="AN221" i="16"/>
  <c r="AN222" i="16"/>
  <c r="AG5" i="19"/>
  <c r="AG6" i="19"/>
  <c r="AG7" i="19"/>
  <c r="AG8" i="19"/>
  <c r="AG9" i="19"/>
  <c r="AG10" i="19"/>
  <c r="AG11" i="19"/>
  <c r="AG12" i="19"/>
  <c r="AG13" i="19"/>
  <c r="AG14" i="19"/>
  <c r="AG15" i="19"/>
  <c r="AG16" i="19"/>
  <c r="AG17" i="19"/>
  <c r="AG18" i="19"/>
  <c r="AG19" i="19"/>
  <c r="AG20" i="19"/>
  <c r="AG21" i="19"/>
  <c r="AG22" i="19"/>
  <c r="AG23" i="19"/>
  <c r="AG24" i="19"/>
  <c r="AG25" i="19"/>
  <c r="AG26" i="19"/>
  <c r="AG27" i="19"/>
  <c r="AG28" i="19"/>
  <c r="AG29" i="19"/>
  <c r="AG30" i="19"/>
  <c r="AG31" i="19"/>
  <c r="AG32" i="19"/>
  <c r="AG33" i="19"/>
  <c r="AG34" i="19"/>
  <c r="AG35" i="19"/>
  <c r="AG36" i="19"/>
  <c r="AG37" i="19"/>
  <c r="AG38" i="19"/>
  <c r="AG39" i="19"/>
  <c r="AG40" i="19"/>
  <c r="AG41" i="19"/>
  <c r="AG42" i="19"/>
  <c r="AG43" i="19"/>
  <c r="AG44" i="19"/>
  <c r="AG45" i="19"/>
  <c r="AG46" i="19"/>
  <c r="AG47" i="19"/>
  <c r="AG48" i="19"/>
  <c r="AG49" i="19"/>
  <c r="AG50" i="19"/>
  <c r="AG51" i="19"/>
  <c r="AG52" i="19"/>
  <c r="AG53" i="19"/>
  <c r="AG54" i="19"/>
  <c r="AG55" i="19"/>
  <c r="AG56" i="19"/>
  <c r="AG57" i="19"/>
  <c r="AG58" i="19"/>
  <c r="AG59" i="19"/>
  <c r="AG60" i="19"/>
  <c r="AG61" i="19"/>
  <c r="AG62" i="19"/>
  <c r="AG63" i="19"/>
  <c r="AG64" i="19"/>
  <c r="AG65" i="19"/>
  <c r="AG66" i="19"/>
  <c r="AG67" i="19"/>
  <c r="AG68" i="19"/>
  <c r="AG69" i="19"/>
  <c r="AG70" i="19"/>
  <c r="AG71" i="19"/>
  <c r="AF5" i="19"/>
  <c r="AF6" i="19"/>
  <c r="AF7" i="19"/>
  <c r="AF8" i="19"/>
  <c r="AF9" i="19"/>
  <c r="AF10" i="19"/>
  <c r="AF11" i="19"/>
  <c r="AF12" i="19"/>
  <c r="AF13" i="19"/>
  <c r="AF14" i="19"/>
  <c r="AF15" i="19"/>
  <c r="AF16" i="19"/>
  <c r="AF17" i="19"/>
  <c r="AF18" i="19"/>
  <c r="AF19" i="19"/>
  <c r="AF20" i="19"/>
  <c r="AF21" i="19"/>
  <c r="AF22" i="19"/>
  <c r="AF23" i="19"/>
  <c r="AF24" i="19"/>
  <c r="AF25" i="19"/>
  <c r="AF26" i="19"/>
  <c r="AF27" i="19"/>
  <c r="AF28" i="19"/>
  <c r="AF29" i="19"/>
  <c r="AF30" i="19"/>
  <c r="AF31" i="19"/>
  <c r="AF32" i="19"/>
  <c r="AF33" i="19"/>
  <c r="AF34" i="19"/>
  <c r="AF35" i="19"/>
  <c r="AF36" i="19"/>
  <c r="AF37" i="19"/>
  <c r="AF38" i="19"/>
  <c r="AF39" i="19"/>
  <c r="AF40" i="19"/>
  <c r="AF41" i="19"/>
  <c r="AF42" i="19"/>
  <c r="AF43" i="19"/>
  <c r="AF44" i="19"/>
  <c r="AF45" i="19"/>
  <c r="AF46" i="19"/>
  <c r="AF47" i="19"/>
  <c r="AF48" i="19"/>
  <c r="AF49" i="19"/>
  <c r="AF50" i="19"/>
  <c r="AF51" i="19"/>
  <c r="AF52" i="19"/>
  <c r="AF53" i="19"/>
  <c r="AF54" i="19"/>
  <c r="AF55" i="19"/>
  <c r="AF56" i="19"/>
  <c r="AF57" i="19"/>
  <c r="AF58" i="19"/>
  <c r="AF59" i="19"/>
  <c r="AF60" i="19"/>
  <c r="AF61" i="19"/>
  <c r="AF62" i="19"/>
  <c r="AF63" i="19"/>
  <c r="AF64" i="19"/>
  <c r="AF65" i="19"/>
  <c r="AF66" i="19"/>
  <c r="AF67" i="19"/>
  <c r="AF68" i="19"/>
  <c r="AF69" i="19"/>
  <c r="AF70" i="19"/>
  <c r="AF71" i="19"/>
  <c r="AI4" i="32" l="1"/>
  <c r="J110" i="61"/>
  <c r="J699" i="61"/>
  <c r="J23" i="61"/>
  <c r="J428" i="61" l="1"/>
  <c r="H47" i="61" l="1"/>
  <c r="AK85" i="34" l="1"/>
  <c r="AK86" i="34"/>
  <c r="AH85" i="34"/>
  <c r="AH86" i="34"/>
  <c r="AM5" i="39"/>
  <c r="AM6" i="39"/>
  <c r="AM9" i="39"/>
  <c r="AM10" i="39"/>
  <c r="AM13" i="39"/>
  <c r="AM14" i="39"/>
  <c r="AM17" i="39"/>
  <c r="AM18" i="39"/>
  <c r="AM21" i="39"/>
  <c r="AM22" i="39"/>
  <c r="AM25" i="39"/>
  <c r="AM26" i="39"/>
  <c r="AM29" i="39"/>
  <c r="AM30" i="39"/>
  <c r="AM33" i="39"/>
  <c r="AM34" i="39"/>
  <c r="AM37" i="39"/>
  <c r="AM38" i="39"/>
  <c r="AM41" i="39"/>
  <c r="AM42" i="39"/>
  <c r="AM45" i="39"/>
  <c r="AM46" i="39"/>
  <c r="AM49" i="39"/>
  <c r="AM50" i="39"/>
  <c r="AM53" i="39"/>
  <c r="AM54" i="39"/>
  <c r="AM57" i="39"/>
  <c r="AM58" i="39"/>
  <c r="AM61" i="39"/>
  <c r="AM62" i="39"/>
  <c r="AM65" i="39"/>
  <c r="AM66" i="39"/>
  <c r="AM69" i="39"/>
  <c r="AM70" i="39"/>
  <c r="AM73" i="39"/>
  <c r="AM74" i="39"/>
  <c r="AM77" i="39"/>
  <c r="AM78" i="39"/>
  <c r="AM81" i="39"/>
  <c r="AM82" i="39"/>
  <c r="AM85" i="39"/>
  <c r="AM86" i="39"/>
  <c r="AM89" i="39"/>
  <c r="AM90" i="39"/>
  <c r="AM93" i="39"/>
  <c r="AM94" i="39"/>
  <c r="AM97" i="39"/>
  <c r="AM98" i="39"/>
  <c r="AM101" i="39"/>
  <c r="AM102" i="39"/>
  <c r="AM105" i="39"/>
  <c r="AM106" i="39"/>
  <c r="AM109" i="39"/>
  <c r="AM110" i="39"/>
  <c r="AM113" i="39"/>
  <c r="AM114" i="39"/>
  <c r="AM117" i="39"/>
  <c r="AM118" i="39"/>
  <c r="AM121" i="39"/>
  <c r="AM122" i="39"/>
  <c r="AM125" i="39"/>
  <c r="AM126" i="39"/>
  <c r="AM129" i="39"/>
  <c r="AM130" i="39"/>
  <c r="AM4" i="39" l="1"/>
  <c r="AM128" i="39"/>
  <c r="AM124" i="39"/>
  <c r="AM120" i="39"/>
  <c r="AM116" i="39"/>
  <c r="AM112" i="39"/>
  <c r="AM108" i="39"/>
  <c r="AM104" i="39"/>
  <c r="AM100" i="39"/>
  <c r="AM96" i="39"/>
  <c r="AM92" i="39"/>
  <c r="AM88" i="39"/>
  <c r="AM84" i="39"/>
  <c r="AM80" i="39"/>
  <c r="AM76" i="39"/>
  <c r="AM72" i="39"/>
  <c r="AM68" i="39"/>
  <c r="AM64" i="39"/>
  <c r="AM60" i="39"/>
  <c r="AM56" i="39"/>
  <c r="AM52" i="39"/>
  <c r="AM48" i="39"/>
  <c r="AM44" i="39"/>
  <c r="AM40" i="39"/>
  <c r="AM36" i="39"/>
  <c r="AM32" i="39"/>
  <c r="AM28" i="39"/>
  <c r="AM24" i="39"/>
  <c r="AM20" i="39"/>
  <c r="AM16" i="39"/>
  <c r="AM12" i="39"/>
  <c r="AM8" i="39"/>
  <c r="AM127" i="39"/>
  <c r="AM123" i="39"/>
  <c r="AM119" i="39"/>
  <c r="AM115" i="39"/>
  <c r="AM111" i="39"/>
  <c r="AM107" i="39"/>
  <c r="AM103" i="39"/>
  <c r="AM99" i="39"/>
  <c r="AM95" i="39"/>
  <c r="AM91" i="39"/>
  <c r="AM87" i="39"/>
  <c r="AM83" i="39"/>
  <c r="AM79" i="39"/>
  <c r="AM75" i="39"/>
  <c r="AM71" i="39"/>
  <c r="AM67" i="39"/>
  <c r="AM63" i="39"/>
  <c r="AM59" i="39"/>
  <c r="AM55" i="39"/>
  <c r="AM51" i="39"/>
  <c r="AM47" i="39"/>
  <c r="AM43" i="39"/>
  <c r="AM39" i="39"/>
  <c r="AM35" i="39"/>
  <c r="AM31" i="39"/>
  <c r="AM27" i="39"/>
  <c r="AM23" i="39"/>
  <c r="AM19" i="39"/>
  <c r="AM15" i="39"/>
  <c r="AM11" i="39"/>
  <c r="AM7" i="39"/>
  <c r="AF4" i="15"/>
  <c r="P20" i="61"/>
  <c r="J16" i="61"/>
  <c r="AF5" i="15"/>
  <c r="AF6" i="15"/>
  <c r="AF7" i="15"/>
  <c r="AF8" i="15"/>
  <c r="AF9" i="15"/>
  <c r="AF10" i="15"/>
  <c r="AF11" i="15"/>
  <c r="AF12" i="15"/>
  <c r="AF13" i="15"/>
  <c r="AF14" i="15"/>
  <c r="AF15" i="15"/>
  <c r="AF16" i="15"/>
  <c r="AF17" i="15"/>
  <c r="AF18" i="15"/>
  <c r="AF19" i="15"/>
  <c r="AF20" i="15"/>
  <c r="AF21" i="15"/>
  <c r="AF22" i="15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AF35" i="15"/>
  <c r="AF36" i="15"/>
  <c r="AF37" i="15"/>
  <c r="AF38" i="15"/>
  <c r="AF39" i="15"/>
  <c r="AF40" i="15"/>
  <c r="AF41" i="15"/>
  <c r="AF42" i="15"/>
  <c r="AF43" i="15"/>
  <c r="AF44" i="15"/>
  <c r="AF45" i="15"/>
  <c r="AF46" i="15"/>
  <c r="AF47" i="15"/>
  <c r="AF48" i="15"/>
  <c r="AF49" i="15"/>
  <c r="AF50" i="15"/>
  <c r="AF51" i="15"/>
  <c r="AF52" i="15"/>
  <c r="AF53" i="15"/>
  <c r="AF54" i="15"/>
  <c r="AF55" i="15"/>
  <c r="AF56" i="15"/>
  <c r="AF57" i="15"/>
  <c r="AF58" i="15"/>
  <c r="AF59" i="15"/>
  <c r="AF60" i="15"/>
  <c r="AF61" i="15"/>
  <c r="AF62" i="15"/>
  <c r="AF63" i="15"/>
  <c r="AF64" i="15"/>
  <c r="AF65" i="15"/>
  <c r="AF66" i="15"/>
  <c r="AF67" i="15"/>
  <c r="AF68" i="15"/>
  <c r="AF69" i="15"/>
  <c r="AF70" i="15"/>
  <c r="AF71" i="15"/>
  <c r="AF72" i="15"/>
  <c r="AF73" i="15"/>
  <c r="AF74" i="15"/>
  <c r="AF75" i="15"/>
  <c r="AF76" i="15"/>
  <c r="AF77" i="15"/>
  <c r="AF78" i="15"/>
  <c r="AF79" i="15"/>
  <c r="AF80" i="15"/>
  <c r="AF81" i="15"/>
  <c r="AF82" i="15"/>
  <c r="AF83" i="15"/>
  <c r="AF84" i="15"/>
  <c r="AF85" i="15"/>
  <c r="AF86" i="15"/>
  <c r="M16" i="61"/>
  <c r="L16" i="61"/>
  <c r="AH5" i="19"/>
  <c r="AH6" i="19"/>
  <c r="AH7" i="19"/>
  <c r="AH9" i="19"/>
  <c r="AH10" i="19"/>
  <c r="AH13" i="19"/>
  <c r="AH14" i="19"/>
  <c r="AH15" i="19"/>
  <c r="AH17" i="19"/>
  <c r="AH18" i="19"/>
  <c r="AH21" i="19"/>
  <c r="AH22" i="19"/>
  <c r="AH23" i="19"/>
  <c r="AH25" i="19"/>
  <c r="AH26" i="19"/>
  <c r="AH30" i="19"/>
  <c r="AH31" i="19"/>
  <c r="AH33" i="19"/>
  <c r="AH34" i="19"/>
  <c r="AH37" i="19"/>
  <c r="AH38" i="19"/>
  <c r="AH39" i="19"/>
  <c r="AH41" i="19"/>
  <c r="AH42" i="19"/>
  <c r="AH45" i="19"/>
  <c r="AH46" i="19"/>
  <c r="AH47" i="19"/>
  <c r="AH49" i="19"/>
  <c r="AH50" i="19"/>
  <c r="AH53" i="19"/>
  <c r="AH54" i="19"/>
  <c r="AH55" i="19"/>
  <c r="AH57" i="19"/>
  <c r="AH58" i="19"/>
  <c r="AH61" i="19"/>
  <c r="AH62" i="19"/>
  <c r="AH63" i="19"/>
  <c r="AH65" i="19"/>
  <c r="AH66" i="19"/>
  <c r="AH69" i="19"/>
  <c r="AH70" i="19"/>
  <c r="AH71" i="19"/>
  <c r="AH67" i="19" l="1"/>
  <c r="AH59" i="19"/>
  <c r="AH51" i="19"/>
  <c r="AH43" i="19"/>
  <c r="AH35" i="19"/>
  <c r="AH27" i="19"/>
  <c r="AH19" i="19"/>
  <c r="AH11" i="19"/>
  <c r="AH64" i="19"/>
  <c r="AH52" i="19"/>
  <c r="AH40" i="19"/>
  <c r="AH28" i="19"/>
  <c r="AH16" i="19"/>
  <c r="AH60" i="19"/>
  <c r="AH48" i="19"/>
  <c r="AH36" i="19"/>
  <c r="AH24" i="19"/>
  <c r="AH8" i="19"/>
  <c r="AH68" i="19"/>
  <c r="AH56" i="19"/>
  <c r="AH44" i="19"/>
  <c r="AH32" i="19"/>
  <c r="AH20" i="19"/>
  <c r="K16" i="61" s="1"/>
  <c r="AH12" i="19"/>
  <c r="AK4" i="19"/>
  <c r="AF3" i="19"/>
  <c r="AM5" i="16"/>
  <c r="AM6" i="16"/>
  <c r="AM7" i="16"/>
  <c r="AM8" i="16"/>
  <c r="AM9" i="16"/>
  <c r="AM10" i="16"/>
  <c r="AM11" i="16"/>
  <c r="AM12" i="16"/>
  <c r="AM13" i="16"/>
  <c r="AM14" i="16"/>
  <c r="AM15" i="16"/>
  <c r="AM16" i="16"/>
  <c r="AM17" i="16"/>
  <c r="AM18" i="16"/>
  <c r="AM19" i="16"/>
  <c r="AM20" i="16"/>
  <c r="AM21" i="16"/>
  <c r="AM22" i="16"/>
  <c r="AM23" i="16"/>
  <c r="AM24" i="16"/>
  <c r="AM25" i="16"/>
  <c r="AM26" i="16"/>
  <c r="AM27" i="16"/>
  <c r="AM28" i="16"/>
  <c r="AM29" i="16"/>
  <c r="AM30" i="16"/>
  <c r="AM31" i="16"/>
  <c r="AM32" i="16"/>
  <c r="AM33" i="16"/>
  <c r="AM34" i="16"/>
  <c r="AM35" i="16"/>
  <c r="AM36" i="16"/>
  <c r="AM37" i="16"/>
  <c r="AM38" i="16"/>
  <c r="AM39" i="16"/>
  <c r="AM40" i="16"/>
  <c r="AM41" i="16"/>
  <c r="AM42" i="16"/>
  <c r="AM43" i="16"/>
  <c r="AM44" i="16"/>
  <c r="AM45" i="16"/>
  <c r="AM46" i="16"/>
  <c r="AM47" i="16"/>
  <c r="AM48" i="16"/>
  <c r="AM49" i="16"/>
  <c r="AM50" i="16"/>
  <c r="AM51" i="16"/>
  <c r="AM52" i="16"/>
  <c r="AM53" i="16"/>
  <c r="AM54" i="16"/>
  <c r="AM55" i="16"/>
  <c r="AM56" i="16"/>
  <c r="AM57" i="16"/>
  <c r="AM58" i="16"/>
  <c r="AM59" i="16"/>
  <c r="AM60" i="16"/>
  <c r="AM61" i="16"/>
  <c r="AM62" i="16"/>
  <c r="AM63" i="16"/>
  <c r="AM64" i="16"/>
  <c r="AM65" i="16"/>
  <c r="AM66" i="16"/>
  <c r="AM67" i="16"/>
  <c r="AM68" i="16"/>
  <c r="AM69" i="16"/>
  <c r="AM70" i="16"/>
  <c r="AM71" i="16"/>
  <c r="AM72" i="16"/>
  <c r="AM73" i="16"/>
  <c r="AM74" i="16"/>
  <c r="AM75" i="16"/>
  <c r="AM76" i="16"/>
  <c r="AM77" i="16"/>
  <c r="AM78" i="16"/>
  <c r="AM79" i="16"/>
  <c r="AM80" i="16"/>
  <c r="AM81" i="16"/>
  <c r="AM82" i="16"/>
  <c r="AM83" i="16"/>
  <c r="AM84" i="16"/>
  <c r="AM85" i="16"/>
  <c r="AM86" i="16"/>
  <c r="AM87" i="16"/>
  <c r="AM88" i="16"/>
  <c r="AM89" i="16"/>
  <c r="AM90" i="16"/>
  <c r="AM91" i="16"/>
  <c r="AM92" i="16"/>
  <c r="AM93" i="16"/>
  <c r="AM94" i="16"/>
  <c r="AM95" i="16"/>
  <c r="AM96" i="16"/>
  <c r="AM97" i="16"/>
  <c r="AM98" i="16"/>
  <c r="AM99" i="16"/>
  <c r="AM100" i="16"/>
  <c r="AM101" i="16"/>
  <c r="AM102" i="16"/>
  <c r="AM103" i="16"/>
  <c r="AM104" i="16"/>
  <c r="AM105" i="16"/>
  <c r="AM106" i="16"/>
  <c r="AM107" i="16"/>
  <c r="AM108" i="16"/>
  <c r="AM109" i="16"/>
  <c r="AM110" i="16"/>
  <c r="AM111" i="16"/>
  <c r="AM112" i="16"/>
  <c r="AM113" i="16"/>
  <c r="AM114" i="16"/>
  <c r="AM115" i="16"/>
  <c r="AM116" i="16"/>
  <c r="AM117" i="16"/>
  <c r="AM118" i="16"/>
  <c r="AM119" i="16"/>
  <c r="AM120" i="16"/>
  <c r="AM121" i="16"/>
  <c r="AM122" i="16"/>
  <c r="AM123" i="16"/>
  <c r="AM124" i="16"/>
  <c r="AM125" i="16"/>
  <c r="AM126" i="16"/>
  <c r="AM127" i="16"/>
  <c r="AM128" i="16"/>
  <c r="AM129" i="16"/>
  <c r="AM130" i="16"/>
  <c r="AM131" i="16"/>
  <c r="AM132" i="16"/>
  <c r="AM133" i="16"/>
  <c r="AM134" i="16"/>
  <c r="AM135" i="16"/>
  <c r="AM136" i="16"/>
  <c r="AM137" i="16"/>
  <c r="AM138" i="16"/>
  <c r="AM139" i="16"/>
  <c r="AM140" i="16"/>
  <c r="AM141" i="16"/>
  <c r="AM142" i="16"/>
  <c r="AM143" i="16"/>
  <c r="AM144" i="16"/>
  <c r="AM145" i="16"/>
  <c r="AM146" i="16"/>
  <c r="AM147" i="16"/>
  <c r="AM148" i="16"/>
  <c r="AM149" i="16"/>
  <c r="AM150" i="16"/>
  <c r="AM151" i="16"/>
  <c r="AM152" i="16"/>
  <c r="AM153" i="16"/>
  <c r="AM154" i="16"/>
  <c r="AM155" i="16"/>
  <c r="AM156" i="16"/>
  <c r="AM157" i="16"/>
  <c r="AM158" i="16"/>
  <c r="AM159" i="16"/>
  <c r="AM160" i="16"/>
  <c r="AM161" i="16"/>
  <c r="AM162" i="16"/>
  <c r="AM163" i="16"/>
  <c r="AM164" i="16"/>
  <c r="AM165" i="16"/>
  <c r="AM166" i="16"/>
  <c r="AM167" i="16"/>
  <c r="AM168" i="16"/>
  <c r="AM169" i="16"/>
  <c r="AM170" i="16"/>
  <c r="AM171" i="16"/>
  <c r="AM172" i="16"/>
  <c r="AM173" i="16"/>
  <c r="AM174" i="16"/>
  <c r="AM175" i="16"/>
  <c r="AM176" i="16"/>
  <c r="AM177" i="16"/>
  <c r="AM178" i="16"/>
  <c r="AM179" i="16"/>
  <c r="AM180" i="16"/>
  <c r="AM181" i="16"/>
  <c r="AM182" i="16"/>
  <c r="AM183" i="16"/>
  <c r="AM184" i="16"/>
  <c r="AM185" i="16"/>
  <c r="AM186" i="16"/>
  <c r="AM187" i="16"/>
  <c r="AM188" i="16"/>
  <c r="AM189" i="16"/>
  <c r="AM190" i="16"/>
  <c r="AM191" i="16"/>
  <c r="AM192" i="16"/>
  <c r="AM193" i="16"/>
  <c r="AM194" i="16"/>
  <c r="AM195" i="16"/>
  <c r="AM196" i="16"/>
  <c r="AM197" i="16"/>
  <c r="AM198" i="16"/>
  <c r="AM199" i="16"/>
  <c r="AM200" i="16"/>
  <c r="AM201" i="16"/>
  <c r="AM202" i="16"/>
  <c r="AM203" i="16"/>
  <c r="AM204" i="16"/>
  <c r="AM205" i="16"/>
  <c r="AM206" i="16"/>
  <c r="AM207" i="16"/>
  <c r="AM208" i="16"/>
  <c r="AM209" i="16"/>
  <c r="AM210" i="16"/>
  <c r="AM211" i="16"/>
  <c r="AM212" i="16"/>
  <c r="AM213" i="16"/>
  <c r="AM214" i="16"/>
  <c r="AM215" i="16"/>
  <c r="AM216" i="16"/>
  <c r="AM217" i="16"/>
  <c r="AM218" i="16"/>
  <c r="AM219" i="16"/>
  <c r="AM220" i="16"/>
  <c r="AM221" i="16"/>
  <c r="AM222" i="16"/>
  <c r="AI6" i="32"/>
  <c r="AI7" i="32"/>
  <c r="AI10" i="32"/>
  <c r="AI11" i="32"/>
  <c r="AI14" i="32"/>
  <c r="AI15" i="32"/>
  <c r="AI18" i="32"/>
  <c r="AI19" i="32"/>
  <c r="AI22" i="32"/>
  <c r="AI23" i="32"/>
  <c r="AI26" i="32"/>
  <c r="AI27" i="32"/>
  <c r="AI30" i="32"/>
  <c r="AI31" i="32"/>
  <c r="AI34" i="32"/>
  <c r="AI35" i="32"/>
  <c r="AI38" i="32"/>
  <c r="AI39" i="32"/>
  <c r="AI42" i="32"/>
  <c r="AI43" i="32"/>
  <c r="AI46" i="32"/>
  <c r="AI47" i="32"/>
  <c r="AI50" i="32"/>
  <c r="AI51" i="32"/>
  <c r="AI54" i="32"/>
  <c r="AI55" i="32"/>
  <c r="AI58" i="32"/>
  <c r="AI59" i="32"/>
  <c r="AI62" i="32"/>
  <c r="AI63" i="32"/>
  <c r="AI66" i="32"/>
  <c r="AI67" i="32"/>
  <c r="AI70" i="32"/>
  <c r="AI71" i="32"/>
  <c r="AI74" i="32"/>
  <c r="AI75" i="32"/>
  <c r="AI78" i="32"/>
  <c r="AI79" i="32"/>
  <c r="AI82" i="32"/>
  <c r="AI83" i="32"/>
  <c r="AI86" i="32"/>
  <c r="AI87" i="32"/>
  <c r="AI90" i="32"/>
  <c r="AI91" i="32"/>
  <c r="AI94" i="32"/>
  <c r="AI95" i="32"/>
  <c r="AI98" i="32"/>
  <c r="AI99" i="32"/>
  <c r="AI102" i="32"/>
  <c r="AI103" i="32"/>
  <c r="AI106" i="32"/>
  <c r="AI107" i="32"/>
  <c r="AI110" i="32"/>
  <c r="AI111" i="32"/>
  <c r="AI114" i="32"/>
  <c r="AI115" i="32"/>
  <c r="AI118" i="32"/>
  <c r="AI119" i="32"/>
  <c r="AI122" i="32"/>
  <c r="AI123" i="32"/>
  <c r="AI126" i="32"/>
  <c r="AI127" i="32"/>
  <c r="AI130" i="32"/>
  <c r="AI131" i="32"/>
  <c r="AI134" i="32"/>
  <c r="AI135" i="32"/>
  <c r="AI138" i="32"/>
  <c r="AI139" i="32"/>
  <c r="AI142" i="32"/>
  <c r="AI143" i="32"/>
  <c r="AI146" i="32"/>
  <c r="AI147" i="32"/>
  <c r="AI150" i="32"/>
  <c r="AI151" i="32"/>
  <c r="AI154" i="32"/>
  <c r="AI155" i="32"/>
  <c r="AI158" i="32"/>
  <c r="AI159" i="32"/>
  <c r="AI162" i="32"/>
  <c r="AI163" i="32"/>
  <c r="AI166" i="32"/>
  <c r="AI167" i="32"/>
  <c r="AI170" i="32"/>
  <c r="AI171" i="32"/>
  <c r="AI174" i="32"/>
  <c r="AI175" i="32"/>
  <c r="AI178" i="32"/>
  <c r="AI179" i="32"/>
  <c r="AI182" i="32"/>
  <c r="AI183" i="32"/>
  <c r="AI186" i="32"/>
  <c r="AI187" i="32"/>
  <c r="AI189" i="32" l="1"/>
  <c r="AI185" i="32"/>
  <c r="AI181" i="32"/>
  <c r="AI177" i="32"/>
  <c r="AI173" i="32"/>
  <c r="AI169" i="32"/>
  <c r="AI165" i="32"/>
  <c r="AI161" i="32"/>
  <c r="AI157" i="32"/>
  <c r="AI153" i="32"/>
  <c r="AI149" i="32"/>
  <c r="AI145" i="32"/>
  <c r="AI141" i="32"/>
  <c r="AI137" i="32"/>
  <c r="AI133" i="32"/>
  <c r="AI129" i="32"/>
  <c r="AI125" i="32"/>
  <c r="AI121" i="32"/>
  <c r="AI117" i="32"/>
  <c r="AI113" i="32"/>
  <c r="AI109" i="32"/>
  <c r="AI105" i="32"/>
  <c r="AI101" i="32"/>
  <c r="AI97" i="32"/>
  <c r="AI93" i="32"/>
  <c r="AI89" i="32"/>
  <c r="AI85" i="32"/>
  <c r="AI81" i="32"/>
  <c r="AI77" i="32"/>
  <c r="AI73" i="32"/>
  <c r="AI69" i="32"/>
  <c r="AI65" i="32"/>
  <c r="AI61" i="32"/>
  <c r="AI57" i="32"/>
  <c r="AI53" i="32"/>
  <c r="AI49" i="32"/>
  <c r="AI45" i="32"/>
  <c r="AI41" i="32"/>
  <c r="AI37" i="32"/>
  <c r="AI33" i="32"/>
  <c r="AI29" i="32"/>
  <c r="AI25" i="32"/>
  <c r="AI21" i="32"/>
  <c r="AI17" i="32"/>
  <c r="AI13" i="32"/>
  <c r="AI9" i="32"/>
  <c r="AI5" i="32"/>
  <c r="AI188" i="32"/>
  <c r="AI184" i="32"/>
  <c r="AI180" i="32"/>
  <c r="AI176" i="32"/>
  <c r="AI172" i="32"/>
  <c r="AI168" i="32"/>
  <c r="AI164" i="32"/>
  <c r="AI160" i="32"/>
  <c r="AI156" i="32"/>
  <c r="AI152" i="32"/>
  <c r="AI148" i="32"/>
  <c r="AI144" i="32"/>
  <c r="AI140" i="32"/>
  <c r="AI136" i="32"/>
  <c r="AI132" i="32"/>
  <c r="AI128" i="32"/>
  <c r="AI124" i="32"/>
  <c r="AI120" i="32"/>
  <c r="AI116" i="32"/>
  <c r="AI112" i="32"/>
  <c r="AI108" i="32"/>
  <c r="AI104" i="32"/>
  <c r="AI100" i="32"/>
  <c r="AI96" i="32"/>
  <c r="AI92" i="32"/>
  <c r="AI88" i="32"/>
  <c r="AI84" i="32"/>
  <c r="AI80" i="32"/>
  <c r="AI76" i="32"/>
  <c r="AI72" i="32"/>
  <c r="AI68" i="32"/>
  <c r="AI64" i="32"/>
  <c r="AI60" i="32"/>
  <c r="AI56" i="32"/>
  <c r="AI52" i="32"/>
  <c r="AI48" i="32"/>
  <c r="AI44" i="32"/>
  <c r="AI40" i="32"/>
  <c r="AI36" i="32"/>
  <c r="AI32" i="32"/>
  <c r="AI28" i="32"/>
  <c r="AI24" i="32"/>
  <c r="AI20" i="32"/>
  <c r="AI16" i="32"/>
  <c r="AI12" i="32"/>
  <c r="AI8" i="32"/>
  <c r="AO4" i="16"/>
  <c r="O179" i="61" l="1"/>
  <c r="AJ3" i="19" l="1"/>
  <c r="AG3" i="19"/>
  <c r="AI3" i="19"/>
  <c r="J62" i="61"/>
  <c r="AK59" i="19" l="1"/>
  <c r="K65" i="61"/>
  <c r="J77" i="6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6" i="83" l="1"/>
  <c r="D7" i="83"/>
  <c r="D8" i="83"/>
  <c r="D9" i="83"/>
  <c r="D10" i="83"/>
  <c r="D11" i="83"/>
  <c r="D5" i="83"/>
  <c r="AH10" i="34" l="1"/>
  <c r="AH18" i="34"/>
  <c r="AH26" i="34"/>
  <c r="AH34" i="34"/>
  <c r="AH42" i="34"/>
  <c r="AH50" i="34"/>
  <c r="AH58" i="34"/>
  <c r="AH66" i="34"/>
  <c r="AH74" i="34"/>
  <c r="AH82" i="34"/>
  <c r="AH4" i="34"/>
  <c r="AH79" i="34" l="1"/>
  <c r="AH71" i="34"/>
  <c r="AH63" i="34"/>
  <c r="AH55" i="34"/>
  <c r="AH47" i="34"/>
  <c r="AH39" i="34"/>
  <c r="AH31" i="34"/>
  <c r="AH23" i="34"/>
  <c r="AH15" i="34"/>
  <c r="AH7" i="34"/>
  <c r="AH84" i="34"/>
  <c r="AH76" i="34"/>
  <c r="AH68" i="34"/>
  <c r="AH60" i="34"/>
  <c r="AH52" i="34"/>
  <c r="AH44" i="34"/>
  <c r="AH36" i="34"/>
  <c r="AH28" i="34"/>
  <c r="AH20" i="34"/>
  <c r="AH12" i="34"/>
  <c r="AH83" i="34"/>
  <c r="AH75" i="34"/>
  <c r="AH67" i="34"/>
  <c r="AH59" i="34"/>
  <c r="AH51" i="34"/>
  <c r="AH43" i="34"/>
  <c r="AH35" i="34"/>
  <c r="AH27" i="34"/>
  <c r="AH19" i="34"/>
  <c r="AH11" i="34"/>
  <c r="AH70" i="34"/>
  <c r="AH54" i="34"/>
  <c r="AH38" i="34"/>
  <c r="AH22" i="34"/>
  <c r="AH14" i="34"/>
  <c r="AH77" i="34"/>
  <c r="AH69" i="34"/>
  <c r="AH61" i="34"/>
  <c r="AH53" i="34"/>
  <c r="AH45" i="34"/>
  <c r="AH37" i="34"/>
  <c r="AH29" i="34"/>
  <c r="AH21" i="34"/>
  <c r="AH13" i="34"/>
  <c r="AH5" i="34"/>
  <c r="AH78" i="34"/>
  <c r="AH62" i="34"/>
  <c r="AH46" i="34"/>
  <c r="AH30" i="34"/>
  <c r="AH6" i="34"/>
  <c r="AH81" i="34"/>
  <c r="AH73" i="34"/>
  <c r="AH65" i="34"/>
  <c r="AH57" i="34"/>
  <c r="AH49" i="34"/>
  <c r="AH41" i="34"/>
  <c r="AH33" i="34"/>
  <c r="AH25" i="34"/>
  <c r="AH17" i="34"/>
  <c r="AH9" i="34"/>
  <c r="AH80" i="34"/>
  <c r="AH72" i="34"/>
  <c r="AH64" i="34"/>
  <c r="AH56" i="34"/>
  <c r="AH48" i="34"/>
  <c r="AH40" i="34"/>
  <c r="AH32" i="34"/>
  <c r="AH24" i="34"/>
  <c r="AH16" i="34"/>
  <c r="AH8" i="34"/>
  <c r="AH3" i="32"/>
  <c r="J852" i="61"/>
  <c r="AF3" i="15" l="1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J851" i="61" l="1"/>
  <c r="AD3" i="15" l="1"/>
  <c r="AN3" i="30"/>
  <c r="O433" i="61"/>
  <c r="H419" i="61"/>
  <c r="H416" i="61"/>
  <c r="H236" i="61"/>
  <c r="H426" i="61"/>
  <c r="J243" i="61"/>
  <c r="P236" i="61"/>
  <c r="P419" i="61"/>
  <c r="J418" i="61"/>
  <c r="J419" i="61" s="1"/>
  <c r="AM6" i="30" l="1"/>
  <c r="AM8" i="30"/>
  <c r="AM9" i="30"/>
  <c r="AM12" i="30"/>
  <c r="AM14" i="30"/>
  <c r="AM16" i="30"/>
  <c r="AM20" i="30"/>
  <c r="AM22" i="30"/>
  <c r="AM24" i="30"/>
  <c r="AM25" i="30"/>
  <c r="AM28" i="30"/>
  <c r="AM30" i="30"/>
  <c r="AM32" i="30"/>
  <c r="AM36" i="30"/>
  <c r="AM38" i="30"/>
  <c r="AM40" i="30"/>
  <c r="AM41" i="30"/>
  <c r="AM44" i="30"/>
  <c r="AM46" i="30"/>
  <c r="AM48" i="30"/>
  <c r="AM52" i="30"/>
  <c r="AM54" i="30"/>
  <c r="AM56" i="30"/>
  <c r="AM57" i="30"/>
  <c r="AM60" i="30"/>
  <c r="AM62" i="30"/>
  <c r="AM64" i="30"/>
  <c r="AM68" i="30"/>
  <c r="AM70" i="30"/>
  <c r="AM72" i="30"/>
  <c r="AM73" i="30"/>
  <c r="AM76" i="30"/>
  <c r="AM78" i="30"/>
  <c r="AM80" i="30"/>
  <c r="AM84" i="30"/>
  <c r="AM86" i="30"/>
  <c r="AM88" i="30"/>
  <c r="AM89" i="30"/>
  <c r="AM92" i="30"/>
  <c r="AM94" i="30"/>
  <c r="AM96" i="30"/>
  <c r="AM100" i="30"/>
  <c r="AM102" i="30"/>
  <c r="AM104" i="30"/>
  <c r="AM105" i="30"/>
  <c r="AM108" i="30"/>
  <c r="AM110" i="30"/>
  <c r="AM112" i="30"/>
  <c r="AM116" i="30"/>
  <c r="AM118" i="30"/>
  <c r="AM120" i="30"/>
  <c r="AM121" i="30"/>
  <c r="AM124" i="30"/>
  <c r="AM126" i="30"/>
  <c r="AM128" i="30"/>
  <c r="AM132" i="30"/>
  <c r="AM134" i="30"/>
  <c r="AM136" i="30"/>
  <c r="AM137" i="30"/>
  <c r="AM140" i="30"/>
  <c r="AM142" i="30"/>
  <c r="AM144" i="30"/>
  <c r="AM148" i="30"/>
  <c r="AM150" i="30"/>
  <c r="AM152" i="30"/>
  <c r="AM153" i="30"/>
  <c r="M418" i="61"/>
  <c r="M419" i="61" s="1"/>
  <c r="L418" i="61"/>
  <c r="AO11" i="16"/>
  <c r="AO19" i="16"/>
  <c r="AO27" i="16"/>
  <c r="AO35" i="16"/>
  <c r="AO43" i="16"/>
  <c r="AO51" i="16"/>
  <c r="AO59" i="16"/>
  <c r="AO67" i="16"/>
  <c r="AO75" i="16"/>
  <c r="AO83" i="16"/>
  <c r="AO87" i="16"/>
  <c r="AO91" i="16"/>
  <c r="AO99" i="16"/>
  <c r="AO107" i="16"/>
  <c r="AO115" i="16"/>
  <c r="AO123" i="16"/>
  <c r="AO131" i="16"/>
  <c r="AO139" i="16"/>
  <c r="AO147" i="16"/>
  <c r="AO155" i="16"/>
  <c r="AO163" i="16"/>
  <c r="AO171" i="16"/>
  <c r="AO179" i="16"/>
  <c r="AO187" i="16"/>
  <c r="AO195" i="16"/>
  <c r="AO203" i="16"/>
  <c r="AO211" i="16"/>
  <c r="AO219" i="16"/>
  <c r="AO103" i="16" l="1"/>
  <c r="AO218" i="16"/>
  <c r="AO210" i="16"/>
  <c r="AO194" i="16"/>
  <c r="AO178" i="16"/>
  <c r="AO154" i="16"/>
  <c r="AO138" i="16"/>
  <c r="AO122" i="16"/>
  <c r="AO106" i="16"/>
  <c r="AO90" i="16"/>
  <c r="AO74" i="16"/>
  <c r="AO58" i="16"/>
  <c r="AO42" i="16"/>
  <c r="AO26" i="16"/>
  <c r="AO10" i="16"/>
  <c r="AO202" i="16"/>
  <c r="AO186" i="16"/>
  <c r="AO170" i="16"/>
  <c r="AO162" i="16"/>
  <c r="AO146" i="16"/>
  <c r="AO130" i="16"/>
  <c r="AO114" i="16"/>
  <c r="AO98" i="16"/>
  <c r="AO82" i="16"/>
  <c r="AO66" i="16"/>
  <c r="K418" i="61" s="1"/>
  <c r="K419" i="61" s="1"/>
  <c r="AO50" i="16"/>
  <c r="AO34" i="16"/>
  <c r="AO18" i="16"/>
  <c r="AO167" i="16"/>
  <c r="AO151" i="16"/>
  <c r="AO23" i="16"/>
  <c r="AM145" i="30"/>
  <c r="AM129" i="30"/>
  <c r="AM113" i="30"/>
  <c r="AM97" i="30"/>
  <c r="AM81" i="30"/>
  <c r="AM65" i="30"/>
  <c r="AM49" i="30"/>
  <c r="AM33" i="30"/>
  <c r="AM17" i="30"/>
  <c r="AM149" i="30"/>
  <c r="AM141" i="30"/>
  <c r="AM133" i="30"/>
  <c r="AM125" i="30"/>
  <c r="AM117" i="30"/>
  <c r="AM109" i="30"/>
  <c r="AM101" i="30"/>
  <c r="AM93" i="30"/>
  <c r="AM85" i="30"/>
  <c r="AM77" i="30"/>
  <c r="AM69" i="30"/>
  <c r="AM61" i="30"/>
  <c r="AM53" i="30"/>
  <c r="AM45" i="30"/>
  <c r="AM37" i="30"/>
  <c r="AM29" i="30"/>
  <c r="AM21" i="30"/>
  <c r="AM13" i="30"/>
  <c r="AM5" i="30"/>
  <c r="AM139" i="30"/>
  <c r="AM115" i="30"/>
  <c r="AM83" i="30"/>
  <c r="AM59" i="30"/>
  <c r="AM35" i="30"/>
  <c r="AM11" i="30"/>
  <c r="AM154" i="30"/>
  <c r="AM146" i="30"/>
  <c r="AM138" i="30"/>
  <c r="AM130" i="30"/>
  <c r="AM122" i="30"/>
  <c r="AM114" i="30"/>
  <c r="AM106" i="30"/>
  <c r="AM98" i="30"/>
  <c r="AM90" i="30"/>
  <c r="AM82" i="30"/>
  <c r="AM74" i="30"/>
  <c r="AM66" i="30"/>
  <c r="AM58" i="30"/>
  <c r="AM50" i="30"/>
  <c r="AM42" i="30"/>
  <c r="AM34" i="30"/>
  <c r="AM26" i="30"/>
  <c r="AM18" i="30"/>
  <c r="AM10" i="30"/>
  <c r="AM147" i="30"/>
  <c r="AM131" i="30"/>
  <c r="AM107" i="30"/>
  <c r="AM91" i="30"/>
  <c r="AM67" i="30"/>
  <c r="AM43" i="30"/>
  <c r="AM27" i="30"/>
  <c r="AM151" i="30"/>
  <c r="AM143" i="30"/>
  <c r="AM135" i="30"/>
  <c r="AM127" i="30"/>
  <c r="AM119" i="30"/>
  <c r="AM111" i="30"/>
  <c r="AM103" i="30"/>
  <c r="AM95" i="30"/>
  <c r="AM87" i="30"/>
  <c r="AM79" i="30"/>
  <c r="AM71" i="30"/>
  <c r="AM63" i="30"/>
  <c r="AM55" i="30"/>
  <c r="AM47" i="30"/>
  <c r="AM39" i="30"/>
  <c r="AM31" i="30"/>
  <c r="AM23" i="30"/>
  <c r="AM15" i="30"/>
  <c r="AM7" i="30"/>
  <c r="AM4" i="30"/>
  <c r="AM123" i="30"/>
  <c r="AM99" i="30"/>
  <c r="AM75" i="30"/>
  <c r="AM51" i="30"/>
  <c r="AM19" i="30"/>
  <c r="AO214" i="16"/>
  <c r="AO134" i="16"/>
  <c r="AO70" i="16"/>
  <c r="AO198" i="16"/>
  <c r="AO118" i="16"/>
  <c r="AO182" i="16"/>
  <c r="AO54" i="16"/>
  <c r="AO6" i="16"/>
  <c r="AO215" i="16"/>
  <c r="AO39" i="16"/>
  <c r="AO166" i="16"/>
  <c r="AO150" i="16"/>
  <c r="AO102" i="16"/>
  <c r="AO86" i="16"/>
  <c r="AO38" i="16"/>
  <c r="AO22" i="16"/>
  <c r="AO209" i="16"/>
  <c r="AO185" i="16"/>
  <c r="AO169" i="16"/>
  <c r="AO153" i="16"/>
  <c r="AO137" i="16"/>
  <c r="AO129" i="16"/>
  <c r="AO121" i="16"/>
  <c r="AO113" i="16"/>
  <c r="AO97" i="16"/>
  <c r="AO89" i="16"/>
  <c r="AO73" i="16"/>
  <c r="AO57" i="16"/>
  <c r="AO41" i="16"/>
  <c r="AO25" i="16"/>
  <c r="AO9" i="16"/>
  <c r="AO216" i="16"/>
  <c r="AO208" i="16"/>
  <c r="AO200" i="16"/>
  <c r="AO192" i="16"/>
  <c r="AO184" i="16"/>
  <c r="AO176" i="16"/>
  <c r="AO168" i="16"/>
  <c r="AO160" i="16"/>
  <c r="AO152" i="16"/>
  <c r="AO144" i="16"/>
  <c r="AO136" i="16"/>
  <c r="AO128" i="16"/>
  <c r="AO120" i="16"/>
  <c r="AO112" i="16"/>
  <c r="AO104" i="16"/>
  <c r="AO96" i="16"/>
  <c r="AO88" i="16"/>
  <c r="AO80" i="16"/>
  <c r="AO72" i="16"/>
  <c r="AO64" i="16"/>
  <c r="AO56" i="16"/>
  <c r="AO48" i="16"/>
  <c r="AO40" i="16"/>
  <c r="AO32" i="16"/>
  <c r="AO24" i="16"/>
  <c r="AO16" i="16"/>
  <c r="AO8" i="16"/>
  <c r="AO217" i="16"/>
  <c r="AO201" i="16"/>
  <c r="AO193" i="16"/>
  <c r="AO177" i="16"/>
  <c r="AO161" i="16"/>
  <c r="AO145" i="16"/>
  <c r="AO105" i="16"/>
  <c r="AO81" i="16"/>
  <c r="AO65" i="16"/>
  <c r="AO49" i="16"/>
  <c r="AO33" i="16"/>
  <c r="AO17" i="16"/>
  <c r="AO199" i="16"/>
  <c r="AO183" i="16"/>
  <c r="AO135" i="16"/>
  <c r="AO119" i="16"/>
  <c r="AO71" i="16"/>
  <c r="AO55" i="16"/>
  <c r="AO7" i="16"/>
  <c r="AK3" i="39"/>
  <c r="R418" i="61"/>
  <c r="L419" i="61"/>
  <c r="Q418" i="61"/>
  <c r="AO222" i="16"/>
  <c r="AO206" i="16"/>
  <c r="AO158" i="16"/>
  <c r="AO142" i="16"/>
  <c r="AO126" i="16"/>
  <c r="AO110" i="16"/>
  <c r="AO62" i="16"/>
  <c r="AO46" i="16"/>
  <c r="AO30" i="16"/>
  <c r="AO14" i="16"/>
  <c r="AO221" i="16"/>
  <c r="AO213" i="16"/>
  <c r="AO205" i="16"/>
  <c r="AO197" i="16"/>
  <c r="AO189" i="16"/>
  <c r="AO181" i="16"/>
  <c r="AO173" i="16"/>
  <c r="AO165" i="16"/>
  <c r="AO157" i="16"/>
  <c r="AO149" i="16"/>
  <c r="AO141" i="16"/>
  <c r="AO133" i="16"/>
  <c r="AO125" i="16"/>
  <c r="AO117" i="16"/>
  <c r="AO109" i="16"/>
  <c r="AO101" i="16"/>
  <c r="AO93" i="16"/>
  <c r="AO85" i="16"/>
  <c r="AO77" i="16"/>
  <c r="AO69" i="16"/>
  <c r="AO61" i="16"/>
  <c r="AO53" i="16"/>
  <c r="AO45" i="16"/>
  <c r="AO37" i="16"/>
  <c r="AO29" i="16"/>
  <c r="AO21" i="16"/>
  <c r="AO13" i="16"/>
  <c r="AO5" i="16"/>
  <c r="AO190" i="16"/>
  <c r="AO174" i="16"/>
  <c r="AO94" i="16"/>
  <c r="AO78" i="16"/>
  <c r="AO220" i="16"/>
  <c r="AO212" i="16"/>
  <c r="AO204" i="16"/>
  <c r="AO196" i="16"/>
  <c r="AO188" i="16"/>
  <c r="AO180" i="16"/>
  <c r="AO172" i="16"/>
  <c r="AO164" i="16"/>
  <c r="AO156" i="16"/>
  <c r="AO148" i="16"/>
  <c r="AO140" i="16"/>
  <c r="AO132" i="16"/>
  <c r="AO124" i="16"/>
  <c r="AO116" i="16"/>
  <c r="AO108" i="16"/>
  <c r="AO100" i="16"/>
  <c r="AO92" i="16"/>
  <c r="AO84" i="16"/>
  <c r="AO76" i="16"/>
  <c r="AO68" i="16"/>
  <c r="AO60" i="16"/>
  <c r="AO52" i="16"/>
  <c r="AO44" i="16"/>
  <c r="AO36" i="16"/>
  <c r="AO28" i="16"/>
  <c r="AO20" i="16"/>
  <c r="AO12" i="16"/>
  <c r="AO207" i="16"/>
  <c r="AO191" i="16"/>
  <c r="AO175" i="16"/>
  <c r="AO159" i="16"/>
  <c r="AO143" i="16"/>
  <c r="AO127" i="16"/>
  <c r="AO111" i="16"/>
  <c r="AO95" i="16"/>
  <c r="AO79" i="16"/>
  <c r="AO63" i="16"/>
  <c r="AO47" i="16"/>
  <c r="AO31" i="16"/>
  <c r="AO15" i="16"/>
  <c r="AK3" i="30"/>
  <c r="AF3" i="34"/>
  <c r="AE3" i="15"/>
  <c r="J679" i="61"/>
  <c r="J680" i="61"/>
  <c r="J681" i="61"/>
  <c r="J682" i="61"/>
  <c r="J678" i="61"/>
  <c r="J671" i="61"/>
  <c r="J672" i="61"/>
  <c r="J673" i="61"/>
  <c r="J674" i="61"/>
  <c r="J675" i="61"/>
  <c r="J670" i="61"/>
  <c r="J662" i="61"/>
  <c r="J663" i="61"/>
  <c r="J664" i="61"/>
  <c r="J665" i="61"/>
  <c r="J666" i="61"/>
  <c r="J667" i="61"/>
  <c r="J661" i="61"/>
  <c r="J657" i="61"/>
  <c r="J658" i="61"/>
  <c r="J656" i="61"/>
  <c r="J650" i="61"/>
  <c r="J651" i="61"/>
  <c r="J652" i="61"/>
  <c r="J653" i="61"/>
  <c r="J649" i="61"/>
  <c r="J642" i="61"/>
  <c r="J643" i="61"/>
  <c r="J644" i="61"/>
  <c r="J645" i="61"/>
  <c r="J646" i="61"/>
  <c r="J641" i="61"/>
  <c r="J625" i="61"/>
  <c r="J626" i="61"/>
  <c r="J627" i="61"/>
  <c r="J628" i="61"/>
  <c r="J629" i="61"/>
  <c r="J630" i="61"/>
  <c r="J631" i="61"/>
  <c r="J632" i="61"/>
  <c r="J633" i="61"/>
  <c r="J634" i="61"/>
  <c r="J635" i="61"/>
  <c r="J636" i="61"/>
  <c r="J637" i="61"/>
  <c r="J638" i="61"/>
  <c r="J624" i="61"/>
  <c r="J613" i="61"/>
  <c r="J614" i="61"/>
  <c r="J615" i="61"/>
  <c r="J616" i="61"/>
  <c r="J617" i="61"/>
  <c r="J618" i="61"/>
  <c r="J619" i="61"/>
  <c r="J620" i="61"/>
  <c r="J621" i="61"/>
  <c r="J612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607" i="61"/>
  <c r="J608" i="61"/>
  <c r="J609" i="61"/>
  <c r="J593" i="61"/>
  <c r="J610" i="61" l="1"/>
  <c r="N27" i="11"/>
  <c r="G36" i="11"/>
  <c r="H36" i="11" s="1"/>
  <c r="F36" i="11"/>
  <c r="F20" i="11"/>
  <c r="B18" i="11"/>
  <c r="J15" i="11"/>
  <c r="D14" i="11"/>
  <c r="L12" i="11"/>
  <c r="AM3" i="16" l="1"/>
  <c r="AJ3" i="34"/>
  <c r="K61" i="61"/>
  <c r="K71" i="61"/>
  <c r="K72" i="61"/>
  <c r="K76" i="61"/>
  <c r="K79" i="61" l="1"/>
  <c r="K69" i="61"/>
  <c r="K73" i="61"/>
  <c r="K62" i="61"/>
  <c r="K78" i="61"/>
  <c r="K68" i="61"/>
  <c r="K80" i="61"/>
  <c r="K70" i="61"/>
  <c r="K77" i="61"/>
  <c r="F12" i="83"/>
  <c r="G12" i="83" s="1"/>
  <c r="C12" i="83"/>
  <c r="G11" i="83"/>
  <c r="D20" i="83" s="1"/>
  <c r="E11" i="83"/>
  <c r="C20" i="83" s="1"/>
  <c r="G10" i="83"/>
  <c r="D19" i="83" s="1"/>
  <c r="E10" i="83"/>
  <c r="C19" i="83" s="1"/>
  <c r="G9" i="83"/>
  <c r="D18" i="83" s="1"/>
  <c r="E9" i="83"/>
  <c r="C18" i="83" s="1"/>
  <c r="G8" i="83"/>
  <c r="D17" i="83" s="1"/>
  <c r="E8" i="83"/>
  <c r="C17" i="83" s="1"/>
  <c r="G7" i="83"/>
  <c r="D16" i="83" s="1"/>
  <c r="E7" i="83"/>
  <c r="C16" i="83" s="1"/>
  <c r="G6" i="83"/>
  <c r="D15" i="83" s="1"/>
  <c r="G5" i="83"/>
  <c r="D14" i="83" s="1"/>
  <c r="E5" i="83"/>
  <c r="C14" i="83" s="1"/>
  <c r="D21" i="83" l="1"/>
  <c r="D12" i="83"/>
  <c r="E12" i="83" s="1"/>
  <c r="E6" i="83"/>
  <c r="C15" i="83" s="1"/>
  <c r="C21" i="83" l="1"/>
  <c r="J1063" i="61" l="1"/>
  <c r="J1064" i="61"/>
  <c r="J1065" i="61"/>
  <c r="J1056" i="61"/>
  <c r="J1057" i="61"/>
  <c r="J1058" i="61"/>
  <c r="J1059" i="61"/>
  <c r="J1043" i="61"/>
  <c r="J1044" i="61"/>
  <c r="J1045" i="61"/>
  <c r="J1046" i="61"/>
  <c r="J1047" i="61"/>
  <c r="J1048" i="61"/>
  <c r="J1049" i="61"/>
  <c r="J1050" i="61"/>
  <c r="J1051" i="61"/>
  <c r="J1052" i="61"/>
  <c r="J1032" i="61"/>
  <c r="J1033" i="61"/>
  <c r="J1034" i="61"/>
  <c r="J1035" i="61"/>
  <c r="J1036" i="61"/>
  <c r="J1037" i="61"/>
  <c r="J1038" i="61"/>
  <c r="J1039" i="61"/>
  <c r="J1012" i="61"/>
  <c r="J1013" i="61"/>
  <c r="J1014" i="61"/>
  <c r="J1015" i="61"/>
  <c r="J1016" i="61"/>
  <c r="J1017" i="61"/>
  <c r="J1018" i="61"/>
  <c r="J1019" i="61"/>
  <c r="J1020" i="61"/>
  <c r="J1021" i="61"/>
  <c r="J1022" i="61"/>
  <c r="J1023" i="61"/>
  <c r="J1024" i="61"/>
  <c r="J1025" i="61"/>
  <c r="J1026" i="61"/>
  <c r="J1027" i="61"/>
  <c r="J1028" i="61"/>
  <c r="J991" i="61"/>
  <c r="J992" i="61"/>
  <c r="J993" i="61"/>
  <c r="J994" i="61"/>
  <c r="J995" i="61"/>
  <c r="J996" i="61"/>
  <c r="J997" i="61"/>
  <c r="J998" i="61"/>
  <c r="J999" i="61"/>
  <c r="J1000" i="61"/>
  <c r="J1001" i="61"/>
  <c r="J1002" i="61"/>
  <c r="J1003" i="61"/>
  <c r="J1004" i="61"/>
  <c r="J1005" i="61"/>
  <c r="J1006" i="61"/>
  <c r="J1007" i="61"/>
  <c r="J1008" i="61"/>
  <c r="J979" i="61"/>
  <c r="J980" i="61"/>
  <c r="J981" i="61"/>
  <c r="J982" i="61"/>
  <c r="J983" i="61"/>
  <c r="J984" i="61"/>
  <c r="J985" i="61"/>
  <c r="J986" i="61"/>
  <c r="J987" i="61"/>
  <c r="J962" i="61"/>
  <c r="J963" i="61"/>
  <c r="J964" i="61"/>
  <c r="J965" i="61"/>
  <c r="J966" i="61"/>
  <c r="J967" i="61"/>
  <c r="J968" i="61"/>
  <c r="J969" i="61"/>
  <c r="J970" i="61"/>
  <c r="J971" i="61"/>
  <c r="J972" i="61"/>
  <c r="J973" i="61"/>
  <c r="J974" i="61"/>
  <c r="J975" i="61"/>
  <c r="J951" i="61"/>
  <c r="J952" i="61"/>
  <c r="J953" i="61"/>
  <c r="J954" i="61"/>
  <c r="J955" i="61"/>
  <c r="J956" i="61"/>
  <c r="J957" i="61"/>
  <c r="J958" i="61"/>
  <c r="J932" i="61"/>
  <c r="J933" i="61"/>
  <c r="J934" i="61"/>
  <c r="J935" i="61"/>
  <c r="J936" i="61"/>
  <c r="J937" i="61"/>
  <c r="J938" i="61"/>
  <c r="J939" i="61"/>
  <c r="J940" i="61"/>
  <c r="J941" i="61"/>
  <c r="J942" i="61"/>
  <c r="J943" i="61"/>
  <c r="J944" i="61"/>
  <c r="J945" i="61"/>
  <c r="J946" i="61"/>
  <c r="J947" i="61"/>
  <c r="J921" i="61"/>
  <c r="J922" i="61"/>
  <c r="J923" i="61"/>
  <c r="J924" i="61"/>
  <c r="J925" i="61"/>
  <c r="J926" i="61"/>
  <c r="J927" i="61"/>
  <c r="J928" i="61"/>
  <c r="J894" i="61"/>
  <c r="J895" i="61"/>
  <c r="J896" i="61"/>
  <c r="J897" i="61"/>
  <c r="J898" i="61"/>
  <c r="J899" i="61"/>
  <c r="J900" i="61"/>
  <c r="J901" i="61"/>
  <c r="J902" i="61"/>
  <c r="J903" i="61"/>
  <c r="J904" i="61"/>
  <c r="J905" i="61"/>
  <c r="J906" i="61"/>
  <c r="J907" i="61"/>
  <c r="J908" i="61"/>
  <c r="J909" i="61"/>
  <c r="J910" i="61"/>
  <c r="J911" i="61"/>
  <c r="J912" i="61"/>
  <c r="J913" i="61"/>
  <c r="J914" i="61"/>
  <c r="J915" i="61"/>
  <c r="J916" i="61"/>
  <c r="J917" i="61"/>
  <c r="J882" i="61"/>
  <c r="J883" i="61"/>
  <c r="J884" i="61"/>
  <c r="J885" i="61"/>
  <c r="J886" i="61"/>
  <c r="J887" i="61"/>
  <c r="J888" i="61"/>
  <c r="J873" i="61"/>
  <c r="J874" i="61"/>
  <c r="J875" i="61"/>
  <c r="J876" i="61"/>
  <c r="J877" i="61"/>
  <c r="J878" i="61"/>
  <c r="J865" i="61"/>
  <c r="J866" i="61"/>
  <c r="J867" i="61"/>
  <c r="J868" i="61"/>
  <c r="J869" i="61"/>
  <c r="J858" i="61"/>
  <c r="J859" i="61"/>
  <c r="J860" i="61"/>
  <c r="J861" i="61"/>
  <c r="J853" i="61"/>
  <c r="J854" i="61"/>
  <c r="J846" i="61"/>
  <c r="J847" i="61"/>
  <c r="J848" i="61"/>
  <c r="J824" i="61"/>
  <c r="J825" i="61"/>
  <c r="J826" i="61"/>
  <c r="J827" i="61"/>
  <c r="J828" i="61"/>
  <c r="J829" i="61"/>
  <c r="J830" i="61"/>
  <c r="J831" i="61"/>
  <c r="J832" i="61"/>
  <c r="J833" i="61"/>
  <c r="J834" i="61"/>
  <c r="J835" i="61"/>
  <c r="J836" i="61"/>
  <c r="J837" i="61"/>
  <c r="J838" i="61"/>
  <c r="J839" i="61"/>
  <c r="J840" i="61"/>
  <c r="J841" i="61"/>
  <c r="J842" i="61"/>
  <c r="J811" i="61"/>
  <c r="J812" i="61"/>
  <c r="J813" i="61"/>
  <c r="J814" i="61"/>
  <c r="J815" i="61"/>
  <c r="J816" i="61"/>
  <c r="J817" i="61"/>
  <c r="J818" i="61"/>
  <c r="J819" i="61"/>
  <c r="J820" i="61"/>
  <c r="J799" i="61"/>
  <c r="J800" i="61"/>
  <c r="J801" i="61"/>
  <c r="J802" i="61"/>
  <c r="J803" i="61"/>
  <c r="J804" i="61"/>
  <c r="J805" i="61"/>
  <c r="J806" i="61"/>
  <c r="J807" i="61"/>
  <c r="J791" i="61"/>
  <c r="J792" i="61"/>
  <c r="J793" i="61"/>
  <c r="J794" i="61"/>
  <c r="J795" i="61"/>
  <c r="J771" i="61"/>
  <c r="J772" i="61"/>
  <c r="J773" i="61"/>
  <c r="J774" i="61"/>
  <c r="J775" i="61"/>
  <c r="J776" i="61"/>
  <c r="J777" i="61"/>
  <c r="J778" i="61"/>
  <c r="J779" i="61"/>
  <c r="J780" i="61"/>
  <c r="J781" i="61"/>
  <c r="J782" i="61"/>
  <c r="J783" i="61"/>
  <c r="J784" i="61"/>
  <c r="J785" i="61"/>
  <c r="J786" i="61"/>
  <c r="J787" i="61"/>
  <c r="J765" i="61"/>
  <c r="J766" i="61"/>
  <c r="J767" i="61"/>
  <c r="J754" i="61"/>
  <c r="J755" i="61"/>
  <c r="J756" i="61"/>
  <c r="J757" i="61"/>
  <c r="J758" i="61"/>
  <c r="J759" i="61"/>
  <c r="J760" i="61"/>
  <c r="J761" i="61"/>
  <c r="J745" i="61"/>
  <c r="J746" i="61"/>
  <c r="J747" i="61"/>
  <c r="J748" i="61"/>
  <c r="J749" i="61"/>
  <c r="J750" i="61"/>
  <c r="J729" i="61"/>
  <c r="J730" i="61"/>
  <c r="J731" i="61"/>
  <c r="J732" i="61"/>
  <c r="J733" i="61"/>
  <c r="J734" i="61"/>
  <c r="J735" i="61"/>
  <c r="J736" i="61"/>
  <c r="J737" i="61"/>
  <c r="J738" i="61"/>
  <c r="J739" i="61"/>
  <c r="J740" i="61"/>
  <c r="J741" i="61"/>
  <c r="J722" i="61"/>
  <c r="J723" i="61"/>
  <c r="J724" i="61"/>
  <c r="J725" i="61"/>
  <c r="J714" i="61"/>
  <c r="J715" i="61"/>
  <c r="J716" i="61"/>
  <c r="J717" i="61"/>
  <c r="J718" i="61"/>
  <c r="J688" i="61"/>
  <c r="J689" i="61"/>
  <c r="J690" i="61"/>
  <c r="J691" i="61"/>
  <c r="J692" i="61"/>
  <c r="J693" i="61"/>
  <c r="J694" i="61"/>
  <c r="J695" i="61"/>
  <c r="J696" i="61"/>
  <c r="J697" i="61"/>
  <c r="J700" i="61"/>
  <c r="J701" i="61"/>
  <c r="J702" i="61"/>
  <c r="J703" i="61"/>
  <c r="J704" i="61"/>
  <c r="J705" i="61"/>
  <c r="J706" i="61"/>
  <c r="J707" i="61"/>
  <c r="J708" i="61"/>
  <c r="J709" i="61"/>
  <c r="J710" i="61"/>
  <c r="J585" i="61"/>
  <c r="J586" i="61"/>
  <c r="J587" i="61"/>
  <c r="J588" i="61"/>
  <c r="J575" i="61"/>
  <c r="J576" i="61"/>
  <c r="J577" i="61"/>
  <c r="J578" i="61"/>
  <c r="J579" i="61"/>
  <c r="J580" i="61"/>
  <c r="J581" i="61"/>
  <c r="J567" i="61"/>
  <c r="J568" i="61"/>
  <c r="J569" i="61"/>
  <c r="J570" i="61"/>
  <c r="J571" i="61"/>
  <c r="J560" i="61"/>
  <c r="J561" i="61"/>
  <c r="J562" i="61"/>
  <c r="J563" i="61"/>
  <c r="J553" i="61"/>
  <c r="J554" i="61"/>
  <c r="J555" i="61"/>
  <c r="J556" i="61"/>
  <c r="J534" i="61"/>
  <c r="J535" i="61"/>
  <c r="J536" i="61"/>
  <c r="J537" i="61"/>
  <c r="J538" i="61"/>
  <c r="J539" i="61"/>
  <c r="J540" i="61"/>
  <c r="J541" i="61"/>
  <c r="J542" i="61"/>
  <c r="J543" i="61"/>
  <c r="J544" i="61"/>
  <c r="J545" i="61"/>
  <c r="J546" i="61"/>
  <c r="J547" i="61"/>
  <c r="J548" i="61"/>
  <c r="J549" i="61"/>
  <c r="J523" i="61"/>
  <c r="J524" i="61"/>
  <c r="J525" i="61"/>
  <c r="J526" i="61"/>
  <c r="J527" i="61"/>
  <c r="J528" i="61"/>
  <c r="J529" i="61"/>
  <c r="J530" i="61"/>
  <c r="J515" i="61"/>
  <c r="J516" i="61"/>
  <c r="J517" i="61"/>
  <c r="J518" i="61"/>
  <c r="J519" i="61"/>
  <c r="J508" i="61"/>
  <c r="J509" i="61"/>
  <c r="J510" i="61"/>
  <c r="J511" i="61"/>
  <c r="J493" i="61"/>
  <c r="J494" i="61"/>
  <c r="J495" i="61"/>
  <c r="J496" i="61"/>
  <c r="J497" i="61"/>
  <c r="J498" i="61"/>
  <c r="J499" i="61"/>
  <c r="J500" i="61"/>
  <c r="J501" i="61"/>
  <c r="J502" i="61"/>
  <c r="J503" i="61"/>
  <c r="J504" i="61"/>
  <c r="J481" i="61"/>
  <c r="J482" i="61"/>
  <c r="J483" i="61"/>
  <c r="J484" i="61"/>
  <c r="J485" i="61"/>
  <c r="J486" i="61"/>
  <c r="J487" i="61"/>
  <c r="J488" i="61"/>
  <c r="J489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77" i="61"/>
  <c r="J458" i="61"/>
  <c r="J459" i="61"/>
  <c r="J460" i="61"/>
  <c r="J461" i="61"/>
  <c r="J437" i="61"/>
  <c r="J438" i="61"/>
  <c r="J439" i="61"/>
  <c r="J440" i="61"/>
  <c r="J441" i="61"/>
  <c r="J442" i="61"/>
  <c r="J443" i="61"/>
  <c r="J444" i="61"/>
  <c r="J445" i="61"/>
  <c r="J446" i="61"/>
  <c r="J447" i="61"/>
  <c r="J448" i="61"/>
  <c r="J449" i="61"/>
  <c r="J450" i="61"/>
  <c r="J451" i="61"/>
  <c r="J452" i="61"/>
  <c r="J453" i="61"/>
  <c r="J454" i="61"/>
  <c r="J429" i="61"/>
  <c r="J430" i="61"/>
  <c r="J431" i="61"/>
  <c r="J413" i="61" l="1"/>
  <c r="J414" i="61"/>
  <c r="J415" i="61"/>
  <c r="J402" i="61"/>
  <c r="J403" i="61"/>
  <c r="J404" i="61"/>
  <c r="J405" i="61"/>
  <c r="J406" i="61"/>
  <c r="J407" i="61"/>
  <c r="J408" i="61"/>
  <c r="J409" i="61"/>
  <c r="J396" i="61"/>
  <c r="J397" i="61"/>
  <c r="J398" i="61"/>
  <c r="J389" i="61"/>
  <c r="J390" i="61"/>
  <c r="J391" i="61"/>
  <c r="J392" i="61"/>
  <c r="J377" i="61"/>
  <c r="J378" i="61"/>
  <c r="J379" i="61"/>
  <c r="J380" i="61"/>
  <c r="J381" i="61"/>
  <c r="J382" i="61"/>
  <c r="J383" i="61"/>
  <c r="J384" i="61"/>
  <c r="J385" i="61"/>
  <c r="J374" i="61"/>
  <c r="J375" i="61"/>
  <c r="J376" i="61"/>
  <c r="J363" i="61"/>
  <c r="J364" i="61"/>
  <c r="J365" i="61"/>
  <c r="J366" i="61"/>
  <c r="J367" i="61"/>
  <c r="J368" i="61"/>
  <c r="J369" i="61"/>
  <c r="J370" i="61"/>
  <c r="J341" i="61"/>
  <c r="J342" i="61"/>
  <c r="J343" i="61"/>
  <c r="J344" i="61"/>
  <c r="J345" i="61"/>
  <c r="J346" i="61"/>
  <c r="J347" i="61"/>
  <c r="J348" i="61"/>
  <c r="J349" i="61"/>
  <c r="J350" i="61"/>
  <c r="J351" i="61"/>
  <c r="J352" i="61"/>
  <c r="J353" i="61"/>
  <c r="J354" i="61"/>
  <c r="J355" i="61"/>
  <c r="J356" i="61"/>
  <c r="J357" i="61"/>
  <c r="J358" i="61"/>
  <c r="J359" i="61"/>
  <c r="J324" i="61"/>
  <c r="J325" i="61"/>
  <c r="J326" i="61"/>
  <c r="J327" i="61"/>
  <c r="J328" i="61"/>
  <c r="J329" i="61"/>
  <c r="J330" i="61"/>
  <c r="J331" i="61"/>
  <c r="J332" i="61"/>
  <c r="J333" i="61"/>
  <c r="J334" i="61"/>
  <c r="J335" i="61"/>
  <c r="J336" i="61"/>
  <c r="J337" i="61"/>
  <c r="J312" i="61"/>
  <c r="J313" i="61"/>
  <c r="J314" i="61"/>
  <c r="J315" i="61"/>
  <c r="J316" i="61"/>
  <c r="J317" i="61"/>
  <c r="J318" i="61"/>
  <c r="J319" i="61"/>
  <c r="J320" i="61"/>
  <c r="J298" i="61"/>
  <c r="J299" i="61"/>
  <c r="J300" i="61"/>
  <c r="J301" i="61"/>
  <c r="J302" i="61"/>
  <c r="J303" i="61"/>
  <c r="J304" i="61"/>
  <c r="J305" i="61"/>
  <c r="J306" i="61"/>
  <c r="J307" i="61"/>
  <c r="J308" i="61"/>
  <c r="J292" i="61"/>
  <c r="J293" i="61"/>
  <c r="J294" i="61"/>
  <c r="J284" i="61"/>
  <c r="J285" i="61"/>
  <c r="J286" i="61"/>
  <c r="J287" i="61"/>
  <c r="J288" i="61"/>
  <c r="J268" i="61"/>
  <c r="J269" i="61"/>
  <c r="J270" i="61"/>
  <c r="J271" i="61"/>
  <c r="J272" i="61"/>
  <c r="J273" i="61"/>
  <c r="J274" i="61"/>
  <c r="J275" i="61"/>
  <c r="J276" i="61"/>
  <c r="J277" i="61"/>
  <c r="J278" i="61"/>
  <c r="J279" i="61"/>
  <c r="J280" i="61"/>
  <c r="J257" i="61"/>
  <c r="J258" i="61"/>
  <c r="J259" i="61"/>
  <c r="J260" i="61"/>
  <c r="J261" i="61"/>
  <c r="J262" i="61"/>
  <c r="J263" i="61"/>
  <c r="J264" i="61"/>
  <c r="J239" i="61"/>
  <c r="J240" i="61"/>
  <c r="J241" i="61"/>
  <c r="J242" i="61"/>
  <c r="J244" i="61"/>
  <c r="J245" i="61"/>
  <c r="J246" i="61"/>
  <c r="J247" i="61"/>
  <c r="J248" i="61"/>
  <c r="J249" i="61"/>
  <c r="J250" i="61"/>
  <c r="J251" i="61"/>
  <c r="J252" i="61"/>
  <c r="J253" i="61"/>
  <c r="J226" i="61"/>
  <c r="J227" i="61"/>
  <c r="J228" i="61"/>
  <c r="J229" i="61"/>
  <c r="J230" i="61"/>
  <c r="J231" i="61"/>
  <c r="J232" i="61"/>
  <c r="J233" i="61"/>
  <c r="J234" i="61"/>
  <c r="J235" i="61"/>
  <c r="J213" i="61"/>
  <c r="J214" i="61"/>
  <c r="J215" i="61"/>
  <c r="J216" i="61"/>
  <c r="J217" i="61"/>
  <c r="J218" i="61"/>
  <c r="J219" i="61"/>
  <c r="J220" i="61"/>
  <c r="J221" i="61"/>
  <c r="J222" i="61"/>
  <c r="J188" i="61"/>
  <c r="J189" i="61"/>
  <c r="J190" i="61"/>
  <c r="J191" i="61"/>
  <c r="J192" i="61"/>
  <c r="J193" i="61"/>
  <c r="J194" i="61"/>
  <c r="J195" i="61"/>
  <c r="J196" i="61"/>
  <c r="J197" i="61"/>
  <c r="J198" i="61"/>
  <c r="J199" i="61"/>
  <c r="J200" i="61"/>
  <c r="J201" i="61"/>
  <c r="J202" i="61"/>
  <c r="J203" i="61"/>
  <c r="J204" i="61"/>
  <c r="J205" i="61"/>
  <c r="J206" i="61"/>
  <c r="J207" i="61"/>
  <c r="J208" i="61"/>
  <c r="J209" i="61"/>
  <c r="J183" i="61"/>
  <c r="J184" i="61"/>
  <c r="J185" i="61"/>
  <c r="J186" i="61"/>
  <c r="J187" i="61"/>
  <c r="J172" i="61"/>
  <c r="J173" i="61"/>
  <c r="J174" i="61"/>
  <c r="J175" i="61"/>
  <c r="J176" i="61"/>
  <c r="J177" i="61"/>
  <c r="J157" i="61"/>
  <c r="J158" i="61"/>
  <c r="J159" i="61"/>
  <c r="J160" i="61"/>
  <c r="J161" i="61"/>
  <c r="J162" i="61"/>
  <c r="J163" i="61"/>
  <c r="J164" i="61"/>
  <c r="J165" i="61"/>
  <c r="J166" i="61"/>
  <c r="J167" i="61"/>
  <c r="J168" i="61"/>
  <c r="J138" i="61"/>
  <c r="J139" i="61"/>
  <c r="J140" i="61"/>
  <c r="J141" i="61"/>
  <c r="J142" i="61"/>
  <c r="J143" i="61"/>
  <c r="J144" i="61"/>
  <c r="J145" i="61"/>
  <c r="J146" i="61"/>
  <c r="J147" i="61"/>
  <c r="J148" i="61"/>
  <c r="J149" i="61"/>
  <c r="J150" i="61"/>
  <c r="J151" i="61"/>
  <c r="J152" i="61"/>
  <c r="J153" i="61"/>
  <c r="J122" i="61"/>
  <c r="J123" i="61"/>
  <c r="J125" i="61"/>
  <c r="J126" i="61"/>
  <c r="J127" i="61"/>
  <c r="J128" i="61"/>
  <c r="J129" i="61"/>
  <c r="J130" i="61"/>
  <c r="J131" i="61"/>
  <c r="J132" i="61"/>
  <c r="J133" i="61"/>
  <c r="J134" i="61"/>
  <c r="L115" i="61"/>
  <c r="J108" i="61"/>
  <c r="J109" i="61"/>
  <c r="J111" i="61"/>
  <c r="J112" i="61"/>
  <c r="J113" i="61"/>
  <c r="J114" i="61"/>
  <c r="J115" i="61"/>
  <c r="J116" i="61"/>
  <c r="J117" i="61"/>
  <c r="J118" i="61"/>
  <c r="J86" i="61"/>
  <c r="J87" i="61"/>
  <c r="J88" i="61"/>
  <c r="J89" i="61"/>
  <c r="J90" i="61"/>
  <c r="J91" i="61"/>
  <c r="J92" i="61"/>
  <c r="J93" i="61"/>
  <c r="J94" i="61"/>
  <c r="J95" i="61"/>
  <c r="J96" i="61"/>
  <c r="J97" i="61"/>
  <c r="J98" i="61"/>
  <c r="J99" i="61"/>
  <c r="J100" i="61"/>
  <c r="J101" i="61"/>
  <c r="J102" i="61"/>
  <c r="J103" i="61"/>
  <c r="J104" i="6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86" i="61"/>
  <c r="M87" i="61"/>
  <c r="M88" i="61"/>
  <c r="M89" i="61"/>
  <c r="M90" i="61"/>
  <c r="M91" i="61"/>
  <c r="M92" i="61"/>
  <c r="M93" i="61"/>
  <c r="M94" i="61"/>
  <c r="M95" i="61"/>
  <c r="M96" i="61"/>
  <c r="M97" i="61"/>
  <c r="M98" i="61"/>
  <c r="M99" i="61"/>
  <c r="M100" i="61"/>
  <c r="M101" i="61"/>
  <c r="M102" i="61"/>
  <c r="M103" i="61"/>
  <c r="M104" i="61"/>
  <c r="M108" i="61"/>
  <c r="M109" i="61"/>
  <c r="M110" i="61"/>
  <c r="M111" i="61"/>
  <c r="M112" i="61"/>
  <c r="M113" i="61"/>
  <c r="M114" i="61"/>
  <c r="M115" i="61"/>
  <c r="M116" i="61"/>
  <c r="M117" i="61"/>
  <c r="M118" i="61"/>
  <c r="M122" i="61"/>
  <c r="M123" i="61"/>
  <c r="M124" i="61"/>
  <c r="M125" i="61"/>
  <c r="M126" i="61"/>
  <c r="M127" i="61"/>
  <c r="M128" i="61"/>
  <c r="M129" i="61"/>
  <c r="M130" i="61"/>
  <c r="M131" i="61"/>
  <c r="M132" i="61"/>
  <c r="M133" i="61"/>
  <c r="M134" i="61"/>
  <c r="M138" i="61"/>
  <c r="M139" i="61"/>
  <c r="M140" i="61"/>
  <c r="M141" i="61"/>
  <c r="M142" i="61"/>
  <c r="M143" i="61"/>
  <c r="M144" i="61"/>
  <c r="M145" i="61"/>
  <c r="M146" i="61"/>
  <c r="M147" i="61"/>
  <c r="M148" i="61"/>
  <c r="M149" i="61"/>
  <c r="M150" i="61"/>
  <c r="M151" i="61"/>
  <c r="M152" i="61"/>
  <c r="M153" i="61"/>
  <c r="M157" i="61"/>
  <c r="M158" i="61"/>
  <c r="M159" i="61"/>
  <c r="M160" i="61"/>
  <c r="M161" i="61"/>
  <c r="M162" i="61"/>
  <c r="M163" i="61"/>
  <c r="M164" i="61"/>
  <c r="M165" i="61"/>
  <c r="M166" i="61"/>
  <c r="M167" i="61"/>
  <c r="M168" i="61"/>
  <c r="M172" i="61"/>
  <c r="M173" i="61"/>
  <c r="M174" i="61"/>
  <c r="M175" i="61"/>
  <c r="M176" i="61"/>
  <c r="M177" i="61"/>
  <c r="L86" i="61"/>
  <c r="L87" i="61"/>
  <c r="L88" i="61"/>
  <c r="L89" i="61"/>
  <c r="L90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4" i="61"/>
  <c r="L108" i="61"/>
  <c r="L109" i="61"/>
  <c r="L110" i="61"/>
  <c r="L111" i="61"/>
  <c r="L112" i="61"/>
  <c r="L113" i="61"/>
  <c r="L114" i="61"/>
  <c r="L116" i="61"/>
  <c r="L117" i="61"/>
  <c r="L118" i="61"/>
  <c r="L122" i="61"/>
  <c r="L123" i="61"/>
  <c r="L124" i="61"/>
  <c r="L125" i="61"/>
  <c r="L126" i="61"/>
  <c r="L127" i="61"/>
  <c r="L128" i="61"/>
  <c r="L129" i="61"/>
  <c r="L130" i="61"/>
  <c r="L131" i="61"/>
  <c r="L132" i="61"/>
  <c r="L133" i="61"/>
  <c r="L134" i="61"/>
  <c r="L138" i="61"/>
  <c r="L139" i="61"/>
  <c r="L140" i="61"/>
  <c r="L141" i="61"/>
  <c r="L142" i="61"/>
  <c r="L143" i="61"/>
  <c r="L144" i="61"/>
  <c r="L145" i="61"/>
  <c r="L146" i="61"/>
  <c r="L147" i="61"/>
  <c r="L148" i="61"/>
  <c r="L149" i="61"/>
  <c r="L150" i="61"/>
  <c r="L151" i="61"/>
  <c r="L152" i="61"/>
  <c r="L153" i="61"/>
  <c r="L157" i="61"/>
  <c r="L158" i="61"/>
  <c r="L159" i="61"/>
  <c r="L160" i="61"/>
  <c r="L161" i="61"/>
  <c r="L162" i="61"/>
  <c r="L163" i="61"/>
  <c r="L164" i="61"/>
  <c r="L165" i="61"/>
  <c r="L166" i="61"/>
  <c r="L167" i="61"/>
  <c r="L168" i="61"/>
  <c r="L172" i="61"/>
  <c r="L173" i="61"/>
  <c r="L174" i="61"/>
  <c r="L175" i="61"/>
  <c r="L176" i="61"/>
  <c r="L177" i="61"/>
  <c r="K143" i="61"/>
  <c r="K90" i="61"/>
  <c r="K98" i="61"/>
  <c r="K108" i="61"/>
  <c r="K116" i="61"/>
  <c r="K126" i="61"/>
  <c r="K134" i="61"/>
  <c r="K144" i="61"/>
  <c r="K152" i="61"/>
  <c r="K162" i="61"/>
  <c r="K172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K13" i="61"/>
  <c r="K14" i="61"/>
  <c r="K23" i="61"/>
  <c r="K24" i="61"/>
  <c r="K31" i="61"/>
  <c r="K32" i="61"/>
  <c r="K41" i="61"/>
  <c r="K42" i="61"/>
  <c r="K51" i="61"/>
  <c r="K63" i="61"/>
  <c r="K64" i="61"/>
  <c r="K12" i="61"/>
  <c r="K30" i="61"/>
  <c r="K40" i="61"/>
  <c r="K50" i="61"/>
  <c r="K7" i="61"/>
  <c r="K8" i="61"/>
  <c r="K9" i="61"/>
  <c r="K10" i="61"/>
  <c r="K11" i="61"/>
  <c r="K15" i="61"/>
  <c r="K17" i="61"/>
  <c r="K18" i="61"/>
  <c r="K19" i="61"/>
  <c r="K25" i="61"/>
  <c r="K26" i="61"/>
  <c r="K27" i="61"/>
  <c r="K28" i="61"/>
  <c r="K29" i="61"/>
  <c r="K33" i="61"/>
  <c r="K37" i="61"/>
  <c r="K38" i="61"/>
  <c r="K39" i="61"/>
  <c r="K43" i="61"/>
  <c r="K44" i="61"/>
  <c r="K45" i="61"/>
  <c r="K46" i="61"/>
  <c r="K55" i="61"/>
  <c r="K56" i="61"/>
  <c r="K57" i="61"/>
  <c r="AK29" i="19" l="1"/>
  <c r="AK5" i="19"/>
  <c r="AK63" i="19"/>
  <c r="AK54" i="19"/>
  <c r="AK22" i="19"/>
  <c r="AK6" i="19"/>
  <c r="AK66" i="19"/>
  <c r="AK57" i="19"/>
  <c r="AK49" i="19"/>
  <c r="AK41" i="19"/>
  <c r="AK33" i="19"/>
  <c r="AK25" i="19"/>
  <c r="AK17" i="19"/>
  <c r="AK9" i="19"/>
  <c r="AK32" i="19"/>
  <c r="AK24" i="19"/>
  <c r="AK8" i="19"/>
  <c r="AK69" i="19"/>
  <c r="AK61" i="19"/>
  <c r="AK36" i="19"/>
  <c r="AK20" i="19"/>
  <c r="AK12" i="19"/>
  <c r="AK64" i="19"/>
  <c r="AK47" i="19"/>
  <c r="AK7" i="19"/>
  <c r="AK31" i="19"/>
  <c r="K109" i="61"/>
  <c r="K174" i="61"/>
  <c r="K164" i="61"/>
  <c r="K146" i="61"/>
  <c r="K138" i="61"/>
  <c r="K128" i="61"/>
  <c r="K118" i="61"/>
  <c r="K110" i="61"/>
  <c r="K100" i="61"/>
  <c r="K92" i="61"/>
  <c r="K173" i="61"/>
  <c r="K163" i="61"/>
  <c r="K153" i="61"/>
  <c r="K145" i="61"/>
  <c r="K127" i="61"/>
  <c r="K117" i="61"/>
  <c r="K99" i="61"/>
  <c r="K91" i="61"/>
  <c r="K175" i="61"/>
  <c r="K165" i="61"/>
  <c r="K157" i="61"/>
  <c r="K147" i="61"/>
  <c r="K139" i="61"/>
  <c r="K129" i="61"/>
  <c r="K111" i="61"/>
  <c r="K101" i="61"/>
  <c r="K93" i="61"/>
  <c r="K161" i="61"/>
  <c r="K151" i="61"/>
  <c r="K133" i="61"/>
  <c r="K125" i="61"/>
  <c r="K115" i="61"/>
  <c r="K97" i="61"/>
  <c r="K89" i="61"/>
  <c r="K176" i="61"/>
  <c r="K166" i="61"/>
  <c r="K158" i="61"/>
  <c r="K148" i="61"/>
  <c r="K140" i="61"/>
  <c r="K130" i="61"/>
  <c r="K122" i="61"/>
  <c r="K112" i="61"/>
  <c r="K102" i="61"/>
  <c r="K94" i="61"/>
  <c r="K86" i="61"/>
  <c r="K168" i="61"/>
  <c r="K160" i="61"/>
  <c r="K150" i="61"/>
  <c r="K142" i="61"/>
  <c r="K132" i="61"/>
  <c r="K124" i="61"/>
  <c r="K114" i="61"/>
  <c r="K104" i="61"/>
  <c r="K96" i="61"/>
  <c r="K88" i="61"/>
  <c r="L23" i="61"/>
  <c r="AK56" i="19"/>
  <c r="AK55" i="19"/>
  <c r="AK48" i="19"/>
  <c r="AK16" i="19"/>
  <c r="AK23" i="19"/>
  <c r="AK15" i="19"/>
  <c r="L31" i="61"/>
  <c r="L41" i="61"/>
  <c r="L30" i="61"/>
  <c r="AK68" i="19"/>
  <c r="AK60" i="19"/>
  <c r="AK51" i="19"/>
  <c r="AK43" i="19"/>
  <c r="AK19" i="19"/>
  <c r="AK11" i="19"/>
  <c r="AK39" i="19"/>
  <c r="L27" i="61"/>
  <c r="AK40" i="19"/>
  <c r="AK67" i="19"/>
  <c r="AK58" i="19"/>
  <c r="AK50" i="19"/>
  <c r="AK42" i="19"/>
  <c r="AK34" i="19"/>
  <c r="AK26" i="19"/>
  <c r="AK18" i="19"/>
  <c r="AK10" i="19"/>
  <c r="AK65" i="19"/>
  <c r="L24" i="61"/>
  <c r="K177" i="61"/>
  <c r="K167" i="61"/>
  <c r="K159" i="61"/>
  <c r="K149" i="61"/>
  <c r="K141" i="61"/>
  <c r="K131" i="61"/>
  <c r="K123" i="61"/>
  <c r="K113" i="61"/>
  <c r="K103" i="61"/>
  <c r="K95" i="61"/>
  <c r="K87" i="61"/>
  <c r="L7" i="61"/>
  <c r="AK71" i="19"/>
  <c r="AK46" i="19"/>
  <c r="AK38" i="19"/>
  <c r="AK30" i="19"/>
  <c r="AK14" i="19"/>
  <c r="L14" i="61"/>
  <c r="AK70" i="19"/>
  <c r="AK62" i="19"/>
  <c r="AK53" i="19"/>
  <c r="AK45" i="19"/>
  <c r="AK37" i="19"/>
  <c r="AK21" i="19"/>
  <c r="AK13" i="19"/>
  <c r="L13" i="61"/>
  <c r="M18" i="61"/>
  <c r="L64" i="61"/>
  <c r="L8" i="61"/>
  <c r="L15" i="61"/>
  <c r="AK52" i="19"/>
  <c r="AK44" i="19"/>
  <c r="AK28" i="19"/>
  <c r="L51" i="61"/>
  <c r="L63" i="61"/>
  <c r="AK27" i="19"/>
  <c r="AK35" i="19"/>
  <c r="M894" i="61"/>
  <c r="M895" i="61"/>
  <c r="M896" i="61"/>
  <c r="M897" i="61"/>
  <c r="M898" i="61"/>
  <c r="M899" i="61"/>
  <c r="M900" i="61"/>
  <c r="M901" i="61"/>
  <c r="M902" i="61"/>
  <c r="M903" i="61"/>
  <c r="M904" i="61"/>
  <c r="M905" i="61"/>
  <c r="M906" i="61"/>
  <c r="M907" i="61"/>
  <c r="M908" i="61"/>
  <c r="M909" i="61"/>
  <c r="M910" i="61"/>
  <c r="M911" i="61"/>
  <c r="M912" i="61"/>
  <c r="M913" i="61"/>
  <c r="M914" i="61"/>
  <c r="M915" i="61"/>
  <c r="M916" i="61"/>
  <c r="M917" i="61"/>
  <c r="M921" i="61"/>
  <c r="M922" i="61"/>
  <c r="M923" i="61"/>
  <c r="M924" i="61"/>
  <c r="M925" i="61"/>
  <c r="M926" i="61"/>
  <c r="M927" i="61"/>
  <c r="M928" i="61"/>
  <c r="M932" i="61"/>
  <c r="M933" i="61"/>
  <c r="M934" i="61"/>
  <c r="M935" i="61"/>
  <c r="M936" i="61"/>
  <c r="M937" i="61"/>
  <c r="M938" i="61"/>
  <c r="M939" i="61"/>
  <c r="M940" i="61"/>
  <c r="M941" i="61"/>
  <c r="M942" i="61"/>
  <c r="M943" i="61"/>
  <c r="M944" i="61"/>
  <c r="M945" i="61"/>
  <c r="M946" i="61"/>
  <c r="M947" i="61"/>
  <c r="M951" i="61"/>
  <c r="M952" i="61"/>
  <c r="M953" i="61"/>
  <c r="M954" i="61"/>
  <c r="M955" i="61"/>
  <c r="M956" i="61"/>
  <c r="M957" i="61"/>
  <c r="M958" i="61"/>
  <c r="M962" i="61"/>
  <c r="M963" i="61"/>
  <c r="M964" i="61"/>
  <c r="M965" i="61"/>
  <c r="M966" i="61"/>
  <c r="M967" i="61"/>
  <c r="M968" i="61"/>
  <c r="M969" i="61"/>
  <c r="M970" i="61"/>
  <c r="M971" i="61"/>
  <c r="M972" i="61"/>
  <c r="M973" i="61"/>
  <c r="M974" i="61"/>
  <c r="M975" i="61"/>
  <c r="M979" i="61"/>
  <c r="M980" i="61"/>
  <c r="M981" i="61"/>
  <c r="M982" i="61"/>
  <c r="M983" i="61"/>
  <c r="M984" i="61"/>
  <c r="M985" i="61"/>
  <c r="M986" i="61"/>
  <c r="M987" i="61"/>
  <c r="M991" i="61"/>
  <c r="M992" i="61"/>
  <c r="M993" i="61"/>
  <c r="M994" i="61"/>
  <c r="M995" i="61"/>
  <c r="M996" i="61"/>
  <c r="M997" i="61"/>
  <c r="M998" i="61"/>
  <c r="M999" i="61"/>
  <c r="M1000" i="61"/>
  <c r="M1001" i="61"/>
  <c r="M1002" i="61"/>
  <c r="M1003" i="61"/>
  <c r="M1004" i="61"/>
  <c r="M1005" i="61"/>
  <c r="M1006" i="61"/>
  <c r="M1007" i="61"/>
  <c r="M1008" i="61"/>
  <c r="M1012" i="61"/>
  <c r="M1013" i="61"/>
  <c r="M1014" i="61"/>
  <c r="M1015" i="61"/>
  <c r="M1016" i="61"/>
  <c r="M1017" i="61"/>
  <c r="M1018" i="61"/>
  <c r="M1019" i="61"/>
  <c r="M1020" i="61"/>
  <c r="M1021" i="61"/>
  <c r="M1022" i="61"/>
  <c r="M1023" i="61"/>
  <c r="M1024" i="61"/>
  <c r="M1025" i="61"/>
  <c r="M1026" i="61"/>
  <c r="M1027" i="61"/>
  <c r="M1028" i="61"/>
  <c r="M1032" i="61"/>
  <c r="M1033" i="61"/>
  <c r="M1034" i="61"/>
  <c r="M1035" i="61"/>
  <c r="M1036" i="61"/>
  <c r="M1037" i="61"/>
  <c r="M1038" i="61"/>
  <c r="M1039" i="61"/>
  <c r="M1043" i="61"/>
  <c r="M1044" i="61"/>
  <c r="M1045" i="61"/>
  <c r="M1046" i="61"/>
  <c r="M1047" i="61"/>
  <c r="M1048" i="61"/>
  <c r="M1049" i="61"/>
  <c r="M1050" i="61"/>
  <c r="M1051" i="61"/>
  <c r="M1052" i="61"/>
  <c r="M1056" i="61"/>
  <c r="M1057" i="61"/>
  <c r="M1058" i="61"/>
  <c r="M1059" i="61"/>
  <c r="M1063" i="61"/>
  <c r="M1064" i="61"/>
  <c r="M1065" i="61"/>
  <c r="L894" i="61"/>
  <c r="L895" i="61"/>
  <c r="L896" i="61"/>
  <c r="L897" i="61"/>
  <c r="L898" i="61"/>
  <c r="L899" i="61"/>
  <c r="L900" i="61"/>
  <c r="L901" i="61"/>
  <c r="L902" i="61"/>
  <c r="L903" i="61"/>
  <c r="L904" i="61"/>
  <c r="L905" i="61"/>
  <c r="L906" i="61"/>
  <c r="L907" i="61"/>
  <c r="L908" i="61"/>
  <c r="L909" i="61"/>
  <c r="L910" i="61"/>
  <c r="L911" i="61"/>
  <c r="L912" i="61"/>
  <c r="L913" i="61"/>
  <c r="L914" i="61"/>
  <c r="L915" i="61"/>
  <c r="L916" i="61"/>
  <c r="L917" i="61"/>
  <c r="L921" i="61"/>
  <c r="L922" i="61"/>
  <c r="L923" i="61"/>
  <c r="L924" i="61"/>
  <c r="L925" i="61"/>
  <c r="L926" i="61"/>
  <c r="L927" i="61"/>
  <c r="L928" i="61"/>
  <c r="L932" i="61"/>
  <c r="L933" i="61"/>
  <c r="L934" i="61"/>
  <c r="L935" i="61"/>
  <c r="L936" i="61"/>
  <c r="L937" i="61"/>
  <c r="L938" i="61"/>
  <c r="L939" i="61"/>
  <c r="L940" i="61"/>
  <c r="L941" i="61"/>
  <c r="L942" i="61"/>
  <c r="L943" i="61"/>
  <c r="L944" i="61"/>
  <c r="L945" i="61"/>
  <c r="L946" i="61"/>
  <c r="L947" i="61"/>
  <c r="L951" i="61"/>
  <c r="L952" i="61"/>
  <c r="L953" i="61"/>
  <c r="L954" i="61"/>
  <c r="L955" i="61"/>
  <c r="L956" i="61"/>
  <c r="L957" i="61"/>
  <c r="L958" i="61"/>
  <c r="L962" i="61"/>
  <c r="L963" i="61"/>
  <c r="L964" i="61"/>
  <c r="L965" i="61"/>
  <c r="L966" i="61"/>
  <c r="L967" i="61"/>
  <c r="L968" i="61"/>
  <c r="L969" i="61"/>
  <c r="L970" i="61"/>
  <c r="L971" i="61"/>
  <c r="L972" i="61"/>
  <c r="L973" i="61"/>
  <c r="L974" i="61"/>
  <c r="L975" i="61"/>
  <c r="L979" i="61"/>
  <c r="L980" i="61"/>
  <c r="L981" i="61"/>
  <c r="L982" i="61"/>
  <c r="L983" i="61"/>
  <c r="L984" i="61"/>
  <c r="L985" i="61"/>
  <c r="L986" i="61"/>
  <c r="L987" i="61"/>
  <c r="L991" i="61"/>
  <c r="L992" i="61"/>
  <c r="L993" i="61"/>
  <c r="L994" i="61"/>
  <c r="L995" i="61"/>
  <c r="L996" i="61"/>
  <c r="L997" i="61"/>
  <c r="L998" i="61"/>
  <c r="L999" i="61"/>
  <c r="L1000" i="61"/>
  <c r="L1001" i="61"/>
  <c r="L1002" i="61"/>
  <c r="L1003" i="61"/>
  <c r="L1004" i="61"/>
  <c r="L1005" i="61"/>
  <c r="L1006" i="61"/>
  <c r="L1007" i="61"/>
  <c r="L1008" i="61"/>
  <c r="AP108" i="30"/>
  <c r="L1012" i="61"/>
  <c r="L1013" i="61"/>
  <c r="L1014" i="61"/>
  <c r="L1015" i="61"/>
  <c r="L1016" i="61"/>
  <c r="L1017" i="61"/>
  <c r="L1018" i="61"/>
  <c r="L1019" i="61"/>
  <c r="L1020" i="61"/>
  <c r="L1021" i="61"/>
  <c r="L1022" i="61"/>
  <c r="L1023" i="61"/>
  <c r="L1024" i="61"/>
  <c r="L1025" i="61"/>
  <c r="L1026" i="61"/>
  <c r="L1027" i="61"/>
  <c r="L1028" i="61"/>
  <c r="L1032" i="61"/>
  <c r="L1033" i="61"/>
  <c r="L1034" i="61"/>
  <c r="L1035" i="61"/>
  <c r="L1036" i="61"/>
  <c r="L1037" i="61"/>
  <c r="L1038" i="61"/>
  <c r="L1039" i="61"/>
  <c r="L1043" i="61"/>
  <c r="L1044" i="61"/>
  <c r="L1045" i="61"/>
  <c r="L1046" i="61"/>
  <c r="L1047" i="61"/>
  <c r="L1048" i="61"/>
  <c r="L1049" i="61"/>
  <c r="L1050" i="61"/>
  <c r="L1051" i="61"/>
  <c r="L1052" i="61"/>
  <c r="L1056" i="61"/>
  <c r="L1057" i="61"/>
  <c r="L1058" i="61"/>
  <c r="L1059" i="61"/>
  <c r="L1063" i="61"/>
  <c r="L1064" i="61"/>
  <c r="L1065" i="61"/>
  <c r="K913" i="61"/>
  <c r="K970" i="61"/>
  <c r="K1006" i="61"/>
  <c r="K1024" i="61"/>
  <c r="K1044" i="61"/>
  <c r="K1064" i="61"/>
  <c r="M688" i="61"/>
  <c r="M689" i="61"/>
  <c r="M690" i="61"/>
  <c r="M691" i="61"/>
  <c r="M692" i="61"/>
  <c r="M693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08" i="61"/>
  <c r="M709" i="61"/>
  <c r="M710" i="61"/>
  <c r="M714" i="61"/>
  <c r="M715" i="61"/>
  <c r="M716" i="61"/>
  <c r="M717" i="61"/>
  <c r="M718" i="61"/>
  <c r="M722" i="61"/>
  <c r="M723" i="61"/>
  <c r="M724" i="61"/>
  <c r="M725" i="61"/>
  <c r="M729" i="61"/>
  <c r="M730" i="61"/>
  <c r="M731" i="61"/>
  <c r="M732" i="61"/>
  <c r="M733" i="61"/>
  <c r="M734" i="61"/>
  <c r="M735" i="61"/>
  <c r="M736" i="61"/>
  <c r="M737" i="61"/>
  <c r="M738" i="61"/>
  <c r="M739" i="61"/>
  <c r="M740" i="61"/>
  <c r="M741" i="61"/>
  <c r="M745" i="61"/>
  <c r="M746" i="61"/>
  <c r="M747" i="61"/>
  <c r="M748" i="61"/>
  <c r="M749" i="61"/>
  <c r="M750" i="61"/>
  <c r="M754" i="61"/>
  <c r="M755" i="61"/>
  <c r="M756" i="61"/>
  <c r="M757" i="61"/>
  <c r="M758" i="61"/>
  <c r="M759" i="61"/>
  <c r="M760" i="61"/>
  <c r="M761" i="61"/>
  <c r="M765" i="61"/>
  <c r="M766" i="61"/>
  <c r="M767" i="61"/>
  <c r="M771" i="61"/>
  <c r="M772" i="61"/>
  <c r="M773" i="61"/>
  <c r="M774" i="61"/>
  <c r="M775" i="61"/>
  <c r="M776" i="61"/>
  <c r="M777" i="61"/>
  <c r="M778" i="61"/>
  <c r="M779" i="61"/>
  <c r="M780" i="61"/>
  <c r="M781" i="61"/>
  <c r="M782" i="61"/>
  <c r="M783" i="61"/>
  <c r="M784" i="61"/>
  <c r="M785" i="61"/>
  <c r="M786" i="61"/>
  <c r="M787" i="61"/>
  <c r="M791" i="61"/>
  <c r="M792" i="61"/>
  <c r="M793" i="61"/>
  <c r="M794" i="61"/>
  <c r="M795" i="61"/>
  <c r="M799" i="61"/>
  <c r="M800" i="61"/>
  <c r="M801" i="61"/>
  <c r="M802" i="61"/>
  <c r="M803" i="61"/>
  <c r="M804" i="61"/>
  <c r="M805" i="61"/>
  <c r="M806" i="61"/>
  <c r="M807" i="61"/>
  <c r="M811" i="61"/>
  <c r="M812" i="61"/>
  <c r="M813" i="61"/>
  <c r="M814" i="61"/>
  <c r="M815" i="61"/>
  <c r="M816" i="61"/>
  <c r="M817" i="61"/>
  <c r="M818" i="61"/>
  <c r="M819" i="61"/>
  <c r="M820" i="61"/>
  <c r="M824" i="61"/>
  <c r="M825" i="61"/>
  <c r="M826" i="61"/>
  <c r="M827" i="61"/>
  <c r="M828" i="61"/>
  <c r="M829" i="61"/>
  <c r="M830" i="61"/>
  <c r="M831" i="61"/>
  <c r="M832" i="61"/>
  <c r="M833" i="61"/>
  <c r="M834" i="61"/>
  <c r="M835" i="61"/>
  <c r="M836" i="61"/>
  <c r="M837" i="61"/>
  <c r="M838" i="61"/>
  <c r="M839" i="61"/>
  <c r="M840" i="61"/>
  <c r="M841" i="61"/>
  <c r="M842" i="61"/>
  <c r="M846" i="61"/>
  <c r="M847" i="61"/>
  <c r="M848" i="61"/>
  <c r="M852" i="61"/>
  <c r="M853" i="61"/>
  <c r="M854" i="61"/>
  <c r="M858" i="61"/>
  <c r="M859" i="61"/>
  <c r="M860" i="61"/>
  <c r="M861" i="61"/>
  <c r="M865" i="61"/>
  <c r="M866" i="61"/>
  <c r="M867" i="61"/>
  <c r="M868" i="61"/>
  <c r="M869" i="61"/>
  <c r="M873" i="61"/>
  <c r="M874" i="61"/>
  <c r="M875" i="61"/>
  <c r="M876" i="61"/>
  <c r="M877" i="61"/>
  <c r="M878" i="61"/>
  <c r="M882" i="61"/>
  <c r="M883" i="61"/>
  <c r="M884" i="61"/>
  <c r="M885" i="61"/>
  <c r="M886" i="61"/>
  <c r="M887" i="61"/>
  <c r="M888" i="61"/>
  <c r="AL7" i="32"/>
  <c r="AL8" i="32"/>
  <c r="AL9" i="32"/>
  <c r="AL10" i="32"/>
  <c r="AL15" i="32"/>
  <c r="AL16" i="32"/>
  <c r="AL17" i="32"/>
  <c r="AL18" i="32"/>
  <c r="L688" i="61"/>
  <c r="L689" i="61"/>
  <c r="L690" i="61"/>
  <c r="L691" i="61"/>
  <c r="L692" i="61"/>
  <c r="L693" i="61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08" i="61"/>
  <c r="L709" i="61"/>
  <c r="L710" i="61"/>
  <c r="L714" i="61"/>
  <c r="L715" i="61"/>
  <c r="L716" i="61"/>
  <c r="L717" i="61"/>
  <c r="L718" i="61"/>
  <c r="L722" i="61"/>
  <c r="L723" i="61"/>
  <c r="L724" i="61"/>
  <c r="L725" i="61"/>
  <c r="AL57" i="32"/>
  <c r="L729" i="61"/>
  <c r="L730" i="61"/>
  <c r="L731" i="61"/>
  <c r="L732" i="61"/>
  <c r="L733" i="61"/>
  <c r="L734" i="61"/>
  <c r="L735" i="61"/>
  <c r="L736" i="61"/>
  <c r="L737" i="61"/>
  <c r="L738" i="61"/>
  <c r="L739" i="61"/>
  <c r="L740" i="61"/>
  <c r="L741" i="61"/>
  <c r="AL71" i="32"/>
  <c r="L745" i="61"/>
  <c r="L746" i="61"/>
  <c r="L747" i="61"/>
  <c r="L748" i="61"/>
  <c r="L749" i="61"/>
  <c r="L750" i="61"/>
  <c r="L754" i="61"/>
  <c r="L755" i="61"/>
  <c r="L756" i="61"/>
  <c r="L757" i="61"/>
  <c r="L758" i="61"/>
  <c r="L759" i="61"/>
  <c r="L760" i="61"/>
  <c r="L761" i="61"/>
  <c r="AL87" i="32"/>
  <c r="L765" i="61"/>
  <c r="L766" i="61"/>
  <c r="L767" i="61"/>
  <c r="L771" i="61"/>
  <c r="L772" i="61"/>
  <c r="L773" i="61"/>
  <c r="L774" i="61"/>
  <c r="L775" i="61"/>
  <c r="L776" i="61"/>
  <c r="L777" i="61"/>
  <c r="L778" i="61"/>
  <c r="L779" i="61"/>
  <c r="L780" i="61"/>
  <c r="L781" i="61"/>
  <c r="L782" i="61"/>
  <c r="L783" i="61"/>
  <c r="L784" i="61"/>
  <c r="L785" i="61"/>
  <c r="L786" i="61"/>
  <c r="L787" i="61"/>
  <c r="L791" i="61"/>
  <c r="L792" i="61"/>
  <c r="L793" i="61"/>
  <c r="L794" i="61"/>
  <c r="L795" i="61"/>
  <c r="L799" i="61"/>
  <c r="L800" i="61"/>
  <c r="L801" i="61"/>
  <c r="L802" i="61"/>
  <c r="L803" i="61"/>
  <c r="L804" i="61"/>
  <c r="L805" i="61"/>
  <c r="L806" i="61"/>
  <c r="L807" i="61"/>
  <c r="L811" i="61"/>
  <c r="L812" i="61"/>
  <c r="L813" i="61"/>
  <c r="L814" i="61"/>
  <c r="L815" i="61"/>
  <c r="L816" i="61"/>
  <c r="L817" i="61"/>
  <c r="L818" i="61"/>
  <c r="L819" i="61"/>
  <c r="L820" i="61"/>
  <c r="AL136" i="32"/>
  <c r="L824" i="61"/>
  <c r="L825" i="61"/>
  <c r="L826" i="61"/>
  <c r="L827" i="61"/>
  <c r="L828" i="61"/>
  <c r="L829" i="61"/>
  <c r="L830" i="61"/>
  <c r="L831" i="61"/>
  <c r="L832" i="61"/>
  <c r="L833" i="61"/>
  <c r="L834" i="61"/>
  <c r="L835" i="61"/>
  <c r="L836" i="61"/>
  <c r="L837" i="61"/>
  <c r="L838" i="61"/>
  <c r="L839" i="61"/>
  <c r="L840" i="61"/>
  <c r="L841" i="61"/>
  <c r="L842" i="61"/>
  <c r="L846" i="61"/>
  <c r="L847" i="61"/>
  <c r="L848" i="61"/>
  <c r="AL160" i="32"/>
  <c r="L852" i="61"/>
  <c r="L853" i="61"/>
  <c r="L854" i="61"/>
  <c r="L858" i="61"/>
  <c r="L859" i="61"/>
  <c r="L860" i="61"/>
  <c r="L861" i="61"/>
  <c r="AL169" i="32"/>
  <c r="L865" i="61"/>
  <c r="L866" i="61"/>
  <c r="L867" i="61"/>
  <c r="L868" i="61"/>
  <c r="L869" i="61"/>
  <c r="AL175" i="32"/>
  <c r="L873" i="61"/>
  <c r="L874" i="61"/>
  <c r="L875" i="61"/>
  <c r="L876" i="61"/>
  <c r="L877" i="61"/>
  <c r="L878" i="61"/>
  <c r="L882" i="61"/>
  <c r="L883" i="61"/>
  <c r="L884" i="61"/>
  <c r="L885" i="61"/>
  <c r="L886" i="61"/>
  <c r="L887" i="61"/>
  <c r="L888" i="61"/>
  <c r="K702" i="61"/>
  <c r="K740" i="61"/>
  <c r="K878" i="61"/>
  <c r="K888" i="61"/>
  <c r="K835" i="61"/>
  <c r="K688" i="61"/>
  <c r="K689" i="61"/>
  <c r="K694" i="61"/>
  <c r="K695" i="61"/>
  <c r="K696" i="61"/>
  <c r="K697" i="61"/>
  <c r="K703" i="61"/>
  <c r="K704" i="61"/>
  <c r="K705" i="61"/>
  <c r="K710" i="61"/>
  <c r="K714" i="61"/>
  <c r="K715" i="61"/>
  <c r="K722" i="61"/>
  <c r="K723" i="61"/>
  <c r="K724" i="61"/>
  <c r="K725" i="61"/>
  <c r="K732" i="61"/>
  <c r="K733" i="61"/>
  <c r="K734" i="61"/>
  <c r="K735" i="61"/>
  <c r="K741" i="61"/>
  <c r="K745" i="61"/>
  <c r="K750" i="61"/>
  <c r="K754" i="61"/>
  <c r="K755" i="61"/>
  <c r="K760" i="61"/>
  <c r="K761" i="61"/>
  <c r="K765" i="61"/>
  <c r="K772" i="61"/>
  <c r="K773" i="61"/>
  <c r="K774" i="61"/>
  <c r="K775" i="61"/>
  <c r="K780" i="61"/>
  <c r="K781" i="61"/>
  <c r="K782" i="61"/>
  <c r="K783" i="61"/>
  <c r="K791" i="61"/>
  <c r="K792" i="61"/>
  <c r="K793" i="61"/>
  <c r="K800" i="61"/>
  <c r="K801" i="61"/>
  <c r="K802" i="61"/>
  <c r="K803" i="61"/>
  <c r="K811" i="61"/>
  <c r="K812" i="61"/>
  <c r="K813" i="61"/>
  <c r="K818" i="61"/>
  <c r="K819" i="61"/>
  <c r="K820" i="61"/>
  <c r="K828" i="61"/>
  <c r="K829" i="61"/>
  <c r="K830" i="61"/>
  <c r="K831" i="61"/>
  <c r="K836" i="61"/>
  <c r="K837" i="61"/>
  <c r="K838" i="61"/>
  <c r="K839" i="61"/>
  <c r="K846" i="61"/>
  <c r="K847" i="61"/>
  <c r="K848" i="61"/>
  <c r="K858" i="61"/>
  <c r="K859" i="61"/>
  <c r="K860" i="61"/>
  <c r="K861" i="61"/>
  <c r="K868" i="61"/>
  <c r="K869" i="61"/>
  <c r="K873" i="61"/>
  <c r="K882" i="61"/>
  <c r="K88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07" i="61"/>
  <c r="M608" i="61"/>
  <c r="M609" i="61"/>
  <c r="M613" i="61"/>
  <c r="M614" i="61"/>
  <c r="M615" i="61"/>
  <c r="M616" i="61"/>
  <c r="M617" i="61"/>
  <c r="M618" i="61"/>
  <c r="M619" i="61"/>
  <c r="M620" i="61"/>
  <c r="M621" i="61"/>
  <c r="M625" i="61"/>
  <c r="M626" i="61"/>
  <c r="M627" i="61"/>
  <c r="M628" i="61"/>
  <c r="M629" i="61"/>
  <c r="M630" i="61"/>
  <c r="M631" i="61"/>
  <c r="M632" i="61"/>
  <c r="M633" i="61"/>
  <c r="M634" i="61"/>
  <c r="M635" i="61"/>
  <c r="M636" i="61"/>
  <c r="M637" i="61"/>
  <c r="M638" i="61"/>
  <c r="M642" i="61"/>
  <c r="M643" i="61"/>
  <c r="M644" i="61"/>
  <c r="M645" i="61"/>
  <c r="M646" i="61"/>
  <c r="M650" i="61"/>
  <c r="M651" i="61"/>
  <c r="M652" i="61"/>
  <c r="M653" i="61"/>
  <c r="M657" i="61"/>
  <c r="M658" i="61"/>
  <c r="M662" i="61"/>
  <c r="M663" i="61"/>
  <c r="M664" i="61"/>
  <c r="M665" i="61"/>
  <c r="M666" i="61"/>
  <c r="M667" i="61"/>
  <c r="M671" i="61"/>
  <c r="M672" i="61"/>
  <c r="M673" i="61"/>
  <c r="M674" i="61"/>
  <c r="M675" i="61"/>
  <c r="M679" i="61"/>
  <c r="M680" i="61"/>
  <c r="M681" i="61"/>
  <c r="M682" i="61"/>
  <c r="AK5" i="34"/>
  <c r="AK7" i="34"/>
  <c r="AK11" i="34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07" i="61"/>
  <c r="L608" i="61"/>
  <c r="L609" i="61"/>
  <c r="AK29" i="34"/>
  <c r="L613" i="61"/>
  <c r="L614" i="61"/>
  <c r="L615" i="61"/>
  <c r="L616" i="61"/>
  <c r="L617" i="61"/>
  <c r="L618" i="61"/>
  <c r="L619" i="61"/>
  <c r="L620" i="61"/>
  <c r="L621" i="61"/>
  <c r="AK39" i="34"/>
  <c r="L625" i="61"/>
  <c r="L626" i="61"/>
  <c r="L627" i="61"/>
  <c r="L628" i="61"/>
  <c r="L629" i="61"/>
  <c r="L630" i="61"/>
  <c r="L631" i="61"/>
  <c r="L632" i="61"/>
  <c r="L633" i="61"/>
  <c r="L634" i="61"/>
  <c r="L635" i="61"/>
  <c r="L636" i="61"/>
  <c r="L637" i="61"/>
  <c r="L638" i="61"/>
  <c r="AK54" i="34"/>
  <c r="L642" i="61"/>
  <c r="L643" i="61"/>
  <c r="L644" i="61"/>
  <c r="L645" i="61"/>
  <c r="L646" i="61"/>
  <c r="AK60" i="34"/>
  <c r="L650" i="61"/>
  <c r="L651" i="61"/>
  <c r="L652" i="61"/>
  <c r="L653" i="61"/>
  <c r="L657" i="61"/>
  <c r="L658" i="61"/>
  <c r="AK68" i="34"/>
  <c r="L662" i="61"/>
  <c r="L663" i="61"/>
  <c r="L664" i="61"/>
  <c r="L665" i="61"/>
  <c r="L666" i="61"/>
  <c r="L667" i="61"/>
  <c r="AK75" i="34"/>
  <c r="L671" i="61"/>
  <c r="L672" i="61"/>
  <c r="L673" i="61"/>
  <c r="L674" i="61"/>
  <c r="L675" i="61"/>
  <c r="L679" i="61"/>
  <c r="L680" i="61"/>
  <c r="L682" i="61"/>
  <c r="K629" i="61"/>
  <c r="K594" i="61"/>
  <c r="K595" i="61"/>
  <c r="K600" i="61"/>
  <c r="K601" i="61"/>
  <c r="K602" i="61"/>
  <c r="K603" i="61"/>
  <c r="K608" i="61"/>
  <c r="K609" i="61"/>
  <c r="K613" i="61"/>
  <c r="K618" i="61"/>
  <c r="K619" i="61"/>
  <c r="K620" i="61"/>
  <c r="K621" i="61"/>
  <c r="K628" i="61"/>
  <c r="K630" i="61"/>
  <c r="K631" i="61"/>
  <c r="K632" i="61"/>
  <c r="K636" i="61"/>
  <c r="K637" i="61"/>
  <c r="K638" i="61"/>
  <c r="K642" i="61"/>
  <c r="K646" i="61"/>
  <c r="K650" i="61"/>
  <c r="K651" i="61"/>
  <c r="K652" i="61"/>
  <c r="K658" i="61"/>
  <c r="K662" i="61"/>
  <c r="K663" i="61"/>
  <c r="K664" i="61"/>
  <c r="K671" i="61"/>
  <c r="K672" i="61"/>
  <c r="K673" i="61"/>
  <c r="K674" i="61"/>
  <c r="K680" i="61"/>
  <c r="K681" i="61"/>
  <c r="K682" i="61"/>
  <c r="AP49" i="39"/>
  <c r="AP113" i="39"/>
  <c r="M437" i="61"/>
  <c r="M438" i="61"/>
  <c r="M439" i="61"/>
  <c r="M440" i="61"/>
  <c r="M441" i="61"/>
  <c r="M442" i="61"/>
  <c r="M443" i="61"/>
  <c r="M444" i="61"/>
  <c r="M445" i="61"/>
  <c r="M446" i="61"/>
  <c r="M447" i="61"/>
  <c r="M448" i="61"/>
  <c r="M449" i="61"/>
  <c r="M450" i="61"/>
  <c r="M451" i="61"/>
  <c r="M452" i="61"/>
  <c r="M453" i="61"/>
  <c r="M454" i="61"/>
  <c r="M458" i="61"/>
  <c r="M459" i="61"/>
  <c r="M460" i="61"/>
  <c r="M461" i="61"/>
  <c r="M465" i="61"/>
  <c r="M466" i="61"/>
  <c r="M467" i="61"/>
  <c r="M468" i="61"/>
  <c r="M469" i="61"/>
  <c r="M470" i="61"/>
  <c r="M471" i="61"/>
  <c r="M472" i="61"/>
  <c r="M473" i="61"/>
  <c r="M474" i="61"/>
  <c r="M475" i="61"/>
  <c r="M476" i="61"/>
  <c r="M477" i="61"/>
  <c r="M481" i="61"/>
  <c r="M482" i="61"/>
  <c r="M483" i="61"/>
  <c r="M484" i="61"/>
  <c r="M485" i="61"/>
  <c r="M486" i="61"/>
  <c r="M487" i="61"/>
  <c r="M488" i="61"/>
  <c r="M489" i="61"/>
  <c r="M493" i="61"/>
  <c r="M494" i="61"/>
  <c r="M495" i="61"/>
  <c r="M496" i="61"/>
  <c r="M497" i="61"/>
  <c r="M498" i="61"/>
  <c r="M499" i="61"/>
  <c r="M500" i="61"/>
  <c r="M501" i="61"/>
  <c r="M502" i="61"/>
  <c r="M503" i="61"/>
  <c r="M504" i="61"/>
  <c r="M508" i="61"/>
  <c r="M509" i="61"/>
  <c r="M510" i="61"/>
  <c r="M511" i="61"/>
  <c r="M515" i="61"/>
  <c r="M516" i="61"/>
  <c r="M517" i="61"/>
  <c r="M518" i="61"/>
  <c r="M519" i="61"/>
  <c r="M523" i="61"/>
  <c r="M524" i="61"/>
  <c r="M525" i="61"/>
  <c r="M526" i="61"/>
  <c r="M527" i="61"/>
  <c r="M528" i="61"/>
  <c r="M529" i="61"/>
  <c r="M530" i="61"/>
  <c r="M534" i="61"/>
  <c r="M535" i="61"/>
  <c r="M536" i="61"/>
  <c r="M537" i="61"/>
  <c r="M538" i="61"/>
  <c r="M539" i="61"/>
  <c r="M540" i="61"/>
  <c r="M541" i="61"/>
  <c r="M542" i="61"/>
  <c r="M543" i="61"/>
  <c r="M544" i="61"/>
  <c r="M545" i="61"/>
  <c r="M546" i="61"/>
  <c r="M547" i="61"/>
  <c r="M548" i="61"/>
  <c r="M549" i="61"/>
  <c r="M553" i="61"/>
  <c r="M554" i="61"/>
  <c r="M555" i="61"/>
  <c r="M556" i="61"/>
  <c r="M560" i="61"/>
  <c r="M561" i="61"/>
  <c r="M562" i="61"/>
  <c r="M563" i="61"/>
  <c r="M567" i="61"/>
  <c r="M568" i="61"/>
  <c r="M569" i="61"/>
  <c r="M570" i="61"/>
  <c r="M571" i="61"/>
  <c r="M575" i="61"/>
  <c r="M576" i="61"/>
  <c r="M577" i="61"/>
  <c r="M578" i="61"/>
  <c r="M579" i="61"/>
  <c r="M580" i="61"/>
  <c r="M581" i="61"/>
  <c r="M585" i="61"/>
  <c r="M586" i="61"/>
  <c r="M587" i="61"/>
  <c r="M588" i="61"/>
  <c r="L437" i="61"/>
  <c r="L438" i="61"/>
  <c r="L439" i="61"/>
  <c r="L440" i="61"/>
  <c r="L441" i="61"/>
  <c r="L442" i="61"/>
  <c r="L443" i="61"/>
  <c r="L444" i="61"/>
  <c r="L445" i="61"/>
  <c r="L446" i="61"/>
  <c r="L447" i="61"/>
  <c r="L448" i="61"/>
  <c r="L449" i="61"/>
  <c r="L450" i="61"/>
  <c r="L451" i="61"/>
  <c r="L452" i="61"/>
  <c r="L453" i="61"/>
  <c r="L454" i="61"/>
  <c r="L458" i="61"/>
  <c r="L459" i="61"/>
  <c r="L460" i="61"/>
  <c r="L461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L477" i="61"/>
  <c r="AP42" i="39"/>
  <c r="L481" i="61"/>
  <c r="L482" i="61"/>
  <c r="L483" i="61"/>
  <c r="L484" i="61"/>
  <c r="L485" i="61"/>
  <c r="L486" i="61"/>
  <c r="L487" i="61"/>
  <c r="L488" i="61"/>
  <c r="L489" i="61"/>
  <c r="L493" i="61"/>
  <c r="L494" i="61"/>
  <c r="L495" i="61"/>
  <c r="L496" i="61"/>
  <c r="L497" i="61"/>
  <c r="L498" i="61"/>
  <c r="L499" i="61"/>
  <c r="L500" i="61"/>
  <c r="L501" i="61"/>
  <c r="L502" i="61"/>
  <c r="L503" i="61"/>
  <c r="L504" i="61"/>
  <c r="AP65" i="39"/>
  <c r="L508" i="61"/>
  <c r="L509" i="61"/>
  <c r="L510" i="61"/>
  <c r="L511" i="61"/>
  <c r="L515" i="61"/>
  <c r="L516" i="61"/>
  <c r="L517" i="61"/>
  <c r="L518" i="61"/>
  <c r="L519" i="61"/>
  <c r="L523" i="61"/>
  <c r="L524" i="61"/>
  <c r="L525" i="61"/>
  <c r="L526" i="61"/>
  <c r="L527" i="61"/>
  <c r="L528" i="61"/>
  <c r="L529" i="61"/>
  <c r="L530" i="61"/>
  <c r="L534" i="61"/>
  <c r="L535" i="61"/>
  <c r="L536" i="61"/>
  <c r="L537" i="61"/>
  <c r="L538" i="61"/>
  <c r="L539" i="61"/>
  <c r="L540" i="61"/>
  <c r="L541" i="61"/>
  <c r="L542" i="61"/>
  <c r="L543" i="61"/>
  <c r="L544" i="61"/>
  <c r="L545" i="61"/>
  <c r="L546" i="61"/>
  <c r="L547" i="61"/>
  <c r="L548" i="61"/>
  <c r="L549" i="61"/>
  <c r="L553" i="61"/>
  <c r="L554" i="61"/>
  <c r="L555" i="61"/>
  <c r="L556" i="61"/>
  <c r="L560" i="61"/>
  <c r="R560" i="61" s="1"/>
  <c r="L561" i="61"/>
  <c r="L562" i="61"/>
  <c r="L563" i="61"/>
  <c r="L567" i="61"/>
  <c r="L568" i="61"/>
  <c r="L569" i="61"/>
  <c r="L570" i="61"/>
  <c r="L571" i="61"/>
  <c r="L575" i="61"/>
  <c r="L576" i="61"/>
  <c r="L577" i="61"/>
  <c r="L578" i="61"/>
  <c r="L579" i="61"/>
  <c r="L580" i="61"/>
  <c r="L581" i="61"/>
  <c r="L585" i="61"/>
  <c r="L586" i="61"/>
  <c r="L587" i="61"/>
  <c r="L588" i="61"/>
  <c r="K448" i="61"/>
  <c r="K495" i="61"/>
  <c r="K496" i="61"/>
  <c r="K553" i="61"/>
  <c r="K575" i="61"/>
  <c r="K440" i="61"/>
  <c r="K468" i="61"/>
  <c r="K504" i="61"/>
  <c r="K516" i="61"/>
  <c r="K544" i="61"/>
  <c r="K586" i="61"/>
  <c r="K438" i="61"/>
  <c r="K439" i="61"/>
  <c r="K443" i="61"/>
  <c r="K444" i="61"/>
  <c r="K446" i="61"/>
  <c r="K447" i="61"/>
  <c r="K451" i="61"/>
  <c r="K452" i="61"/>
  <c r="K454" i="61"/>
  <c r="K461" i="61"/>
  <c r="K466" i="61"/>
  <c r="K471" i="61"/>
  <c r="K472" i="61"/>
  <c r="K474" i="61"/>
  <c r="K475" i="61"/>
  <c r="K481" i="61"/>
  <c r="K482" i="61"/>
  <c r="K484" i="61"/>
  <c r="K485" i="61"/>
  <c r="K489" i="61"/>
  <c r="K494" i="61"/>
  <c r="K499" i="61"/>
  <c r="K500" i="61"/>
  <c r="K502" i="61"/>
  <c r="K503" i="61"/>
  <c r="K509" i="61"/>
  <c r="K510" i="61"/>
  <c r="K515" i="61"/>
  <c r="K519" i="61"/>
  <c r="K524" i="61"/>
  <c r="K525" i="61"/>
  <c r="K526" i="61"/>
  <c r="K529" i="61"/>
  <c r="K530" i="61"/>
  <c r="K534" i="61"/>
  <c r="K535" i="61"/>
  <c r="K539" i="61"/>
  <c r="K540" i="61"/>
  <c r="K542" i="61"/>
  <c r="K547" i="61"/>
  <c r="K548" i="61"/>
  <c r="K560" i="61"/>
  <c r="K562" i="61"/>
  <c r="K563" i="61"/>
  <c r="K569" i="61"/>
  <c r="K570" i="61"/>
  <c r="K576" i="61"/>
  <c r="K579" i="61"/>
  <c r="K580" i="61"/>
  <c r="K585" i="61"/>
  <c r="AN3" i="39"/>
  <c r="M183" i="61"/>
  <c r="M184" i="61"/>
  <c r="M185" i="61"/>
  <c r="M186" i="61"/>
  <c r="M187" i="61"/>
  <c r="M188" i="61"/>
  <c r="M189" i="61"/>
  <c r="M190" i="61"/>
  <c r="M191" i="61"/>
  <c r="M192" i="61"/>
  <c r="M193" i="61"/>
  <c r="M194" i="61"/>
  <c r="M195" i="61"/>
  <c r="M196" i="61"/>
  <c r="M197" i="61"/>
  <c r="M198" i="61"/>
  <c r="M199" i="61"/>
  <c r="M200" i="61"/>
  <c r="M201" i="61"/>
  <c r="M202" i="61"/>
  <c r="M203" i="61"/>
  <c r="M204" i="61"/>
  <c r="M205" i="61"/>
  <c r="M206" i="61"/>
  <c r="M207" i="61"/>
  <c r="M208" i="61"/>
  <c r="M209" i="61"/>
  <c r="M213" i="61"/>
  <c r="M214" i="61"/>
  <c r="M215" i="61"/>
  <c r="M216" i="61"/>
  <c r="M217" i="61"/>
  <c r="M218" i="61"/>
  <c r="M219" i="61"/>
  <c r="M220" i="61"/>
  <c r="M221" i="61"/>
  <c r="M222" i="61"/>
  <c r="M226" i="61"/>
  <c r="M227" i="61"/>
  <c r="M228" i="61"/>
  <c r="M229" i="61"/>
  <c r="M230" i="61"/>
  <c r="M231" i="61"/>
  <c r="M232" i="61"/>
  <c r="M233" i="61"/>
  <c r="M234" i="61"/>
  <c r="M235" i="61"/>
  <c r="M239" i="61"/>
  <c r="M240" i="61"/>
  <c r="M241" i="61"/>
  <c r="M242" i="61"/>
  <c r="M243" i="61"/>
  <c r="M244" i="61"/>
  <c r="M245" i="61"/>
  <c r="M246" i="61"/>
  <c r="M247" i="61"/>
  <c r="M248" i="61"/>
  <c r="M249" i="61"/>
  <c r="M250" i="61"/>
  <c r="M251" i="61"/>
  <c r="M252" i="61"/>
  <c r="M253" i="61"/>
  <c r="M257" i="61"/>
  <c r="M258" i="61"/>
  <c r="M259" i="61"/>
  <c r="M260" i="61"/>
  <c r="M261" i="61"/>
  <c r="M262" i="61"/>
  <c r="M263" i="61"/>
  <c r="M264" i="61"/>
  <c r="M268" i="61"/>
  <c r="M269" i="61"/>
  <c r="M270" i="61"/>
  <c r="M271" i="61"/>
  <c r="M272" i="61"/>
  <c r="M273" i="61"/>
  <c r="M274" i="61"/>
  <c r="M275" i="61"/>
  <c r="M276" i="61"/>
  <c r="M277" i="61"/>
  <c r="M278" i="61"/>
  <c r="M279" i="61"/>
  <c r="M280" i="61"/>
  <c r="M284" i="61"/>
  <c r="M285" i="61"/>
  <c r="M286" i="61"/>
  <c r="M287" i="61"/>
  <c r="M288" i="61"/>
  <c r="M292" i="61"/>
  <c r="M293" i="61"/>
  <c r="M294" i="61"/>
  <c r="M298" i="61"/>
  <c r="M299" i="61"/>
  <c r="M300" i="61"/>
  <c r="M301" i="61"/>
  <c r="M302" i="61"/>
  <c r="M303" i="61"/>
  <c r="M304" i="61"/>
  <c r="M305" i="61"/>
  <c r="M306" i="61"/>
  <c r="M307" i="61"/>
  <c r="M308" i="61"/>
  <c r="M312" i="61"/>
  <c r="M313" i="61"/>
  <c r="M314" i="61"/>
  <c r="M315" i="61"/>
  <c r="M316" i="61"/>
  <c r="M317" i="61"/>
  <c r="M318" i="61"/>
  <c r="M319" i="61"/>
  <c r="M320" i="61"/>
  <c r="M324" i="61"/>
  <c r="M325" i="61"/>
  <c r="M326" i="61"/>
  <c r="M327" i="61"/>
  <c r="M328" i="61"/>
  <c r="M329" i="61"/>
  <c r="M330" i="61"/>
  <c r="M331" i="61"/>
  <c r="M332" i="61"/>
  <c r="M333" i="61"/>
  <c r="M334" i="61"/>
  <c r="M335" i="61"/>
  <c r="M336" i="61"/>
  <c r="M337" i="61"/>
  <c r="M341" i="61"/>
  <c r="M342" i="61"/>
  <c r="M343" i="61"/>
  <c r="M344" i="61"/>
  <c r="M345" i="61"/>
  <c r="M346" i="61"/>
  <c r="M347" i="61"/>
  <c r="M348" i="61"/>
  <c r="M349" i="61"/>
  <c r="M350" i="61"/>
  <c r="M351" i="61"/>
  <c r="M352" i="61"/>
  <c r="M353" i="61"/>
  <c r="M354" i="61"/>
  <c r="M355" i="61"/>
  <c r="M356" i="61"/>
  <c r="M357" i="61"/>
  <c r="M358" i="61"/>
  <c r="M359" i="61"/>
  <c r="M363" i="61"/>
  <c r="M364" i="61"/>
  <c r="M365" i="61"/>
  <c r="M366" i="61"/>
  <c r="M367" i="61"/>
  <c r="M368" i="61"/>
  <c r="M369" i="61"/>
  <c r="M370" i="61"/>
  <c r="M374" i="61"/>
  <c r="M375" i="61"/>
  <c r="M376" i="61"/>
  <c r="M377" i="61"/>
  <c r="M378" i="61"/>
  <c r="M379" i="61"/>
  <c r="M380" i="61"/>
  <c r="M381" i="61"/>
  <c r="M382" i="61"/>
  <c r="M383" i="61"/>
  <c r="M384" i="61"/>
  <c r="M385" i="61"/>
  <c r="M389" i="61"/>
  <c r="M390" i="61"/>
  <c r="M391" i="61"/>
  <c r="M392" i="61"/>
  <c r="M396" i="61"/>
  <c r="M397" i="61"/>
  <c r="M398" i="61"/>
  <c r="M402" i="61"/>
  <c r="M403" i="61"/>
  <c r="M404" i="61"/>
  <c r="M405" i="61"/>
  <c r="M406" i="61"/>
  <c r="M407" i="61"/>
  <c r="M408" i="61"/>
  <c r="M409" i="61"/>
  <c r="M413" i="61"/>
  <c r="M414" i="61"/>
  <c r="M415" i="61"/>
  <c r="M429" i="61"/>
  <c r="M430" i="61"/>
  <c r="M431" i="61"/>
  <c r="L183" i="61"/>
  <c r="L184" i="61"/>
  <c r="L185" i="61"/>
  <c r="L186" i="61"/>
  <c r="L187" i="61"/>
  <c r="L188" i="61"/>
  <c r="L189" i="61"/>
  <c r="L190" i="61"/>
  <c r="L191" i="61"/>
  <c r="L192" i="61"/>
  <c r="L193" i="61"/>
  <c r="L194" i="61"/>
  <c r="L195" i="61"/>
  <c r="L196" i="61"/>
  <c r="L197" i="61"/>
  <c r="L198" i="61"/>
  <c r="L199" i="61"/>
  <c r="L200" i="61"/>
  <c r="L201" i="61"/>
  <c r="L202" i="61"/>
  <c r="L203" i="61"/>
  <c r="L204" i="61"/>
  <c r="L205" i="61"/>
  <c r="L206" i="61"/>
  <c r="L207" i="61"/>
  <c r="L208" i="61"/>
  <c r="L209" i="61"/>
  <c r="L213" i="61"/>
  <c r="L214" i="61"/>
  <c r="L215" i="61"/>
  <c r="L216" i="61"/>
  <c r="L217" i="61"/>
  <c r="L218" i="61"/>
  <c r="L219" i="61"/>
  <c r="L220" i="61"/>
  <c r="L221" i="61"/>
  <c r="L222" i="61"/>
  <c r="L226" i="61"/>
  <c r="L227" i="61"/>
  <c r="L228" i="61"/>
  <c r="L229" i="61"/>
  <c r="L230" i="61"/>
  <c r="L231" i="61"/>
  <c r="L232" i="61"/>
  <c r="L233" i="61"/>
  <c r="L234" i="61"/>
  <c r="L235" i="61"/>
  <c r="L239" i="61"/>
  <c r="L240" i="61"/>
  <c r="L241" i="61"/>
  <c r="L242" i="61"/>
  <c r="L243" i="61"/>
  <c r="L244" i="61"/>
  <c r="L245" i="61"/>
  <c r="L246" i="61"/>
  <c r="L247" i="61"/>
  <c r="L248" i="61"/>
  <c r="L249" i="61"/>
  <c r="L250" i="61"/>
  <c r="L251" i="61"/>
  <c r="L252" i="61"/>
  <c r="L253" i="61"/>
  <c r="L257" i="61"/>
  <c r="L258" i="61"/>
  <c r="L259" i="61"/>
  <c r="L260" i="61"/>
  <c r="L261" i="61"/>
  <c r="L262" i="61"/>
  <c r="L263" i="61"/>
  <c r="L264" i="61"/>
  <c r="L268" i="61"/>
  <c r="L269" i="61"/>
  <c r="L270" i="61"/>
  <c r="L271" i="61"/>
  <c r="L272" i="61"/>
  <c r="L273" i="61"/>
  <c r="L274" i="61"/>
  <c r="L275" i="61"/>
  <c r="L276" i="61"/>
  <c r="L277" i="61"/>
  <c r="L278" i="61"/>
  <c r="L279" i="61"/>
  <c r="L280" i="61"/>
  <c r="L284" i="61"/>
  <c r="L285" i="61"/>
  <c r="L286" i="61"/>
  <c r="L287" i="61"/>
  <c r="L288" i="61"/>
  <c r="L292" i="61"/>
  <c r="L293" i="61"/>
  <c r="L294" i="61"/>
  <c r="L298" i="61"/>
  <c r="L299" i="61"/>
  <c r="L300" i="61"/>
  <c r="L301" i="61"/>
  <c r="L302" i="61"/>
  <c r="L303" i="61"/>
  <c r="L304" i="61"/>
  <c r="L305" i="61"/>
  <c r="L306" i="61"/>
  <c r="L307" i="61"/>
  <c r="L308" i="61"/>
  <c r="L312" i="61"/>
  <c r="L313" i="61"/>
  <c r="L314" i="61"/>
  <c r="L315" i="61"/>
  <c r="L316" i="61"/>
  <c r="L317" i="61"/>
  <c r="L318" i="61"/>
  <c r="L319" i="61"/>
  <c r="L320" i="61"/>
  <c r="L324" i="61"/>
  <c r="L325" i="61"/>
  <c r="L326" i="61"/>
  <c r="L327" i="61"/>
  <c r="L328" i="61"/>
  <c r="L329" i="61"/>
  <c r="L330" i="61"/>
  <c r="L331" i="61"/>
  <c r="L332" i="61"/>
  <c r="L333" i="61"/>
  <c r="L334" i="61"/>
  <c r="L335" i="61"/>
  <c r="L336" i="61"/>
  <c r="L337" i="61"/>
  <c r="L341" i="61"/>
  <c r="L342" i="61"/>
  <c r="L343" i="61"/>
  <c r="L344" i="61"/>
  <c r="L345" i="61"/>
  <c r="L346" i="61"/>
  <c r="L347" i="61"/>
  <c r="L348" i="61"/>
  <c r="L349" i="61"/>
  <c r="L350" i="61"/>
  <c r="L351" i="61"/>
  <c r="L352" i="61"/>
  <c r="L353" i="61"/>
  <c r="L354" i="61"/>
  <c r="L355" i="61"/>
  <c r="L356" i="61"/>
  <c r="L357" i="61"/>
  <c r="L358" i="61"/>
  <c r="L359" i="61"/>
  <c r="L363" i="61"/>
  <c r="L364" i="61"/>
  <c r="L365" i="61"/>
  <c r="L366" i="61"/>
  <c r="L367" i="61"/>
  <c r="L368" i="61"/>
  <c r="L369" i="61"/>
  <c r="L370" i="61"/>
  <c r="L374" i="61"/>
  <c r="L375" i="61"/>
  <c r="L376" i="61"/>
  <c r="L377" i="61"/>
  <c r="L378" i="61"/>
  <c r="L379" i="61"/>
  <c r="L380" i="61"/>
  <c r="L381" i="61"/>
  <c r="L382" i="61"/>
  <c r="L383" i="61"/>
  <c r="L384" i="61"/>
  <c r="L385" i="61"/>
  <c r="L389" i="61"/>
  <c r="L390" i="61"/>
  <c r="L391" i="61"/>
  <c r="L392" i="61"/>
  <c r="L396" i="61"/>
  <c r="L397" i="61"/>
  <c r="L398" i="61"/>
  <c r="L402" i="61"/>
  <c r="L403" i="61"/>
  <c r="L404" i="61"/>
  <c r="L405" i="61"/>
  <c r="L406" i="61"/>
  <c r="L407" i="61"/>
  <c r="L408" i="61"/>
  <c r="L409" i="61"/>
  <c r="L413" i="61"/>
  <c r="L414" i="61"/>
  <c r="L415" i="61"/>
  <c r="L429" i="61"/>
  <c r="L430" i="61"/>
  <c r="L431" i="61"/>
  <c r="K219" i="61"/>
  <c r="K228" i="61"/>
  <c r="K368" i="61"/>
  <c r="K376" i="61"/>
  <c r="K294" i="61"/>
  <c r="K185" i="61"/>
  <c r="K187" i="61"/>
  <c r="K192" i="61"/>
  <c r="K195" i="61"/>
  <c r="K200" i="61"/>
  <c r="K203" i="61"/>
  <c r="K208" i="61"/>
  <c r="K213" i="61"/>
  <c r="K221" i="61"/>
  <c r="K231" i="61"/>
  <c r="K241" i="61"/>
  <c r="K245" i="61"/>
  <c r="K248" i="61"/>
  <c r="K258" i="61"/>
  <c r="K263" i="61"/>
  <c r="K268" i="61"/>
  <c r="K273" i="61"/>
  <c r="K276" i="61"/>
  <c r="K286" i="61"/>
  <c r="K298" i="61"/>
  <c r="K303" i="61"/>
  <c r="K306" i="61"/>
  <c r="K313" i="61"/>
  <c r="K316" i="61"/>
  <c r="K326" i="61"/>
  <c r="K332" i="61"/>
  <c r="K334" i="61"/>
  <c r="K341" i="61"/>
  <c r="K344" i="61"/>
  <c r="K349" i="61"/>
  <c r="K352" i="61"/>
  <c r="K357" i="61"/>
  <c r="K370" i="61"/>
  <c r="K379" i="61"/>
  <c r="K384" i="61"/>
  <c r="K389" i="61"/>
  <c r="K396" i="61"/>
  <c r="K407" i="61"/>
  <c r="K409" i="61"/>
  <c r="K431" i="61"/>
  <c r="Q415" i="61" l="1"/>
  <c r="K1014" i="61"/>
  <c r="K912" i="61"/>
  <c r="K1059" i="61"/>
  <c r="K1039" i="61"/>
  <c r="K1013" i="61"/>
  <c r="K995" i="61"/>
  <c r="K975" i="61"/>
  <c r="K911" i="61"/>
  <c r="K903" i="61"/>
  <c r="K1050" i="61"/>
  <c r="K1032" i="61"/>
  <c r="K1004" i="61"/>
  <c r="K986" i="61"/>
  <c r="K958" i="61"/>
  <c r="K932" i="61"/>
  <c r="K922" i="61"/>
  <c r="K896" i="61"/>
  <c r="K1049" i="61"/>
  <c r="K1021" i="61"/>
  <c r="K1003" i="61"/>
  <c r="K985" i="61"/>
  <c r="K967" i="61"/>
  <c r="K947" i="61"/>
  <c r="K939" i="61"/>
  <c r="K921" i="61"/>
  <c r="K895" i="61"/>
  <c r="K1022" i="61"/>
  <c r="K996" i="61"/>
  <c r="K968" i="61"/>
  <c r="K940" i="61"/>
  <c r="K904" i="61"/>
  <c r="K1027" i="61"/>
  <c r="K983" i="61"/>
  <c r="K945" i="61"/>
  <c r="K909" i="61"/>
  <c r="K1056" i="61"/>
  <c r="K1046" i="61"/>
  <c r="K1036" i="61"/>
  <c r="K1026" i="61"/>
  <c r="K1018" i="61"/>
  <c r="K1008" i="61"/>
  <c r="K1000" i="61"/>
  <c r="K992" i="61"/>
  <c r="K982" i="61"/>
  <c r="K972" i="61"/>
  <c r="K964" i="61"/>
  <c r="K954" i="61"/>
  <c r="K944" i="61"/>
  <c r="K936" i="61"/>
  <c r="K926" i="61"/>
  <c r="K916" i="61"/>
  <c r="K908" i="61"/>
  <c r="K900" i="61"/>
  <c r="K1037" i="61"/>
  <c r="K993" i="61"/>
  <c r="K955" i="61"/>
  <c r="K917" i="61"/>
  <c r="K1065" i="61"/>
  <c r="K1045" i="61"/>
  <c r="K1035" i="61"/>
  <c r="K1025" i="61"/>
  <c r="K1017" i="61"/>
  <c r="K1007" i="61"/>
  <c r="K999" i="61"/>
  <c r="K991" i="61"/>
  <c r="K981" i="61"/>
  <c r="K971" i="61"/>
  <c r="K963" i="61"/>
  <c r="K953" i="61"/>
  <c r="K943" i="61"/>
  <c r="K935" i="61"/>
  <c r="K925" i="61"/>
  <c r="K915" i="61"/>
  <c r="K907" i="61"/>
  <c r="K899" i="61"/>
  <c r="K1063" i="61"/>
  <c r="K1043" i="61"/>
  <c r="K1023" i="61"/>
  <c r="K1005" i="61"/>
  <c r="K987" i="61"/>
  <c r="K969" i="61"/>
  <c r="K897" i="61"/>
  <c r="AP64" i="30"/>
  <c r="K1057" i="61"/>
  <c r="K973" i="61"/>
  <c r="K937" i="61"/>
  <c r="K901" i="61"/>
  <c r="K1047" i="61"/>
  <c r="K1019" i="61"/>
  <c r="K1001" i="61"/>
  <c r="K965" i="61"/>
  <c r="K927" i="61"/>
  <c r="AP146" i="30"/>
  <c r="AL178" i="32"/>
  <c r="K867" i="61"/>
  <c r="K817" i="61"/>
  <c r="AL182" i="32"/>
  <c r="AL78" i="32"/>
  <c r="AL46" i="32"/>
  <c r="AL22" i="32"/>
  <c r="AL14" i="32"/>
  <c r="AL6" i="32"/>
  <c r="AL146" i="32"/>
  <c r="AL186" i="32"/>
  <c r="AL106" i="32"/>
  <c r="AL90" i="32"/>
  <c r="K884" i="61"/>
  <c r="K874" i="61"/>
  <c r="K852" i="61"/>
  <c r="K840" i="61"/>
  <c r="K832" i="61"/>
  <c r="K824" i="61"/>
  <c r="K814" i="61"/>
  <c r="K804" i="61"/>
  <c r="K794" i="61"/>
  <c r="K784" i="61"/>
  <c r="K776" i="61"/>
  <c r="K766" i="61"/>
  <c r="K756" i="61"/>
  <c r="K746" i="61"/>
  <c r="K736" i="61"/>
  <c r="K716" i="61"/>
  <c r="K706" i="61"/>
  <c r="K698" i="61"/>
  <c r="K690" i="61"/>
  <c r="AL58" i="32"/>
  <c r="AL170" i="32"/>
  <c r="AL82" i="32"/>
  <c r="AL154" i="32"/>
  <c r="AL74" i="32"/>
  <c r="K887" i="61"/>
  <c r="K827" i="61"/>
  <c r="K799" i="61"/>
  <c r="K779" i="61"/>
  <c r="K759" i="61"/>
  <c r="K739" i="61"/>
  <c r="K693" i="61"/>
  <c r="AL156" i="32"/>
  <c r="AL20" i="32"/>
  <c r="K886" i="61"/>
  <c r="K866" i="61"/>
  <c r="K842" i="61"/>
  <c r="K826" i="61"/>
  <c r="K806" i="61"/>
  <c r="K786" i="61"/>
  <c r="K758" i="61"/>
  <c r="K738" i="61"/>
  <c r="K718" i="61"/>
  <c r="K700" i="61"/>
  <c r="AL91" i="32"/>
  <c r="AL11" i="32"/>
  <c r="AL138" i="32"/>
  <c r="AL4" i="32"/>
  <c r="AL122" i="32"/>
  <c r="AL42" i="32"/>
  <c r="K877" i="61"/>
  <c r="K807" i="61"/>
  <c r="K787" i="61"/>
  <c r="K771" i="61"/>
  <c r="K749" i="61"/>
  <c r="K731" i="61"/>
  <c r="K709" i="61"/>
  <c r="K701" i="61"/>
  <c r="AL164" i="32"/>
  <c r="AL52" i="32"/>
  <c r="AL12" i="32"/>
  <c r="K876" i="61"/>
  <c r="K854" i="61"/>
  <c r="K834" i="61"/>
  <c r="K816" i="61"/>
  <c r="K778" i="61"/>
  <c r="K748" i="61"/>
  <c r="K730" i="61"/>
  <c r="K708" i="61"/>
  <c r="K692" i="61"/>
  <c r="AL115" i="32"/>
  <c r="AL19" i="32"/>
  <c r="AL50" i="32"/>
  <c r="AL114" i="32"/>
  <c r="AL26" i="32"/>
  <c r="AK6" i="34"/>
  <c r="AK12" i="34"/>
  <c r="AK35" i="34"/>
  <c r="AK10" i="34"/>
  <c r="AK4" i="34"/>
  <c r="AK81" i="34"/>
  <c r="AK65" i="34"/>
  <c r="AK9" i="34"/>
  <c r="K614" i="61"/>
  <c r="K604" i="61"/>
  <c r="K596" i="61"/>
  <c r="AK67" i="34"/>
  <c r="AK27" i="34"/>
  <c r="AK83" i="34"/>
  <c r="K666" i="61"/>
  <c r="K644" i="61"/>
  <c r="K634" i="61"/>
  <c r="K626" i="61"/>
  <c r="K616" i="61"/>
  <c r="K606" i="61"/>
  <c r="K598" i="61"/>
  <c r="AK8" i="34"/>
  <c r="AK51" i="34"/>
  <c r="AK19" i="34"/>
  <c r="AK59" i="34"/>
  <c r="K675" i="61"/>
  <c r="K665" i="61"/>
  <c r="K653" i="61"/>
  <c r="K643" i="61"/>
  <c r="K633" i="61"/>
  <c r="K625" i="61"/>
  <c r="K615" i="61"/>
  <c r="K605" i="61"/>
  <c r="K597" i="61"/>
  <c r="K679" i="61"/>
  <c r="K667" i="61"/>
  <c r="K657" i="61"/>
  <c r="K645" i="61"/>
  <c r="K635" i="61"/>
  <c r="K627" i="61"/>
  <c r="K617" i="61"/>
  <c r="K607" i="61"/>
  <c r="K599" i="61"/>
  <c r="AK43" i="34"/>
  <c r="AP26" i="39"/>
  <c r="AP89" i="39"/>
  <c r="K543" i="61"/>
  <c r="K467" i="61"/>
  <c r="AP73" i="39"/>
  <c r="AP9" i="39"/>
  <c r="AP90" i="39"/>
  <c r="AP112" i="39"/>
  <c r="AP25" i="39"/>
  <c r="K554" i="61"/>
  <c r="K536" i="61"/>
  <c r="K486" i="61"/>
  <c r="K476" i="61"/>
  <c r="K458" i="61"/>
  <c r="AP130" i="39"/>
  <c r="AP66" i="39"/>
  <c r="AP129" i="39"/>
  <c r="AP121" i="39"/>
  <c r="AP57" i="39"/>
  <c r="AP114" i="39"/>
  <c r="AP50" i="39"/>
  <c r="AP72" i="39"/>
  <c r="AP8" i="39"/>
  <c r="K588" i="61"/>
  <c r="K568" i="61"/>
  <c r="K546" i="61"/>
  <c r="K528" i="61"/>
  <c r="K498" i="61"/>
  <c r="K460" i="61"/>
  <c r="K442" i="61"/>
  <c r="AP126" i="39"/>
  <c r="AP102" i="39"/>
  <c r="AP98" i="39"/>
  <c r="AP80" i="39"/>
  <c r="AP34" i="39"/>
  <c r="AP16" i="39"/>
  <c r="AP23" i="39"/>
  <c r="AP120" i="39"/>
  <c r="AP97" i="39"/>
  <c r="AP74" i="39"/>
  <c r="AP56" i="39"/>
  <c r="AP33" i="39"/>
  <c r="AP10" i="39"/>
  <c r="AP96" i="39"/>
  <c r="AP32" i="39"/>
  <c r="K556" i="61"/>
  <c r="K518" i="61"/>
  <c r="K488" i="61"/>
  <c r="K450" i="61"/>
  <c r="AP118" i="39"/>
  <c r="AP70" i="39"/>
  <c r="K587" i="61"/>
  <c r="K577" i="61"/>
  <c r="K555" i="61"/>
  <c r="K537" i="61"/>
  <c r="K517" i="61"/>
  <c r="K497" i="61"/>
  <c r="K477" i="61"/>
  <c r="K459" i="61"/>
  <c r="K441" i="61"/>
  <c r="AP85" i="39"/>
  <c r="AP106" i="39"/>
  <c r="AP88" i="39"/>
  <c r="AP24" i="39"/>
  <c r="AP76" i="39"/>
  <c r="AP52" i="39"/>
  <c r="AP28" i="39"/>
  <c r="AP128" i="39"/>
  <c r="AP105" i="39"/>
  <c r="AP82" i="39"/>
  <c r="AP64" i="39"/>
  <c r="AP41" i="39"/>
  <c r="AP18" i="39"/>
  <c r="K578" i="61"/>
  <c r="K538" i="61"/>
  <c r="K508" i="61"/>
  <c r="K470" i="61"/>
  <c r="AP48" i="39"/>
  <c r="K567" i="61"/>
  <c r="K545" i="61"/>
  <c r="K527" i="61"/>
  <c r="K487" i="61"/>
  <c r="K469" i="61"/>
  <c r="K449" i="61"/>
  <c r="K581" i="61"/>
  <c r="K571" i="61"/>
  <c r="K561" i="61"/>
  <c r="K549" i="61"/>
  <c r="K541" i="61"/>
  <c r="K523" i="61"/>
  <c r="K511" i="61"/>
  <c r="K501" i="61"/>
  <c r="K493" i="61"/>
  <c r="K483" i="61"/>
  <c r="K473" i="61"/>
  <c r="K465" i="61"/>
  <c r="K453" i="61"/>
  <c r="K445" i="61"/>
  <c r="K437" i="61"/>
  <c r="AP107" i="39"/>
  <c r="AP122" i="39"/>
  <c r="AP104" i="39"/>
  <c r="AP81" i="39"/>
  <c r="AP58" i="39"/>
  <c r="AP40" i="39"/>
  <c r="AP17" i="39"/>
  <c r="K408" i="61"/>
  <c r="K398" i="61"/>
  <c r="K378" i="61"/>
  <c r="K369" i="61"/>
  <c r="K359" i="61"/>
  <c r="K351" i="61"/>
  <c r="K343" i="61"/>
  <c r="K333" i="61"/>
  <c r="K325" i="61"/>
  <c r="K315" i="61"/>
  <c r="K305" i="61"/>
  <c r="K285" i="61"/>
  <c r="K275" i="61"/>
  <c r="K257" i="61"/>
  <c r="K247" i="61"/>
  <c r="K240" i="61"/>
  <c r="K230" i="61"/>
  <c r="K220" i="61"/>
  <c r="K202" i="61"/>
  <c r="K194" i="61"/>
  <c r="K186" i="61"/>
  <c r="K397" i="61"/>
  <c r="K385" i="61"/>
  <c r="K377" i="61"/>
  <c r="K358" i="61"/>
  <c r="K350" i="61"/>
  <c r="K342" i="61"/>
  <c r="K324" i="61"/>
  <c r="K314" i="61"/>
  <c r="K304" i="61"/>
  <c r="K284" i="61"/>
  <c r="K274" i="61"/>
  <c r="K264" i="61"/>
  <c r="K246" i="61"/>
  <c r="K239" i="61"/>
  <c r="K229" i="61"/>
  <c r="K209" i="61"/>
  <c r="K201" i="61"/>
  <c r="K193" i="61"/>
  <c r="K406" i="61"/>
  <c r="K367" i="61"/>
  <c r="K331" i="61"/>
  <c r="K293" i="61"/>
  <c r="K253" i="61"/>
  <c r="K218" i="61"/>
  <c r="K184" i="61"/>
  <c r="K413" i="61"/>
  <c r="K403" i="61"/>
  <c r="K391" i="61"/>
  <c r="K381" i="61"/>
  <c r="K374" i="61"/>
  <c r="K364" i="61"/>
  <c r="K354" i="61"/>
  <c r="K346" i="61"/>
  <c r="K336" i="61"/>
  <c r="K328" i="61"/>
  <c r="K318" i="61"/>
  <c r="K308" i="61"/>
  <c r="K300" i="61"/>
  <c r="K288" i="61"/>
  <c r="K278" i="61"/>
  <c r="K270" i="61"/>
  <c r="K260" i="61"/>
  <c r="K250" i="61"/>
  <c r="K243" i="61"/>
  <c r="K233" i="61"/>
  <c r="K215" i="61"/>
  <c r="K205" i="61"/>
  <c r="K197" i="61"/>
  <c r="K189" i="61"/>
  <c r="K430" i="61"/>
  <c r="K415" i="61"/>
  <c r="K405" i="61"/>
  <c r="K383" i="61"/>
  <c r="K375" i="61"/>
  <c r="K366" i="61"/>
  <c r="K356" i="61"/>
  <c r="K348" i="61"/>
  <c r="K330" i="61"/>
  <c r="K320" i="61"/>
  <c r="K312" i="61"/>
  <c r="K302" i="61"/>
  <c r="K292" i="61"/>
  <c r="K280" i="61"/>
  <c r="K272" i="61"/>
  <c r="K262" i="61"/>
  <c r="K252" i="61"/>
  <c r="K244" i="61"/>
  <c r="K235" i="61"/>
  <c r="K227" i="61"/>
  <c r="K217" i="61"/>
  <c r="K207" i="61"/>
  <c r="K199" i="61"/>
  <c r="K191" i="61"/>
  <c r="K183" i="61"/>
  <c r="K402" i="61"/>
  <c r="K390" i="61"/>
  <c r="K380" i="61"/>
  <c r="K363" i="61"/>
  <c r="K353" i="61"/>
  <c r="K345" i="61"/>
  <c r="K335" i="61"/>
  <c r="K327" i="61"/>
  <c r="K317" i="61"/>
  <c r="K307" i="61"/>
  <c r="K299" i="61"/>
  <c r="K287" i="61"/>
  <c r="K277" i="61"/>
  <c r="K269" i="61"/>
  <c r="K259" i="61"/>
  <c r="K249" i="61"/>
  <c r="K242" i="61"/>
  <c r="K232" i="61"/>
  <c r="K222" i="61"/>
  <c r="K214" i="61"/>
  <c r="K204" i="61"/>
  <c r="K196" i="61"/>
  <c r="K188" i="61"/>
  <c r="K429" i="61"/>
  <c r="K414" i="61"/>
  <c r="K404" i="61"/>
  <c r="K392" i="61"/>
  <c r="K382" i="61"/>
  <c r="K365" i="61"/>
  <c r="K355" i="61"/>
  <c r="K347" i="61"/>
  <c r="K337" i="61"/>
  <c r="K329" i="61"/>
  <c r="K319" i="61"/>
  <c r="K301" i="61"/>
  <c r="K279" i="61"/>
  <c r="K271" i="61"/>
  <c r="K261" i="61"/>
  <c r="K251" i="61"/>
  <c r="K234" i="61"/>
  <c r="K226" i="61"/>
  <c r="K216" i="61"/>
  <c r="K206" i="61"/>
  <c r="K198" i="61"/>
  <c r="K190" i="61"/>
  <c r="K1058" i="61"/>
  <c r="K1048" i="61"/>
  <c r="K1038" i="61"/>
  <c r="K1028" i="61"/>
  <c r="K1020" i="61"/>
  <c r="K1012" i="61"/>
  <c r="K1002" i="61"/>
  <c r="K994" i="61"/>
  <c r="K984" i="61"/>
  <c r="K974" i="61"/>
  <c r="K966" i="61"/>
  <c r="K956" i="61"/>
  <c r="K946" i="61"/>
  <c r="K938" i="61"/>
  <c r="K928" i="61"/>
  <c r="K910" i="61"/>
  <c r="K902" i="61"/>
  <c r="K894" i="61"/>
  <c r="AP29" i="30"/>
  <c r="AP128" i="30"/>
  <c r="AP82" i="30"/>
  <c r="K1052" i="61"/>
  <c r="K1034" i="61"/>
  <c r="K1016" i="61"/>
  <c r="K998" i="61"/>
  <c r="K980" i="61"/>
  <c r="K962" i="61"/>
  <c r="AP89" i="30"/>
  <c r="AP18" i="30"/>
  <c r="K1051" i="61"/>
  <c r="K1033" i="61"/>
  <c r="K1015" i="61"/>
  <c r="K997" i="61"/>
  <c r="K979" i="61"/>
  <c r="K951" i="61"/>
  <c r="K941" i="61"/>
  <c r="K933" i="61"/>
  <c r="K923" i="61"/>
  <c r="K905" i="61"/>
  <c r="AP145" i="30"/>
  <c r="AP122" i="30"/>
  <c r="AP104" i="30"/>
  <c r="AP81" i="30"/>
  <c r="AP58" i="30"/>
  <c r="AP40" i="30"/>
  <c r="AP17" i="30"/>
  <c r="K952" i="61"/>
  <c r="K942" i="61"/>
  <c r="K934" i="61"/>
  <c r="K924" i="61"/>
  <c r="K914" i="61"/>
  <c r="K906" i="61"/>
  <c r="K898" i="61"/>
  <c r="AP151" i="30"/>
  <c r="AP135" i="30"/>
  <c r="AP79" i="30"/>
  <c r="AP55" i="30"/>
  <c r="AP144" i="30"/>
  <c r="AP121" i="30"/>
  <c r="AP98" i="30"/>
  <c r="AP80" i="30"/>
  <c r="AP57" i="30"/>
  <c r="AP34" i="30"/>
  <c r="AP16" i="30"/>
  <c r="AP105" i="30"/>
  <c r="AP41" i="30"/>
  <c r="AP138" i="30"/>
  <c r="AP120" i="30"/>
  <c r="AP97" i="30"/>
  <c r="AP56" i="30"/>
  <c r="AP33" i="30"/>
  <c r="AP10" i="30"/>
  <c r="AP137" i="30"/>
  <c r="AP114" i="30"/>
  <c r="AP96" i="30"/>
  <c r="AP73" i="30"/>
  <c r="AP50" i="30"/>
  <c r="AP32" i="30"/>
  <c r="AP9" i="30"/>
  <c r="AP74" i="30"/>
  <c r="AP126" i="30"/>
  <c r="AP38" i="30"/>
  <c r="AP154" i="30"/>
  <c r="AP136" i="30"/>
  <c r="AP113" i="30"/>
  <c r="AP90" i="30"/>
  <c r="AP72" i="30"/>
  <c r="AP49" i="30"/>
  <c r="AP26" i="30"/>
  <c r="AP8" i="30"/>
  <c r="AP153" i="30"/>
  <c r="AP130" i="30"/>
  <c r="AP112" i="30"/>
  <c r="AP66" i="30"/>
  <c r="AP48" i="30"/>
  <c r="AP25" i="30"/>
  <c r="AP152" i="30"/>
  <c r="AP129" i="30"/>
  <c r="AP106" i="30"/>
  <c r="AP88" i="30"/>
  <c r="AP65" i="30"/>
  <c r="AP42" i="30"/>
  <c r="AP24" i="30"/>
  <c r="R1059" i="61"/>
  <c r="Q1059" i="61"/>
  <c r="AP143" i="30"/>
  <c r="AP127" i="30"/>
  <c r="AP119" i="30"/>
  <c r="AP111" i="30"/>
  <c r="AP103" i="30"/>
  <c r="AP95" i="30"/>
  <c r="AP87" i="30"/>
  <c r="AP71" i="30"/>
  <c r="AP63" i="30"/>
  <c r="AP47" i="30"/>
  <c r="AP39" i="30"/>
  <c r="AP31" i="30"/>
  <c r="AP23" i="30"/>
  <c r="AP15" i="30"/>
  <c r="AP7" i="30"/>
  <c r="AP150" i="30"/>
  <c r="AP142" i="30"/>
  <c r="AP134" i="30"/>
  <c r="AP118" i="30"/>
  <c r="AP110" i="30"/>
  <c r="AP102" i="30"/>
  <c r="AP94" i="30"/>
  <c r="AP86" i="30"/>
  <c r="AP78" i="30"/>
  <c r="AP70" i="30"/>
  <c r="AP62" i="30"/>
  <c r="AP54" i="30"/>
  <c r="AP46" i="30"/>
  <c r="AP30" i="30"/>
  <c r="AP22" i="30"/>
  <c r="AP14" i="30"/>
  <c r="AP6" i="30"/>
  <c r="AP149" i="30"/>
  <c r="AP133" i="30"/>
  <c r="AP117" i="30"/>
  <c r="AP101" i="30"/>
  <c r="AP85" i="30"/>
  <c r="AP69" i="30"/>
  <c r="AP37" i="30"/>
  <c r="AP148" i="30"/>
  <c r="AP140" i="30"/>
  <c r="AP132" i="30"/>
  <c r="AP124" i="30"/>
  <c r="AP116" i="30"/>
  <c r="AP100" i="30"/>
  <c r="AP92" i="30"/>
  <c r="AP84" i="30"/>
  <c r="AP76" i="30"/>
  <c r="AP68" i="30"/>
  <c r="AP60" i="30"/>
  <c r="AP52" i="30"/>
  <c r="AP44" i="30"/>
  <c r="AP36" i="30"/>
  <c r="AP28" i="30"/>
  <c r="AP20" i="30"/>
  <c r="AP12" i="30"/>
  <c r="AP141" i="30"/>
  <c r="AP125" i="30"/>
  <c r="AP109" i="30"/>
  <c r="AP93" i="30"/>
  <c r="AP77" i="30"/>
  <c r="AP61" i="30"/>
  <c r="AP53" i="30"/>
  <c r="AP45" i="30"/>
  <c r="AP21" i="30"/>
  <c r="AP13" i="30"/>
  <c r="AP5" i="30"/>
  <c r="K957" i="61"/>
  <c r="AP147" i="30"/>
  <c r="AP139" i="30"/>
  <c r="AP131" i="30"/>
  <c r="AP123" i="30"/>
  <c r="AP115" i="30"/>
  <c r="AP107" i="30"/>
  <c r="AP99" i="30"/>
  <c r="AP91" i="30"/>
  <c r="AP83" i="30"/>
  <c r="AP75" i="30"/>
  <c r="AP67" i="30"/>
  <c r="AP59" i="30"/>
  <c r="AP51" i="30"/>
  <c r="AP43" i="30"/>
  <c r="AP35" i="30"/>
  <c r="AP27" i="30"/>
  <c r="AP19" i="30"/>
  <c r="AP11" i="30"/>
  <c r="AL129" i="32"/>
  <c r="AL33" i="32"/>
  <c r="AL185" i="32"/>
  <c r="AL25" i="32"/>
  <c r="AG3" i="32"/>
  <c r="AL125" i="32"/>
  <c r="AL109" i="32"/>
  <c r="AL21" i="32"/>
  <c r="AL13" i="32"/>
  <c r="AL5" i="32"/>
  <c r="AL177" i="32"/>
  <c r="AL145" i="32"/>
  <c r="AL113" i="32"/>
  <c r="AL81" i="32"/>
  <c r="AL49" i="32"/>
  <c r="AL97" i="32"/>
  <c r="AL153" i="32"/>
  <c r="AL137" i="32"/>
  <c r="AL105" i="32"/>
  <c r="AL73" i="32"/>
  <c r="AL41" i="32"/>
  <c r="AL161" i="32"/>
  <c r="AL65" i="32"/>
  <c r="AL121" i="32"/>
  <c r="AL89" i="32"/>
  <c r="K885" i="61"/>
  <c r="K875" i="61"/>
  <c r="K865" i="61"/>
  <c r="K853" i="61"/>
  <c r="K841" i="61"/>
  <c r="K833" i="61"/>
  <c r="K825" i="61"/>
  <c r="K815" i="61"/>
  <c r="K805" i="61"/>
  <c r="K795" i="61"/>
  <c r="K785" i="61"/>
  <c r="K777" i="61"/>
  <c r="K767" i="61"/>
  <c r="K757" i="61"/>
  <c r="K747" i="61"/>
  <c r="K737" i="61"/>
  <c r="K729" i="61"/>
  <c r="K717" i="61"/>
  <c r="K707" i="61"/>
  <c r="K699" i="61"/>
  <c r="K691" i="61"/>
  <c r="AL162" i="32"/>
  <c r="AL130" i="32"/>
  <c r="AL98" i="32"/>
  <c r="AL66" i="32"/>
  <c r="AL34" i="32"/>
  <c r="AL176" i="32"/>
  <c r="AL152" i="32"/>
  <c r="AL128" i="32"/>
  <c r="AL104" i="32"/>
  <c r="AL88" i="32"/>
  <c r="AL64" i="32"/>
  <c r="AL48" i="32"/>
  <c r="AL40" i="32"/>
  <c r="AL32" i="32"/>
  <c r="AL183" i="32"/>
  <c r="AL167" i="32"/>
  <c r="AL159" i="32"/>
  <c r="AL151" i="32"/>
  <c r="AL143" i="32"/>
  <c r="AL135" i="32"/>
  <c r="AL127" i="32"/>
  <c r="AL119" i="32"/>
  <c r="AL111" i="32"/>
  <c r="AL103" i="32"/>
  <c r="AL95" i="32"/>
  <c r="AL79" i="32"/>
  <c r="AL63" i="32"/>
  <c r="AL55" i="32"/>
  <c r="AL47" i="32"/>
  <c r="AL39" i="32"/>
  <c r="AL31" i="32"/>
  <c r="AL23" i="32"/>
  <c r="AL174" i="32"/>
  <c r="AL166" i="32"/>
  <c r="AL158" i="32"/>
  <c r="AL150" i="32"/>
  <c r="AL142" i="32"/>
  <c r="AL134" i="32"/>
  <c r="AL126" i="32"/>
  <c r="AL118" i="32"/>
  <c r="AL110" i="32"/>
  <c r="AL102" i="32"/>
  <c r="AL94" i="32"/>
  <c r="AL86" i="32"/>
  <c r="AL70" i="32"/>
  <c r="AL62" i="32"/>
  <c r="AL54" i="32"/>
  <c r="AL38" i="32"/>
  <c r="AL30" i="32"/>
  <c r="AL168" i="32"/>
  <c r="AL144" i="32"/>
  <c r="AL120" i="32"/>
  <c r="AL96" i="32"/>
  <c r="AL72" i="32"/>
  <c r="AL181" i="32"/>
  <c r="AL165" i="32"/>
  <c r="AL141" i="32"/>
  <c r="AL93" i="32"/>
  <c r="AL77" i="32"/>
  <c r="AL61" i="32"/>
  <c r="AL45" i="32"/>
  <c r="AL188" i="32"/>
  <c r="AL180" i="32"/>
  <c r="AL172" i="32"/>
  <c r="AL148" i="32"/>
  <c r="AL140" i="32"/>
  <c r="AL132" i="32"/>
  <c r="AL124" i="32"/>
  <c r="AL116" i="32"/>
  <c r="AL108" i="32"/>
  <c r="AL100" i="32"/>
  <c r="AL92" i="32"/>
  <c r="AL84" i="32"/>
  <c r="AL76" i="32"/>
  <c r="AL68" i="32"/>
  <c r="AL60" i="32"/>
  <c r="AL44" i="32"/>
  <c r="AL36" i="32"/>
  <c r="AL28" i="32"/>
  <c r="AL184" i="32"/>
  <c r="AL112" i="32"/>
  <c r="AL80" i="32"/>
  <c r="AL56" i="32"/>
  <c r="AL24" i="32"/>
  <c r="AL189" i="32"/>
  <c r="AL173" i="32"/>
  <c r="AL157" i="32"/>
  <c r="AL149" i="32"/>
  <c r="AL133" i="32"/>
  <c r="AL117" i="32"/>
  <c r="AL101" i="32"/>
  <c r="AL85" i="32"/>
  <c r="AL69" i="32"/>
  <c r="AL53" i="32"/>
  <c r="AL37" i="32"/>
  <c r="AL29" i="32"/>
  <c r="AL187" i="32"/>
  <c r="AL179" i="32"/>
  <c r="AL171" i="32"/>
  <c r="AL163" i="32"/>
  <c r="AL155" i="32"/>
  <c r="AL147" i="32"/>
  <c r="AL139" i="32"/>
  <c r="AL131" i="32"/>
  <c r="AL123" i="32"/>
  <c r="AL107" i="32"/>
  <c r="AL99" i="32"/>
  <c r="AL83" i="32"/>
  <c r="AL75" i="32"/>
  <c r="AL67" i="32"/>
  <c r="AL59" i="32"/>
  <c r="AL51" i="32"/>
  <c r="AL43" i="32"/>
  <c r="AL35" i="32"/>
  <c r="AL27" i="32"/>
  <c r="AK82" i="34"/>
  <c r="AK74" i="34"/>
  <c r="AK66" i="34"/>
  <c r="AK58" i="34"/>
  <c r="AK50" i="34"/>
  <c r="AK42" i="34"/>
  <c r="AK34" i="34"/>
  <c r="AK26" i="34"/>
  <c r="AK18" i="34"/>
  <c r="AK73" i="34"/>
  <c r="AK57" i="34"/>
  <c r="AK49" i="34"/>
  <c r="AK41" i="34"/>
  <c r="AK33" i="34"/>
  <c r="AK25" i="34"/>
  <c r="AK17" i="34"/>
  <c r="L681" i="61"/>
  <c r="AK84" i="34"/>
  <c r="AK80" i="34"/>
  <c r="AK72" i="34"/>
  <c r="AK64" i="34"/>
  <c r="AK56" i="34"/>
  <c r="AK48" i="34"/>
  <c r="AK40" i="34"/>
  <c r="AK32" i="34"/>
  <c r="AK24" i="34"/>
  <c r="AK16" i="34"/>
  <c r="AK79" i="34"/>
  <c r="AK71" i="34"/>
  <c r="AK63" i="34"/>
  <c r="AK55" i="34"/>
  <c r="AK47" i="34"/>
  <c r="AK31" i="34"/>
  <c r="AK23" i="34"/>
  <c r="AK15" i="34"/>
  <c r="AK78" i="34"/>
  <c r="AK70" i="34"/>
  <c r="AK62" i="34"/>
  <c r="AK46" i="34"/>
  <c r="AK38" i="34"/>
  <c r="AK30" i="34"/>
  <c r="AK22" i="34"/>
  <c r="AK77" i="34"/>
  <c r="AK69" i="34"/>
  <c r="AK61" i="34"/>
  <c r="AK53" i="34"/>
  <c r="AK45" i="34"/>
  <c r="AK37" i="34"/>
  <c r="AK21" i="34"/>
  <c r="AK13" i="34"/>
  <c r="AK14" i="34"/>
  <c r="AK76" i="34"/>
  <c r="AK52" i="34"/>
  <c r="AK44" i="34"/>
  <c r="AK36" i="34"/>
  <c r="AK28" i="34"/>
  <c r="AK20" i="34"/>
  <c r="AO3" i="39"/>
  <c r="AP127" i="39"/>
  <c r="AP119" i="39"/>
  <c r="AP111" i="39"/>
  <c r="AP103" i="39"/>
  <c r="AP95" i="39"/>
  <c r="AP87" i="39"/>
  <c r="AP79" i="39"/>
  <c r="AP71" i="39"/>
  <c r="AP63" i="39"/>
  <c r="AP55" i="39"/>
  <c r="AP47" i="39"/>
  <c r="AP39" i="39"/>
  <c r="AP31" i="39"/>
  <c r="AP15" i="39"/>
  <c r="AP7" i="39"/>
  <c r="AP110" i="39"/>
  <c r="AP94" i="39"/>
  <c r="AP86" i="39"/>
  <c r="AP78" i="39"/>
  <c r="AP62" i="39"/>
  <c r="AP54" i="39"/>
  <c r="AP46" i="39"/>
  <c r="AP38" i="39"/>
  <c r="AP30" i="39"/>
  <c r="AP22" i="39"/>
  <c r="AP14" i="39"/>
  <c r="AP6" i="39"/>
  <c r="AP117" i="39"/>
  <c r="AP101" i="39"/>
  <c r="AP69" i="39"/>
  <c r="AP53" i="39"/>
  <c r="AP37" i="39"/>
  <c r="AP13" i="39"/>
  <c r="AL3" i="39"/>
  <c r="AP124" i="39"/>
  <c r="AP116" i="39"/>
  <c r="AP108" i="39"/>
  <c r="AP100" i="39"/>
  <c r="AP92" i="39"/>
  <c r="AP84" i="39"/>
  <c r="AP68" i="39"/>
  <c r="AP60" i="39"/>
  <c r="AP44" i="39"/>
  <c r="AP36" i="39"/>
  <c r="AP20" i="39"/>
  <c r="AP12" i="39"/>
  <c r="AP125" i="39"/>
  <c r="AP109" i="39"/>
  <c r="AP93" i="39"/>
  <c r="AP77" i="39"/>
  <c r="AP61" i="39"/>
  <c r="AP45" i="39"/>
  <c r="AP29" i="39"/>
  <c r="AP21" i="39"/>
  <c r="AP5" i="39"/>
  <c r="AP123" i="39"/>
  <c r="AP115" i="39"/>
  <c r="AP99" i="39"/>
  <c r="AP91" i="39"/>
  <c r="AP83" i="39"/>
  <c r="AP75" i="39"/>
  <c r="AP67" i="39"/>
  <c r="AP59" i="39"/>
  <c r="AP51" i="39"/>
  <c r="AP43" i="39"/>
  <c r="AP35" i="39"/>
  <c r="AP27" i="39"/>
  <c r="AP19" i="39"/>
  <c r="AP11" i="39"/>
  <c r="AG3" i="15"/>
  <c r="J6" i="61"/>
  <c r="J20" i="61" s="1"/>
  <c r="K6" i="61"/>
  <c r="K20" i="61" s="1"/>
  <c r="AM3" i="39" l="1"/>
  <c r="AK3" i="19"/>
  <c r="AI4" i="15"/>
  <c r="H1066" i="61"/>
  <c r="H1060" i="61"/>
  <c r="H1053" i="61"/>
  <c r="H1040" i="61"/>
  <c r="H1029" i="61"/>
  <c r="H1009" i="61"/>
  <c r="H988" i="61"/>
  <c r="H976" i="61"/>
  <c r="H959" i="61"/>
  <c r="H948" i="61"/>
  <c r="H929" i="61"/>
  <c r="H918" i="61"/>
  <c r="H889" i="61"/>
  <c r="H879" i="61"/>
  <c r="H870" i="61"/>
  <c r="H862" i="61"/>
  <c r="H855" i="61"/>
  <c r="H849" i="61"/>
  <c r="H843" i="61"/>
  <c r="H821" i="61"/>
  <c r="H808" i="61"/>
  <c r="H796" i="61"/>
  <c r="H788" i="61"/>
  <c r="H768" i="61"/>
  <c r="H762" i="61"/>
  <c r="H751" i="61"/>
  <c r="H742" i="61"/>
  <c r="H726" i="61"/>
  <c r="H719" i="61"/>
  <c r="H711" i="61"/>
  <c r="H683" i="61"/>
  <c r="H676" i="61"/>
  <c r="H668" i="61"/>
  <c r="H659" i="61"/>
  <c r="H654" i="61"/>
  <c r="H647" i="61"/>
  <c r="H639" i="61"/>
  <c r="H622" i="61"/>
  <c r="H610" i="61"/>
  <c r="H589" i="61"/>
  <c r="H582" i="61"/>
  <c r="H572" i="61"/>
  <c r="H564" i="61"/>
  <c r="H557" i="61"/>
  <c r="H550" i="61"/>
  <c r="H531" i="61"/>
  <c r="H520" i="61"/>
  <c r="H512" i="61"/>
  <c r="H505" i="61"/>
  <c r="H490" i="61"/>
  <c r="H478" i="61"/>
  <c r="H462" i="61"/>
  <c r="H455" i="61"/>
  <c r="H432" i="61"/>
  <c r="H410" i="61"/>
  <c r="H399" i="61"/>
  <c r="H393" i="61"/>
  <c r="H386" i="61"/>
  <c r="H371" i="61"/>
  <c r="H360" i="61"/>
  <c r="H338" i="61"/>
  <c r="H321" i="61"/>
  <c r="H309" i="61"/>
  <c r="H295" i="61"/>
  <c r="H289" i="61"/>
  <c r="H281" i="61"/>
  <c r="H254" i="61"/>
  <c r="H265" i="61" s="1"/>
  <c r="H223" i="61"/>
  <c r="H210" i="61"/>
  <c r="H178" i="61"/>
  <c r="H169" i="61"/>
  <c r="H154" i="61"/>
  <c r="H135" i="61"/>
  <c r="H119" i="61"/>
  <c r="H105" i="61"/>
  <c r="H81" i="61"/>
  <c r="H74" i="61"/>
  <c r="H66" i="61"/>
  <c r="H58" i="61"/>
  <c r="H52" i="61"/>
  <c r="H34" i="61"/>
  <c r="H20" i="61"/>
  <c r="H590" i="61" l="1"/>
  <c r="H684" i="61"/>
  <c r="H82" i="61"/>
  <c r="H890" i="61"/>
  <c r="H179" i="61"/>
  <c r="H433" i="61"/>
  <c r="H1067" i="61"/>
  <c r="H1069" i="61" l="1"/>
  <c r="J422" i="61" l="1"/>
  <c r="J423" i="61"/>
  <c r="J424" i="61"/>
  <c r="J425" i="61"/>
  <c r="J388" i="61"/>
  <c r="J393" i="61" s="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AP4" i="30"/>
  <c r="J82" i="61" l="1"/>
  <c r="AP4" i="39"/>
  <c r="M422" i="61" l="1"/>
  <c r="M423" i="61"/>
  <c r="M424" i="61"/>
  <c r="M425" i="61"/>
  <c r="AR10" i="16"/>
  <c r="AR49" i="16"/>
  <c r="AR77" i="16"/>
  <c r="AR208" i="16"/>
  <c r="L423" i="61"/>
  <c r="L425" i="61"/>
  <c r="AR217" i="16"/>
  <c r="AR221" i="16"/>
  <c r="AR12" i="16"/>
  <c r="AR16" i="16"/>
  <c r="AR20" i="16"/>
  <c r="AR24" i="16"/>
  <c r="AR28" i="16"/>
  <c r="AR32" i="16"/>
  <c r="AR36" i="16"/>
  <c r="AR40" i="16"/>
  <c r="AR44" i="16"/>
  <c r="AR48" i="16"/>
  <c r="AR52" i="16"/>
  <c r="AR56" i="16"/>
  <c r="AR60" i="16"/>
  <c r="AR64" i="16"/>
  <c r="AR68" i="16"/>
  <c r="AR72" i="16"/>
  <c r="AR76" i="16"/>
  <c r="AR80" i="16"/>
  <c r="AR84" i="16"/>
  <c r="AR88" i="16"/>
  <c r="AR92" i="16"/>
  <c r="AR96" i="16"/>
  <c r="AR100" i="16"/>
  <c r="AR104" i="16"/>
  <c r="AR108" i="16"/>
  <c r="AR112" i="16"/>
  <c r="AR116" i="16"/>
  <c r="AR120" i="16"/>
  <c r="AR124" i="16"/>
  <c r="AR128" i="16"/>
  <c r="AR132" i="16"/>
  <c r="AR136" i="16"/>
  <c r="AR140" i="16"/>
  <c r="AR144" i="16"/>
  <c r="AR148" i="16"/>
  <c r="AR152" i="16"/>
  <c r="AR156" i="16"/>
  <c r="AR160" i="16"/>
  <c r="AR164" i="16"/>
  <c r="AR168" i="16"/>
  <c r="AR172" i="16"/>
  <c r="AR176" i="16"/>
  <c r="AR180" i="16"/>
  <c r="AR188" i="16"/>
  <c r="AR196" i="16"/>
  <c r="AR204" i="16"/>
  <c r="AR212" i="16"/>
  <c r="AI11" i="15"/>
  <c r="AI27" i="15"/>
  <c r="AI43" i="15"/>
  <c r="AI59" i="15"/>
  <c r="AI75" i="15"/>
  <c r="AI24" i="15"/>
  <c r="AI36" i="15"/>
  <c r="AI50" i="15"/>
  <c r="AI67" i="15"/>
  <c r="AI80" i="15"/>
  <c r="AR220" i="16" l="1"/>
  <c r="K423" i="61"/>
  <c r="AR192" i="16"/>
  <c r="AR216" i="16"/>
  <c r="AR200" i="16"/>
  <c r="AR184" i="16"/>
  <c r="AR7" i="16"/>
  <c r="AR9" i="16"/>
  <c r="AR5" i="16"/>
  <c r="AR209" i="16"/>
  <c r="AR4" i="16"/>
  <c r="AR6" i="16"/>
  <c r="AR177" i="16"/>
  <c r="AR199" i="16"/>
  <c r="AR195" i="16"/>
  <c r="AR179" i="16"/>
  <c r="AR167" i="16"/>
  <c r="AR147" i="16"/>
  <c r="K422" i="61"/>
  <c r="AR113" i="16"/>
  <c r="K425" i="61"/>
  <c r="AR81" i="16"/>
  <c r="AR145" i="16"/>
  <c r="AR17" i="16"/>
  <c r="K424" i="61"/>
  <c r="AI71" i="15"/>
  <c r="AI55" i="15"/>
  <c r="AI39" i="15"/>
  <c r="AI23" i="15"/>
  <c r="AI7" i="15"/>
  <c r="AI83" i="15"/>
  <c r="AI51" i="15"/>
  <c r="AI35" i="15"/>
  <c r="AI19" i="15"/>
  <c r="AI79" i="15"/>
  <c r="AI63" i="15"/>
  <c r="AI47" i="15"/>
  <c r="AI31" i="15"/>
  <c r="AI15" i="15"/>
  <c r="AR197" i="16"/>
  <c r="AR173" i="16"/>
  <c r="AR165" i="16"/>
  <c r="AR149" i="16"/>
  <c r="AR61" i="16"/>
  <c r="AR53" i="16"/>
  <c r="AR37" i="16"/>
  <c r="AR21" i="16"/>
  <c r="AR13" i="16"/>
  <c r="AR8" i="16"/>
  <c r="AR185" i="16"/>
  <c r="AR153" i="16"/>
  <c r="AR121" i="16"/>
  <c r="AR89" i="16"/>
  <c r="AR57" i="16"/>
  <c r="AR25" i="16"/>
  <c r="L422" i="61"/>
  <c r="AR213" i="16"/>
  <c r="AR205" i="16"/>
  <c r="AR189" i="16"/>
  <c r="AR181" i="16"/>
  <c r="AR157" i="16"/>
  <c r="AR141" i="16"/>
  <c r="AR133" i="16"/>
  <c r="AR125" i="16"/>
  <c r="AR117" i="16"/>
  <c r="AR109" i="16"/>
  <c r="AR101" i="16"/>
  <c r="AR93" i="16"/>
  <c r="AR85" i="16"/>
  <c r="AR69" i="16"/>
  <c r="AR45" i="16"/>
  <c r="AR29" i="16"/>
  <c r="AR193" i="16"/>
  <c r="AR161" i="16"/>
  <c r="AR129" i="16"/>
  <c r="AR97" i="16"/>
  <c r="AR65" i="16"/>
  <c r="AR33" i="16"/>
  <c r="AR201" i="16"/>
  <c r="AR169" i="16"/>
  <c r="AR137" i="16"/>
  <c r="AR105" i="16"/>
  <c r="AR73" i="16"/>
  <c r="AR41" i="16"/>
  <c r="AR219" i="16"/>
  <c r="AR215" i="16"/>
  <c r="L424" i="61"/>
  <c r="AR211" i="16"/>
  <c r="AR207" i="16"/>
  <c r="AR203" i="16"/>
  <c r="AR191" i="16"/>
  <c r="AR187" i="16"/>
  <c r="AR183" i="16"/>
  <c r="AR175" i="16"/>
  <c r="AR171" i="16"/>
  <c r="AR163" i="16"/>
  <c r="AR159" i="16"/>
  <c r="AR155" i="16"/>
  <c r="AR151" i="16"/>
  <c r="AR143" i="16"/>
  <c r="AR139" i="16"/>
  <c r="AR135" i="16"/>
  <c r="AR131" i="16"/>
  <c r="AR127" i="16"/>
  <c r="AR123" i="16"/>
  <c r="AR119" i="16"/>
  <c r="AR115" i="16"/>
  <c r="AR111" i="16"/>
  <c r="AR107" i="16"/>
  <c r="AR103" i="16"/>
  <c r="AR99" i="16"/>
  <c r="AR95" i="16"/>
  <c r="AR91" i="16"/>
  <c r="AR87" i="16"/>
  <c r="AR83" i="16"/>
  <c r="AR79" i="16"/>
  <c r="AR75" i="16"/>
  <c r="AR71" i="16"/>
  <c r="AR67" i="16"/>
  <c r="AR63" i="16"/>
  <c r="AR59" i="16"/>
  <c r="AR55" i="16"/>
  <c r="AR51" i="16"/>
  <c r="AR47" i="16"/>
  <c r="AR43" i="16"/>
  <c r="AR39" i="16"/>
  <c r="AR35" i="16"/>
  <c r="AR31" i="16"/>
  <c r="AR27" i="16"/>
  <c r="AR23" i="16"/>
  <c r="AR19" i="16"/>
  <c r="AR15" i="16"/>
  <c r="AR11" i="16"/>
  <c r="AI86" i="15"/>
  <c r="AI82" i="15"/>
  <c r="AI78" i="15"/>
  <c r="AI74" i="15"/>
  <c r="AI70" i="15"/>
  <c r="AI66" i="15"/>
  <c r="AI62" i="15"/>
  <c r="AI58" i="15"/>
  <c r="AI54" i="15"/>
  <c r="AI46" i="15"/>
  <c r="AI42" i="15"/>
  <c r="AI38" i="15"/>
  <c r="AI34" i="15"/>
  <c r="AI30" i="15"/>
  <c r="AI26" i="15"/>
  <c r="AI22" i="15"/>
  <c r="AI18" i="15"/>
  <c r="AI14" i="15"/>
  <c r="AI10" i="15"/>
  <c r="AI6" i="15"/>
  <c r="AI85" i="15"/>
  <c r="AI81" i="15"/>
  <c r="AI77" i="15"/>
  <c r="AI73" i="15"/>
  <c r="AI69" i="15"/>
  <c r="AI65" i="15"/>
  <c r="AI61" i="15"/>
  <c r="AI57" i="15"/>
  <c r="AI53" i="15"/>
  <c r="AI49" i="15"/>
  <c r="AI45" i="15"/>
  <c r="AI41" i="15"/>
  <c r="AI37" i="15"/>
  <c r="AI33" i="15"/>
  <c r="AI29" i="15"/>
  <c r="AI25" i="15"/>
  <c r="AI21" i="15"/>
  <c r="AI17" i="15"/>
  <c r="AI13" i="15"/>
  <c r="AI9" i="15"/>
  <c r="AI5" i="15"/>
  <c r="AI84" i="15"/>
  <c r="AI76" i="15"/>
  <c r="AI72" i="15"/>
  <c r="AI68" i="15"/>
  <c r="AI64" i="15"/>
  <c r="AI60" i="15"/>
  <c r="AI56" i="15"/>
  <c r="AI52" i="15"/>
  <c r="AI48" i="15"/>
  <c r="AI44" i="15"/>
  <c r="AI40" i="15"/>
  <c r="AI32" i="15"/>
  <c r="AI28" i="15"/>
  <c r="AI20" i="15"/>
  <c r="AI16" i="15"/>
  <c r="AI12" i="15"/>
  <c r="AI8" i="15"/>
  <c r="AR222" i="16"/>
  <c r="AR218" i="16"/>
  <c r="AR214" i="16"/>
  <c r="AR210" i="16"/>
  <c r="AR206" i="16"/>
  <c r="AR202" i="16"/>
  <c r="AR198" i="16"/>
  <c r="AR194" i="16"/>
  <c r="AR190" i="16"/>
  <c r="AR186" i="16"/>
  <c r="AR182" i="16"/>
  <c r="AR178" i="16"/>
  <c r="AR174" i="16"/>
  <c r="AR170" i="16"/>
  <c r="AR166" i="16"/>
  <c r="AR162" i="16"/>
  <c r="AR158" i="16"/>
  <c r="AR154" i="16"/>
  <c r="AR150" i="16"/>
  <c r="AR146" i="16"/>
  <c r="AR142" i="16"/>
  <c r="AR138" i="16"/>
  <c r="AR134" i="16"/>
  <c r="AR130" i="16"/>
  <c r="AR126" i="16"/>
  <c r="AR122" i="16"/>
  <c r="AR118" i="16"/>
  <c r="AR114" i="16"/>
  <c r="AR110" i="16"/>
  <c r="AR106" i="16"/>
  <c r="AR102" i="16"/>
  <c r="AR98" i="16"/>
  <c r="AR94" i="16"/>
  <c r="AR90" i="16"/>
  <c r="AR86" i="16"/>
  <c r="AR82" i="16"/>
  <c r="AR78" i="16"/>
  <c r="AR74" i="16"/>
  <c r="AR70" i="16"/>
  <c r="AR66" i="16"/>
  <c r="AR62" i="16"/>
  <c r="AR58" i="16"/>
  <c r="AR54" i="16"/>
  <c r="AR50" i="16"/>
  <c r="AR46" i="16"/>
  <c r="AR42" i="16"/>
  <c r="AR38" i="16"/>
  <c r="AR34" i="16"/>
  <c r="AR30" i="16"/>
  <c r="AR26" i="16"/>
  <c r="AR22" i="16"/>
  <c r="AR18" i="16"/>
  <c r="AR14" i="16"/>
  <c r="M6" i="61"/>
  <c r="M20" i="61" s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K54" i="61"/>
  <c r="K58" i="61" s="1"/>
  <c r="K60" i="61"/>
  <c r="K66" i="61" s="1"/>
  <c r="K81" i="61"/>
  <c r="L20" i="61" l="1"/>
  <c r="R6" i="61"/>
  <c r="Q74" i="61"/>
  <c r="AI3" i="15"/>
  <c r="K22" i="61"/>
  <c r="K34" i="61" s="1"/>
  <c r="K74" i="61"/>
  <c r="K36" i="61"/>
  <c r="K47" i="61" s="1"/>
  <c r="K49" i="61"/>
  <c r="K52" i="61" s="1"/>
  <c r="M22" i="61"/>
  <c r="M34" i="61" s="1"/>
  <c r="K82" i="61" l="1"/>
  <c r="J584" i="61" l="1"/>
  <c r="J589" i="61" s="1"/>
  <c r="J574" i="61"/>
  <c r="J582" i="61" s="1"/>
  <c r="J566" i="61"/>
  <c r="J572" i="61" s="1"/>
  <c r="J559" i="61"/>
  <c r="J564" i="61" s="1"/>
  <c r="J552" i="61"/>
  <c r="J557" i="61" s="1"/>
  <c r="J533" i="61"/>
  <c r="J550" i="61" s="1"/>
  <c r="J522" i="61"/>
  <c r="J531" i="61" s="1"/>
  <c r="J514" i="61"/>
  <c r="J520" i="61" s="1"/>
  <c r="J507" i="61"/>
  <c r="J512" i="61" s="1"/>
  <c r="J492" i="61"/>
  <c r="J505" i="61" s="1"/>
  <c r="J480" i="61"/>
  <c r="J490" i="61" s="1"/>
  <c r="J464" i="61"/>
  <c r="J478" i="61" s="1"/>
  <c r="J457" i="61"/>
  <c r="J462" i="61" s="1"/>
  <c r="J436" i="61"/>
  <c r="J455" i="61" s="1"/>
  <c r="J212" i="61" l="1"/>
  <c r="J223" i="61" s="1"/>
  <c r="J182" i="61"/>
  <c r="AK3" i="32" l="1"/>
  <c r="AL3" i="32"/>
  <c r="J1062" i="61" l="1"/>
  <c r="J1066" i="61" s="1"/>
  <c r="J1055" i="61"/>
  <c r="J1042" i="61"/>
  <c r="J1031" i="61"/>
  <c r="J1040" i="61" s="1"/>
  <c r="J1011" i="61"/>
  <c r="J990" i="61"/>
  <c r="J1009" i="61" s="1"/>
  <c r="J978" i="61"/>
  <c r="J988" i="61" s="1"/>
  <c r="J961" i="61"/>
  <c r="J976" i="61" s="1"/>
  <c r="J950" i="61"/>
  <c r="J959" i="61" s="1"/>
  <c r="J931" i="61"/>
  <c r="J948" i="61" s="1"/>
  <c r="J920" i="61"/>
  <c r="J929" i="61" s="1"/>
  <c r="J893" i="61"/>
  <c r="J881" i="61"/>
  <c r="J889" i="61" s="1"/>
  <c r="J872" i="61"/>
  <c r="J879" i="61" s="1"/>
  <c r="J864" i="61"/>
  <c r="J870" i="61" s="1"/>
  <c r="J857" i="61"/>
  <c r="J855" i="61"/>
  <c r="J845" i="61"/>
  <c r="J849" i="61" s="1"/>
  <c r="J823" i="61"/>
  <c r="J843" i="61" s="1"/>
  <c r="J810" i="61"/>
  <c r="J821" i="61" s="1"/>
  <c r="J798" i="61"/>
  <c r="J808" i="61" s="1"/>
  <c r="J790" i="61"/>
  <c r="J796" i="61" s="1"/>
  <c r="J770" i="61"/>
  <c r="J788" i="61" s="1"/>
  <c r="J764" i="61"/>
  <c r="J768" i="61" s="1"/>
  <c r="J753" i="61"/>
  <c r="J762" i="61" s="1"/>
  <c r="J744" i="61"/>
  <c r="J751" i="61" s="1"/>
  <c r="J728" i="61"/>
  <c r="J742" i="61" s="1"/>
  <c r="J721" i="61"/>
  <c r="J726" i="61" s="1"/>
  <c r="J713" i="61"/>
  <c r="J719" i="61" s="1"/>
  <c r="J687" i="61"/>
  <c r="J683" i="61"/>
  <c r="J676" i="61"/>
  <c r="J668" i="61"/>
  <c r="J659" i="61"/>
  <c r="J647" i="61"/>
  <c r="J639" i="61"/>
  <c r="J622" i="61"/>
  <c r="J432" i="61" l="1"/>
  <c r="J421" i="61"/>
  <c r="J412" i="61"/>
  <c r="J416" i="61" s="1"/>
  <c r="J401" i="61"/>
  <c r="J410" i="61" s="1"/>
  <c r="J395" i="61"/>
  <c r="J399" i="61" s="1"/>
  <c r="J373" i="61"/>
  <c r="J386" i="61" s="1"/>
  <c r="J362" i="61"/>
  <c r="J371" i="61" s="1"/>
  <c r="J340" i="61"/>
  <c r="J360" i="61" s="1"/>
  <c r="J323" i="61"/>
  <c r="J338" i="61" s="1"/>
  <c r="J311" i="61"/>
  <c r="J321" i="61" s="1"/>
  <c r="J297" i="61"/>
  <c r="J309" i="61" s="1"/>
  <c r="J291" i="61"/>
  <c r="J295" i="61" s="1"/>
  <c r="J283" i="61"/>
  <c r="J289" i="61" s="1"/>
  <c r="J267" i="61"/>
  <c r="J281" i="61" s="1"/>
  <c r="J256" i="61"/>
  <c r="J265" i="61" s="1"/>
  <c r="J238" i="61"/>
  <c r="J254" i="61" s="1"/>
  <c r="J225" i="61"/>
  <c r="J236" i="61" s="1"/>
  <c r="J171" i="61"/>
  <c r="J178" i="61" s="1"/>
  <c r="J156" i="61"/>
  <c r="J169" i="61" s="1"/>
  <c r="J137" i="61"/>
  <c r="J121" i="61"/>
  <c r="J135" i="61" s="1"/>
  <c r="J107" i="61"/>
  <c r="J85" i="61"/>
  <c r="AO3" i="30" l="1"/>
  <c r="R376" i="61" l="1"/>
  <c r="Q376" i="61"/>
  <c r="Q384" i="61"/>
  <c r="R384" i="61"/>
  <c r="R379" i="61"/>
  <c r="Q379" i="61"/>
  <c r="R375" i="61"/>
  <c r="Q375" i="61"/>
  <c r="R750" i="61"/>
  <c r="Q750" i="61"/>
  <c r="R741" i="61"/>
  <c r="Q741" i="61"/>
  <c r="R381" i="61"/>
  <c r="Q381" i="61"/>
  <c r="R383" i="61"/>
  <c r="Q383" i="61"/>
  <c r="R378" i="61"/>
  <c r="Q378" i="61"/>
  <c r="R374" i="61"/>
  <c r="Q374" i="61"/>
  <c r="R747" i="61"/>
  <c r="R745" i="61"/>
  <c r="Q745" i="61"/>
  <c r="R382" i="61"/>
  <c r="Q382" i="61"/>
  <c r="R377" i="61"/>
  <c r="Q377" i="61"/>
  <c r="R682" i="61"/>
  <c r="Q682" i="61"/>
  <c r="R746" i="61"/>
  <c r="Q746" i="61"/>
  <c r="AL3" i="30"/>
  <c r="Q747" i="61"/>
  <c r="AJ3" i="32"/>
  <c r="R748" i="61" l="1"/>
  <c r="Q748" i="61"/>
  <c r="R380" i="61"/>
  <c r="Q380" i="61"/>
  <c r="R749" i="61"/>
  <c r="Q749" i="61"/>
  <c r="R385" i="61"/>
  <c r="Q385" i="61"/>
  <c r="P622" i="61"/>
  <c r="N1067" i="61" l="1"/>
  <c r="N433" i="61" l="1"/>
  <c r="O1067" i="61" l="1"/>
  <c r="P1066" i="61"/>
  <c r="P1060" i="61"/>
  <c r="P1053" i="61"/>
  <c r="P1040" i="61"/>
  <c r="P1029" i="61"/>
  <c r="P1009" i="61"/>
  <c r="P988" i="61"/>
  <c r="P976" i="61"/>
  <c r="P959" i="61"/>
  <c r="P948" i="61"/>
  <c r="P929" i="61"/>
  <c r="P918" i="61"/>
  <c r="O890" i="61"/>
  <c r="N890" i="61"/>
  <c r="P889" i="61"/>
  <c r="P879" i="61"/>
  <c r="P870" i="61"/>
  <c r="P862" i="61"/>
  <c r="P855" i="61"/>
  <c r="P849" i="61"/>
  <c r="P843" i="61"/>
  <c r="P821" i="61"/>
  <c r="P808" i="61"/>
  <c r="P796" i="61"/>
  <c r="P788" i="61"/>
  <c r="P768" i="61"/>
  <c r="P762" i="61"/>
  <c r="P751" i="61"/>
  <c r="P742" i="61"/>
  <c r="P726" i="61"/>
  <c r="P719" i="61"/>
  <c r="P711" i="61"/>
  <c r="O684" i="61"/>
  <c r="N684" i="61"/>
  <c r="P676" i="61"/>
  <c r="P668" i="61"/>
  <c r="P659" i="61"/>
  <c r="P654" i="61"/>
  <c r="P647" i="61"/>
  <c r="P639" i="61"/>
  <c r="P610" i="61"/>
  <c r="O590" i="61"/>
  <c r="N590" i="61"/>
  <c r="P589" i="61"/>
  <c r="P582" i="61"/>
  <c r="P572" i="61"/>
  <c r="P564" i="61"/>
  <c r="P557" i="61"/>
  <c r="P550" i="61"/>
  <c r="P531" i="61"/>
  <c r="P520" i="61"/>
  <c r="P512" i="61"/>
  <c r="P505" i="61"/>
  <c r="P490" i="61"/>
  <c r="P478" i="61"/>
  <c r="P462" i="61"/>
  <c r="P455" i="61"/>
  <c r="P432" i="61"/>
  <c r="P426" i="61"/>
  <c r="P416" i="61"/>
  <c r="P399" i="61"/>
  <c r="P393" i="61"/>
  <c r="P386" i="61"/>
  <c r="P371" i="61"/>
  <c r="P360" i="61"/>
  <c r="P338" i="61"/>
  <c r="P321" i="61"/>
  <c r="P309" i="61"/>
  <c r="P295" i="61"/>
  <c r="P289" i="61"/>
  <c r="P281" i="61"/>
  <c r="P265" i="61"/>
  <c r="P254" i="61"/>
  <c r="P223" i="61"/>
  <c r="P210" i="61"/>
  <c r="N179" i="61"/>
  <c r="P179" i="61" s="1"/>
  <c r="P169" i="61"/>
  <c r="P154" i="61"/>
  <c r="P135" i="61"/>
  <c r="P119" i="61"/>
  <c r="P105" i="61"/>
  <c r="O82" i="61"/>
  <c r="J83" i="61" s="1"/>
  <c r="N82" i="61"/>
  <c r="P81" i="61"/>
  <c r="P74" i="61"/>
  <c r="P66" i="61"/>
  <c r="P58" i="61"/>
  <c r="P52" i="61"/>
  <c r="P47" i="61"/>
  <c r="P34" i="61"/>
  <c r="N1069" i="61" l="1"/>
  <c r="P433" i="61"/>
  <c r="O1069" i="61"/>
  <c r="P1067" i="61"/>
  <c r="P684" i="61"/>
  <c r="P890" i="61"/>
  <c r="P590" i="61"/>
  <c r="P82" i="61"/>
  <c r="J105" i="61"/>
  <c r="J210" i="61"/>
  <c r="J862" i="61"/>
  <c r="J154" i="61"/>
  <c r="J426" i="61"/>
  <c r="J1053" i="61"/>
  <c r="J1060" i="61"/>
  <c r="J119" i="61"/>
  <c r="J1029" i="61"/>
  <c r="J654" i="61"/>
  <c r="J918" i="61"/>
  <c r="P1069" i="61" l="1"/>
  <c r="J433" i="61"/>
  <c r="J434" i="61" s="1"/>
  <c r="J1067" i="61"/>
  <c r="J1068" i="61" s="1"/>
  <c r="J684" i="61"/>
  <c r="J685" i="61" s="1"/>
  <c r="K687" i="61" l="1"/>
  <c r="K711" i="61" s="1"/>
  <c r="K713" i="61"/>
  <c r="K719" i="61" s="1"/>
  <c r="K744" i="61"/>
  <c r="K751" i="61" s="1"/>
  <c r="K764" i="61"/>
  <c r="K768" i="61" s="1"/>
  <c r="K770" i="61"/>
  <c r="K788" i="61" s="1"/>
  <c r="K798" i="61"/>
  <c r="K808" i="61" s="1"/>
  <c r="K872" i="61"/>
  <c r="K879" i="61" s="1"/>
  <c r="AI3" i="32"/>
  <c r="K881" i="61" l="1"/>
  <c r="K889" i="61" s="1"/>
  <c r="K753" i="61"/>
  <c r="K762" i="61" s="1"/>
  <c r="L881" i="61"/>
  <c r="L889" i="61" s="1"/>
  <c r="K864" i="61"/>
  <c r="K870" i="61" s="1"/>
  <c r="K810" i="61"/>
  <c r="K821" i="61" s="1"/>
  <c r="K790" i="61"/>
  <c r="K796" i="61" s="1"/>
  <c r="K721" i="61"/>
  <c r="K726" i="61" s="1"/>
  <c r="L851" i="61"/>
  <c r="L855" i="61" s="1"/>
  <c r="L770" i="61"/>
  <c r="L788" i="61" s="1"/>
  <c r="L753" i="61"/>
  <c r="L762" i="61" s="1"/>
  <c r="L1042" i="61"/>
  <c r="R1042" i="61" s="1"/>
  <c r="M1031" i="61"/>
  <c r="M1040" i="61" s="1"/>
  <c r="M1011" i="61"/>
  <c r="M1062" i="61"/>
  <c r="K857" i="61"/>
  <c r="K851" i="61"/>
  <c r="K855" i="61" s="1"/>
  <c r="K845" i="61"/>
  <c r="K849" i="61" s="1"/>
  <c r="K823" i="61"/>
  <c r="K843" i="61" s="1"/>
  <c r="M713" i="61"/>
  <c r="M719" i="61" s="1"/>
  <c r="L893" i="61"/>
  <c r="L823" i="61"/>
  <c r="L843" i="61" s="1"/>
  <c r="L798" i="61"/>
  <c r="L808" i="61" s="1"/>
  <c r="K728" i="61"/>
  <c r="K742" i="61" s="1"/>
  <c r="M864" i="61"/>
  <c r="M870" i="61" s="1"/>
  <c r="L961" i="61"/>
  <c r="L976" i="61" s="1"/>
  <c r="M857" i="61"/>
  <c r="M764" i="61"/>
  <c r="M768" i="61" s="1"/>
  <c r="M744" i="61"/>
  <c r="M751" i="61" s="1"/>
  <c r="M728" i="61"/>
  <c r="M742" i="61" s="1"/>
  <c r="L1031" i="61"/>
  <c r="L1040" i="61" s="1"/>
  <c r="L1011" i="61"/>
  <c r="L1062" i="61"/>
  <c r="M950" i="61"/>
  <c r="M959" i="61" s="1"/>
  <c r="M931" i="61"/>
  <c r="M948" i="61" s="1"/>
  <c r="M721" i="61"/>
  <c r="M726" i="61" s="1"/>
  <c r="M687" i="61"/>
  <c r="M711" i="61" s="1"/>
  <c r="L872" i="61"/>
  <c r="L879" i="61" s="1"/>
  <c r="L857" i="61"/>
  <c r="L845" i="61"/>
  <c r="L849" i="61" s="1"/>
  <c r="M810" i="61"/>
  <c r="M821" i="61" s="1"/>
  <c r="M790" i="61"/>
  <c r="M796" i="61" s="1"/>
  <c r="L764" i="61"/>
  <c r="L768" i="61" s="1"/>
  <c r="L744" i="61"/>
  <c r="L751" i="61" s="1"/>
  <c r="L728" i="61"/>
  <c r="L742" i="61" s="1"/>
  <c r="M1055" i="61"/>
  <c r="L990" i="61"/>
  <c r="L1009" i="61" s="1"/>
  <c r="M978" i="61"/>
  <c r="M988" i="61" s="1"/>
  <c r="L950" i="61"/>
  <c r="L959" i="61" s="1"/>
  <c r="L931" i="61"/>
  <c r="L948" i="61" s="1"/>
  <c r="M920" i="61"/>
  <c r="L721" i="61"/>
  <c r="L726" i="61" s="1"/>
  <c r="L687" i="61"/>
  <c r="L711" i="61" s="1"/>
  <c r="M881" i="61"/>
  <c r="M889" i="61" s="1"/>
  <c r="M851" i="61"/>
  <c r="M855" i="61" s="1"/>
  <c r="M823" i="61"/>
  <c r="M843" i="61" s="1"/>
  <c r="L810" i="61"/>
  <c r="L821" i="61" s="1"/>
  <c r="M798" i="61"/>
  <c r="M808" i="61" s="1"/>
  <c r="L790" i="61"/>
  <c r="L796" i="61" s="1"/>
  <c r="M770" i="61"/>
  <c r="M788" i="61" s="1"/>
  <c r="M753" i="61"/>
  <c r="M762" i="61" s="1"/>
  <c r="L1055" i="61"/>
  <c r="M1042" i="61"/>
  <c r="L978" i="61"/>
  <c r="L988" i="61" s="1"/>
  <c r="M961" i="61"/>
  <c r="M976" i="61" s="1"/>
  <c r="L920" i="61"/>
  <c r="L713" i="61"/>
  <c r="L719" i="61" s="1"/>
  <c r="M872" i="61"/>
  <c r="M879" i="61" s="1"/>
  <c r="L864" i="61"/>
  <c r="L870" i="61" s="1"/>
  <c r="M845" i="61"/>
  <c r="M849" i="61" s="1"/>
  <c r="M893" i="61"/>
  <c r="M990" i="61"/>
  <c r="M1009" i="61" s="1"/>
  <c r="AP3" i="30"/>
  <c r="R1005" i="61" l="1"/>
  <c r="Q1005" i="61"/>
  <c r="R832" i="61"/>
  <c r="Q832" i="61"/>
  <c r="R968" i="61"/>
  <c r="Q968" i="61"/>
  <c r="R1048" i="61"/>
  <c r="Q1048" i="61"/>
  <c r="R760" i="61"/>
  <c r="Q760" i="61"/>
  <c r="R780" i="61"/>
  <c r="Q780" i="61"/>
  <c r="R800" i="61"/>
  <c r="Q800" i="61"/>
  <c r="R818" i="61"/>
  <c r="Q818" i="61"/>
  <c r="R846" i="61"/>
  <c r="Q846" i="61"/>
  <c r="R868" i="61"/>
  <c r="Q868" i="61"/>
  <c r="R888" i="61"/>
  <c r="Q888" i="61"/>
  <c r="R701" i="61"/>
  <c r="Q701" i="61"/>
  <c r="R708" i="61"/>
  <c r="Q708" i="61"/>
  <c r="R895" i="61"/>
  <c r="Q895" i="61"/>
  <c r="R925" i="61"/>
  <c r="Q925" i="61"/>
  <c r="R931" i="61"/>
  <c r="Q931" i="61"/>
  <c r="R935" i="61"/>
  <c r="Q935" i="61"/>
  <c r="R939" i="61"/>
  <c r="Q939" i="61"/>
  <c r="R943" i="61"/>
  <c r="Q943" i="61"/>
  <c r="R947" i="61"/>
  <c r="Q947" i="61"/>
  <c r="R953" i="61"/>
  <c r="Q953" i="61"/>
  <c r="R908" i="61"/>
  <c r="Q908" i="61"/>
  <c r="R954" i="61"/>
  <c r="Q954" i="61"/>
  <c r="R1002" i="61"/>
  <c r="Q1002" i="61"/>
  <c r="R874" i="61"/>
  <c r="Q874" i="61"/>
  <c r="R801" i="61"/>
  <c r="Q801" i="61"/>
  <c r="R994" i="61"/>
  <c r="Q994" i="61"/>
  <c r="R1003" i="61"/>
  <c r="Q1003" i="61"/>
  <c r="R1065" i="61"/>
  <c r="Q1065" i="61"/>
  <c r="R1018" i="61"/>
  <c r="Q1018" i="61"/>
  <c r="R1027" i="61"/>
  <c r="Q1027" i="61"/>
  <c r="R840" i="61"/>
  <c r="Q840" i="61"/>
  <c r="R713" i="61"/>
  <c r="Q713" i="61"/>
  <c r="R921" i="61"/>
  <c r="Q921" i="61"/>
  <c r="R963" i="61"/>
  <c r="Q963" i="61"/>
  <c r="R967" i="61"/>
  <c r="Q967" i="61"/>
  <c r="R971" i="61"/>
  <c r="Q971" i="61"/>
  <c r="R975" i="61"/>
  <c r="Q975" i="61"/>
  <c r="R981" i="61"/>
  <c r="Q981" i="61"/>
  <c r="R1047" i="61"/>
  <c r="Q1047" i="61"/>
  <c r="Q1051" i="61"/>
  <c r="R1051" i="61"/>
  <c r="R1057" i="61"/>
  <c r="Q1057" i="61"/>
  <c r="R731" i="61"/>
  <c r="Q731" i="61"/>
  <c r="R739" i="61"/>
  <c r="Q739" i="61"/>
  <c r="R894" i="61"/>
  <c r="Q894" i="61"/>
  <c r="Q924" i="61"/>
  <c r="R924" i="61"/>
  <c r="R928" i="61"/>
  <c r="Q928" i="61"/>
  <c r="R934" i="61"/>
  <c r="Q934" i="61"/>
  <c r="R938" i="61"/>
  <c r="Q938" i="61"/>
  <c r="Q942" i="61"/>
  <c r="R942" i="61"/>
  <c r="R946" i="61"/>
  <c r="Q946" i="61"/>
  <c r="R952" i="61"/>
  <c r="Q952" i="61"/>
  <c r="R982" i="61"/>
  <c r="Q982" i="61"/>
  <c r="R986" i="61"/>
  <c r="Q986" i="61"/>
  <c r="R759" i="61"/>
  <c r="Q759" i="61"/>
  <c r="R771" i="61"/>
  <c r="Q771" i="61"/>
  <c r="R779" i="61"/>
  <c r="Q779" i="61"/>
  <c r="R787" i="61"/>
  <c r="Q787" i="61"/>
  <c r="R799" i="61"/>
  <c r="Q799" i="61"/>
  <c r="R807" i="61"/>
  <c r="Q807" i="61"/>
  <c r="R817" i="61"/>
  <c r="Q817" i="61"/>
  <c r="R827" i="61"/>
  <c r="Q827" i="61"/>
  <c r="R835" i="61"/>
  <c r="Q835" i="61"/>
  <c r="R845" i="61"/>
  <c r="Q845" i="61"/>
  <c r="R857" i="61"/>
  <c r="Q857" i="61"/>
  <c r="R867" i="61"/>
  <c r="Q867" i="61"/>
  <c r="R877" i="61"/>
  <c r="Q877" i="61"/>
  <c r="R887" i="61"/>
  <c r="Q887" i="61"/>
  <c r="R691" i="61"/>
  <c r="Q691" i="61"/>
  <c r="Q698" i="61"/>
  <c r="R698" i="61"/>
  <c r="R707" i="61"/>
  <c r="Q707" i="61"/>
  <c r="R716" i="61"/>
  <c r="Q716" i="61"/>
  <c r="R899" i="61"/>
  <c r="Q899" i="61"/>
  <c r="R903" i="61"/>
  <c r="Q903" i="61"/>
  <c r="R907" i="61"/>
  <c r="Q907" i="61"/>
  <c r="R911" i="61"/>
  <c r="Q911" i="61"/>
  <c r="R993" i="61"/>
  <c r="Q993" i="61"/>
  <c r="R1000" i="61"/>
  <c r="Q1000" i="61"/>
  <c r="R1008" i="61"/>
  <c r="Q1008" i="61"/>
  <c r="R1014" i="61"/>
  <c r="Q1014" i="61"/>
  <c r="R1020" i="61"/>
  <c r="Q1020" i="61"/>
  <c r="R1028" i="61"/>
  <c r="Q1028" i="61"/>
  <c r="R1036" i="61"/>
  <c r="Q1036" i="61"/>
  <c r="R784" i="61"/>
  <c r="Q784" i="61"/>
  <c r="R695" i="61"/>
  <c r="Q695" i="61"/>
  <c r="R709" i="61"/>
  <c r="Q709" i="61"/>
  <c r="Q961" i="61"/>
  <c r="R961" i="61"/>
  <c r="R690" i="61"/>
  <c r="Q690" i="61"/>
  <c r="R737" i="61"/>
  <c r="Q737" i="61"/>
  <c r="R765" i="61"/>
  <c r="Q765" i="61"/>
  <c r="R798" i="61"/>
  <c r="Q798" i="61"/>
  <c r="R819" i="61"/>
  <c r="Q819" i="61"/>
  <c r="R839" i="61"/>
  <c r="Q839" i="61"/>
  <c r="R876" i="61"/>
  <c r="Q876" i="61"/>
  <c r="R914" i="61"/>
  <c r="Q914" i="61"/>
  <c r="R729" i="61"/>
  <c r="Q729" i="61"/>
  <c r="Q755" i="61"/>
  <c r="R755" i="61"/>
  <c r="R786" i="61"/>
  <c r="Q786" i="61"/>
  <c r="R811" i="61"/>
  <c r="Q811" i="61"/>
  <c r="Q831" i="61"/>
  <c r="R831" i="61"/>
  <c r="Q866" i="61"/>
  <c r="R866" i="61"/>
  <c r="Q697" i="61"/>
  <c r="R697" i="61"/>
  <c r="R881" i="61"/>
  <c r="Q881" i="61"/>
  <c r="R996" i="61"/>
  <c r="Q996" i="61"/>
  <c r="R1021" i="61"/>
  <c r="Q1021" i="61"/>
  <c r="R916" i="61"/>
  <c r="Q916" i="61"/>
  <c r="R964" i="61"/>
  <c r="Q964" i="61"/>
  <c r="R978" i="61"/>
  <c r="Q978" i="61"/>
  <c r="R1044" i="61"/>
  <c r="Q1044" i="61"/>
  <c r="R1058" i="61"/>
  <c r="Q1058" i="61"/>
  <c r="R772" i="61"/>
  <c r="Q772" i="61"/>
  <c r="R790" i="61"/>
  <c r="Q790" i="61"/>
  <c r="R810" i="61"/>
  <c r="Q810" i="61"/>
  <c r="R836" i="61"/>
  <c r="Q836" i="61"/>
  <c r="R858" i="61"/>
  <c r="Q858" i="61"/>
  <c r="R878" i="61"/>
  <c r="Q878" i="61"/>
  <c r="R692" i="61"/>
  <c r="Q692" i="61"/>
  <c r="R721" i="61"/>
  <c r="Q721" i="61"/>
  <c r="R733" i="61"/>
  <c r="Q733" i="61"/>
  <c r="R900" i="61"/>
  <c r="Q900" i="61"/>
  <c r="R1062" i="61"/>
  <c r="Q1062" i="61"/>
  <c r="R1031" i="61"/>
  <c r="Q1031" i="61"/>
  <c r="R724" i="61"/>
  <c r="Q724" i="61"/>
  <c r="R740" i="61"/>
  <c r="Q740" i="61"/>
  <c r="R854" i="61"/>
  <c r="Q854" i="61"/>
  <c r="R915" i="61"/>
  <c r="Q915" i="61"/>
  <c r="Q1043" i="61"/>
  <c r="R1043" i="61"/>
  <c r="R732" i="61"/>
  <c r="Q732" i="61"/>
  <c r="R770" i="61"/>
  <c r="Q770" i="61"/>
  <c r="R791" i="61"/>
  <c r="Q791" i="61"/>
  <c r="Q813" i="61"/>
  <c r="R813" i="61"/>
  <c r="Q842" i="61"/>
  <c r="R842" i="61"/>
  <c r="R869" i="61"/>
  <c r="Q869" i="61"/>
  <c r="R699" i="61"/>
  <c r="Q699" i="61"/>
  <c r="R956" i="61"/>
  <c r="Q956" i="61"/>
  <c r="R1023" i="61"/>
  <c r="Q1023" i="61"/>
  <c r="R804" i="61"/>
  <c r="Q804" i="61"/>
  <c r="R722" i="61"/>
  <c r="Q722" i="61"/>
  <c r="R917" i="61"/>
  <c r="Q917" i="61"/>
  <c r="R965" i="61"/>
  <c r="Q965" i="61"/>
  <c r="R969" i="61"/>
  <c r="Q969" i="61"/>
  <c r="R973" i="61"/>
  <c r="Q973" i="61"/>
  <c r="R979" i="61"/>
  <c r="Q979" i="61"/>
  <c r="R1045" i="61"/>
  <c r="Q1045" i="61"/>
  <c r="R1049" i="61"/>
  <c r="Q1049" i="61"/>
  <c r="R1055" i="61"/>
  <c r="Q1055" i="61"/>
  <c r="R687" i="61"/>
  <c r="Q687" i="61"/>
  <c r="R694" i="61"/>
  <c r="Q694" i="61"/>
  <c r="R703" i="61"/>
  <c r="Q703" i="61"/>
  <c r="R710" i="61"/>
  <c r="Q710" i="61"/>
  <c r="R723" i="61"/>
  <c r="Q723" i="61"/>
  <c r="R922" i="61"/>
  <c r="Q922" i="61"/>
  <c r="R926" i="61"/>
  <c r="Q926" i="61"/>
  <c r="R932" i="61"/>
  <c r="Q932" i="61"/>
  <c r="R936" i="61"/>
  <c r="Q936" i="61"/>
  <c r="R940" i="61"/>
  <c r="Q940" i="61"/>
  <c r="R944" i="61"/>
  <c r="Q944" i="61"/>
  <c r="R950" i="61"/>
  <c r="Q950" i="61"/>
  <c r="R984" i="61"/>
  <c r="Q984" i="61"/>
  <c r="R990" i="61"/>
  <c r="Q990" i="61"/>
  <c r="R728" i="61"/>
  <c r="Q728" i="61"/>
  <c r="Q736" i="61"/>
  <c r="R736" i="61"/>
  <c r="R754" i="61"/>
  <c r="Q754" i="61"/>
  <c r="R764" i="61"/>
  <c r="Q764" i="61"/>
  <c r="R774" i="61"/>
  <c r="Q774" i="61"/>
  <c r="R782" i="61"/>
  <c r="Q782" i="61"/>
  <c r="R792" i="61"/>
  <c r="Q792" i="61"/>
  <c r="R802" i="61"/>
  <c r="Q802" i="61"/>
  <c r="R812" i="61"/>
  <c r="Q812" i="61"/>
  <c r="R820" i="61"/>
  <c r="Q820" i="61"/>
  <c r="R830" i="61"/>
  <c r="Q830" i="61"/>
  <c r="R838" i="61"/>
  <c r="Q838" i="61"/>
  <c r="R848" i="61"/>
  <c r="Q848" i="61"/>
  <c r="R860" i="61"/>
  <c r="Q860" i="61"/>
  <c r="R872" i="61"/>
  <c r="Q872" i="61"/>
  <c r="R882" i="61"/>
  <c r="Q882" i="61"/>
  <c r="R897" i="61"/>
  <c r="Q897" i="61"/>
  <c r="R901" i="61"/>
  <c r="Q901" i="61"/>
  <c r="R905" i="61"/>
  <c r="Q905" i="61"/>
  <c r="R909" i="61"/>
  <c r="Q909" i="61"/>
  <c r="Q913" i="61"/>
  <c r="R913" i="61"/>
  <c r="R955" i="61"/>
  <c r="Q955" i="61"/>
  <c r="Q997" i="61"/>
  <c r="R997" i="61"/>
  <c r="R1004" i="61"/>
  <c r="Q1004" i="61"/>
  <c r="R1064" i="61"/>
  <c r="Q1064" i="61"/>
  <c r="R1017" i="61"/>
  <c r="Q1017" i="61"/>
  <c r="R1024" i="61"/>
  <c r="Q1024" i="61"/>
  <c r="R1033" i="61"/>
  <c r="Q1033" i="61"/>
  <c r="R794" i="61"/>
  <c r="Q794" i="61"/>
  <c r="R702" i="61"/>
  <c r="Q702" i="61"/>
  <c r="R718" i="61"/>
  <c r="Q718" i="61"/>
  <c r="R758" i="61"/>
  <c r="Q758" i="61"/>
  <c r="R781" i="61"/>
  <c r="Q781" i="61"/>
  <c r="R803" i="61"/>
  <c r="Q803" i="61"/>
  <c r="R834" i="61"/>
  <c r="Q834" i="61"/>
  <c r="R859" i="61"/>
  <c r="Q859" i="61"/>
  <c r="R715" i="61"/>
  <c r="Q715" i="61"/>
  <c r="R893" i="61"/>
  <c r="Q893" i="61"/>
  <c r="R706" i="61"/>
  <c r="Q706" i="61"/>
  <c r="R1038" i="61"/>
  <c r="Q1038" i="61"/>
  <c r="R734" i="61"/>
  <c r="Q734" i="61"/>
  <c r="R773" i="61"/>
  <c r="Q773" i="61"/>
  <c r="R793" i="61"/>
  <c r="Q793" i="61"/>
  <c r="R826" i="61"/>
  <c r="Q826" i="61"/>
  <c r="R847" i="61"/>
  <c r="Q847" i="61"/>
  <c r="R873" i="61"/>
  <c r="Q873" i="61"/>
  <c r="R1012" i="61"/>
  <c r="Q1012" i="61"/>
  <c r="R1032" i="61"/>
  <c r="Q1032" i="61"/>
  <c r="R766" i="61"/>
  <c r="Q766" i="61"/>
  <c r="R972" i="61"/>
  <c r="Q972" i="61"/>
  <c r="R1052" i="61"/>
  <c r="Q1052" i="61"/>
  <c r="R828" i="61"/>
  <c r="Q828" i="61"/>
  <c r="R983" i="61"/>
  <c r="Q983" i="61"/>
  <c r="R987" i="61"/>
  <c r="Q987" i="61"/>
  <c r="R744" i="61"/>
  <c r="Q744" i="61"/>
  <c r="R896" i="61"/>
  <c r="Q896" i="61"/>
  <c r="R904" i="61"/>
  <c r="Q904" i="61"/>
  <c r="R912" i="61"/>
  <c r="Q912" i="61"/>
  <c r="R995" i="61"/>
  <c r="Q995" i="61"/>
  <c r="Q1016" i="61"/>
  <c r="R1016" i="61"/>
  <c r="R1022" i="61"/>
  <c r="Q1022" i="61"/>
  <c r="R725" i="61"/>
  <c r="Q725" i="61"/>
  <c r="R778" i="61"/>
  <c r="Q778" i="61"/>
  <c r="R823" i="61"/>
  <c r="Q823" i="61"/>
  <c r="R883" i="61"/>
  <c r="Q883" i="61"/>
  <c r="R704" i="61"/>
  <c r="Q704" i="61"/>
  <c r="Q998" i="61"/>
  <c r="R998" i="61"/>
  <c r="R1007" i="61"/>
  <c r="Q1007" i="61"/>
  <c r="R1013" i="61"/>
  <c r="Q1013" i="61"/>
  <c r="Q1034" i="61"/>
  <c r="R1034" i="61"/>
  <c r="Q735" i="61"/>
  <c r="R735" i="61"/>
  <c r="Q776" i="61"/>
  <c r="R776" i="61"/>
  <c r="R852" i="61"/>
  <c r="Q852" i="61"/>
  <c r="R700" i="61"/>
  <c r="Q700" i="61"/>
  <c r="R992" i="61"/>
  <c r="Q992" i="61"/>
  <c r="R1001" i="61"/>
  <c r="Q1001" i="61"/>
  <c r="Q1063" i="61"/>
  <c r="R1063" i="61"/>
  <c r="Q1015" i="61"/>
  <c r="R1015" i="61"/>
  <c r="R1025" i="61"/>
  <c r="Q1025" i="61"/>
  <c r="R1037" i="61"/>
  <c r="Q1037" i="61"/>
  <c r="R814" i="61"/>
  <c r="Q814" i="61"/>
  <c r="R864" i="61"/>
  <c r="Q864" i="61"/>
  <c r="R884" i="61"/>
  <c r="Q884" i="61"/>
  <c r="R920" i="61"/>
  <c r="Q920" i="61"/>
  <c r="Q962" i="61"/>
  <c r="R962" i="61"/>
  <c r="R966" i="61"/>
  <c r="Q966" i="61"/>
  <c r="R970" i="61"/>
  <c r="Q970" i="61"/>
  <c r="R974" i="61"/>
  <c r="Q974" i="61"/>
  <c r="Q980" i="61"/>
  <c r="R980" i="61"/>
  <c r="R1046" i="61"/>
  <c r="Q1046" i="61"/>
  <c r="R1050" i="61"/>
  <c r="Q1050" i="61"/>
  <c r="R1056" i="61"/>
  <c r="Q1056" i="61"/>
  <c r="R923" i="61"/>
  <c r="Q923" i="61"/>
  <c r="R927" i="61"/>
  <c r="Q927" i="61"/>
  <c r="R933" i="61"/>
  <c r="Q933" i="61"/>
  <c r="R937" i="61"/>
  <c r="Q937" i="61"/>
  <c r="Q941" i="61"/>
  <c r="R941" i="61"/>
  <c r="R945" i="61"/>
  <c r="Q945" i="61"/>
  <c r="R951" i="61"/>
  <c r="Q951" i="61"/>
  <c r="R985" i="61"/>
  <c r="Q985" i="61"/>
  <c r="R991" i="61"/>
  <c r="Q991" i="61"/>
  <c r="R730" i="61"/>
  <c r="Q730" i="61"/>
  <c r="R738" i="61"/>
  <c r="Q738" i="61"/>
  <c r="R757" i="61"/>
  <c r="Q757" i="61"/>
  <c r="R767" i="61"/>
  <c r="Q767" i="61"/>
  <c r="R777" i="61"/>
  <c r="Q777" i="61"/>
  <c r="R785" i="61"/>
  <c r="Q785" i="61"/>
  <c r="R795" i="61"/>
  <c r="Q795" i="61"/>
  <c r="R805" i="61"/>
  <c r="Q805" i="61"/>
  <c r="R815" i="61"/>
  <c r="Q815" i="61"/>
  <c r="R825" i="61"/>
  <c r="Q825" i="61"/>
  <c r="R833" i="61"/>
  <c r="Q833" i="61"/>
  <c r="R841" i="61"/>
  <c r="Q841" i="61"/>
  <c r="R853" i="61"/>
  <c r="Q853" i="61"/>
  <c r="R865" i="61"/>
  <c r="Q865" i="61"/>
  <c r="R875" i="61"/>
  <c r="Q875" i="61"/>
  <c r="R885" i="61"/>
  <c r="Q885" i="61"/>
  <c r="R689" i="61"/>
  <c r="Q689" i="61"/>
  <c r="R696" i="61"/>
  <c r="Q696" i="61"/>
  <c r="R705" i="61"/>
  <c r="Q705" i="61"/>
  <c r="R714" i="61"/>
  <c r="Q714" i="61"/>
  <c r="R898" i="61"/>
  <c r="Q898" i="61"/>
  <c r="R902" i="61"/>
  <c r="Q902" i="61"/>
  <c r="Q906" i="61"/>
  <c r="R906" i="61"/>
  <c r="R910" i="61"/>
  <c r="Q910" i="61"/>
  <c r="R957" i="61"/>
  <c r="Q957" i="61"/>
  <c r="R999" i="61"/>
  <c r="Q999" i="61"/>
  <c r="R1006" i="61"/>
  <c r="Q1006" i="61"/>
  <c r="R1011" i="61"/>
  <c r="Q1011" i="61"/>
  <c r="R1019" i="61"/>
  <c r="Q1019" i="61"/>
  <c r="R1026" i="61"/>
  <c r="Q1026" i="61"/>
  <c r="R1035" i="61"/>
  <c r="Q1035" i="61"/>
  <c r="R756" i="61"/>
  <c r="Q756" i="61"/>
  <c r="R824" i="61"/>
  <c r="Q824" i="61"/>
  <c r="R693" i="61"/>
  <c r="Q693" i="61"/>
  <c r="R958" i="61"/>
  <c r="Q958" i="61"/>
  <c r="R688" i="61"/>
  <c r="Q688" i="61"/>
  <c r="R761" i="61"/>
  <c r="Q761" i="61"/>
  <c r="R783" i="61"/>
  <c r="Q783" i="61"/>
  <c r="R816" i="61"/>
  <c r="Q816" i="61"/>
  <c r="R837" i="61"/>
  <c r="Q837" i="61"/>
  <c r="R861" i="61"/>
  <c r="Q861" i="61"/>
  <c r="R717" i="61"/>
  <c r="Q717" i="61"/>
  <c r="R1039" i="61"/>
  <c r="Q1039" i="61"/>
  <c r="R753" i="61"/>
  <c r="Q753" i="61"/>
  <c r="Q775" i="61"/>
  <c r="R775" i="61"/>
  <c r="R806" i="61"/>
  <c r="Q806" i="61"/>
  <c r="R829" i="61"/>
  <c r="Q829" i="61"/>
  <c r="R851" i="61"/>
  <c r="Q851" i="61"/>
  <c r="Q886" i="61"/>
  <c r="R886" i="61"/>
  <c r="AM3" i="30"/>
  <c r="L929" i="61"/>
  <c r="R929" i="61" s="1"/>
  <c r="R959" i="61"/>
  <c r="M918" i="61"/>
  <c r="R870" i="61"/>
  <c r="K678" i="61"/>
  <c r="K683" i="61" s="1"/>
  <c r="K641" i="61"/>
  <c r="K647" i="61" s="1"/>
  <c r="K593" i="61"/>
  <c r="K610" i="61" s="1"/>
  <c r="L593" i="61"/>
  <c r="L610" i="61" s="1"/>
  <c r="M624" i="61"/>
  <c r="M639" i="61" s="1"/>
  <c r="K612" i="61"/>
  <c r="K622" i="61" s="1"/>
  <c r="L656" i="61"/>
  <c r="L659" i="61" s="1"/>
  <c r="L641" i="61"/>
  <c r="L647" i="61" s="1"/>
  <c r="M661" i="61"/>
  <c r="M668" i="61" s="1"/>
  <c r="M649" i="61"/>
  <c r="L670" i="61"/>
  <c r="L676" i="61" s="1"/>
  <c r="L678" i="61"/>
  <c r="L683" i="61" s="1"/>
  <c r="M612" i="61"/>
  <c r="M622" i="61" s="1"/>
  <c r="K961" i="61"/>
  <c r="K976" i="61" s="1"/>
  <c r="K1011" i="61"/>
  <c r="K920" i="61"/>
  <c r="R1009" i="61"/>
  <c r="L1066" i="61"/>
  <c r="R1066" i="61" s="1"/>
  <c r="L1029" i="61"/>
  <c r="R1029" i="61" s="1"/>
  <c r="R1040" i="61"/>
  <c r="R762" i="61"/>
  <c r="L612" i="61"/>
  <c r="L622" i="61" s="1"/>
  <c r="M656" i="61"/>
  <c r="M659" i="61" s="1"/>
  <c r="M641" i="61"/>
  <c r="M647" i="61" s="1"/>
  <c r="M593" i="61"/>
  <c r="M610" i="61" s="1"/>
  <c r="K1055" i="61"/>
  <c r="K990" i="61"/>
  <c r="K1009" i="61" s="1"/>
  <c r="R719" i="61"/>
  <c r="L1060" i="61"/>
  <c r="R1060" i="61" s="1"/>
  <c r="R796" i="61"/>
  <c r="R711" i="61"/>
  <c r="R726" i="61"/>
  <c r="M929" i="61"/>
  <c r="R849" i="61"/>
  <c r="R879" i="61"/>
  <c r="M862" i="61"/>
  <c r="L918" i="61"/>
  <c r="R918" i="61" s="1"/>
  <c r="K862" i="61"/>
  <c r="M1066" i="61"/>
  <c r="M1029" i="61"/>
  <c r="L1053" i="61"/>
  <c r="R1053" i="61" s="1"/>
  <c r="R855" i="61"/>
  <c r="R889" i="61"/>
  <c r="K1062" i="61"/>
  <c r="R821" i="61"/>
  <c r="R742" i="61"/>
  <c r="R976" i="61"/>
  <c r="R808" i="61"/>
  <c r="R843" i="61"/>
  <c r="R788" i="61"/>
  <c r="L661" i="61"/>
  <c r="L668" i="61" s="1"/>
  <c r="L649" i="61"/>
  <c r="L624" i="61"/>
  <c r="L639" i="61" s="1"/>
  <c r="M670" i="61"/>
  <c r="M676" i="61" s="1"/>
  <c r="M678" i="61"/>
  <c r="M683" i="61" s="1"/>
  <c r="K1031" i="61"/>
  <c r="K1040" i="61" s="1"/>
  <c r="K893" i="61"/>
  <c r="K931" i="61"/>
  <c r="K948" i="61" s="1"/>
  <c r="K978" i="61"/>
  <c r="K988" i="61" s="1"/>
  <c r="K1042" i="61"/>
  <c r="K950" i="61"/>
  <c r="K959" i="61" s="1"/>
  <c r="R988" i="61"/>
  <c r="M1053" i="61"/>
  <c r="R948" i="61"/>
  <c r="M1060" i="61"/>
  <c r="R751" i="61"/>
  <c r="R768" i="61"/>
  <c r="L862" i="61"/>
  <c r="R862" i="61" s="1"/>
  <c r="AG3" i="34"/>
  <c r="AI3" i="34"/>
  <c r="R604" i="61" l="1"/>
  <c r="Q604" i="61"/>
  <c r="R642" i="61"/>
  <c r="Q642" i="61"/>
  <c r="R678" i="61"/>
  <c r="Q678" i="61"/>
  <c r="R600" i="61"/>
  <c r="Q600" i="61"/>
  <c r="R618" i="61"/>
  <c r="Q618" i="61"/>
  <c r="R636" i="61"/>
  <c r="Q636" i="61"/>
  <c r="Q653" i="61"/>
  <c r="R653" i="61"/>
  <c r="R645" i="61"/>
  <c r="Q645" i="61"/>
  <c r="R602" i="61"/>
  <c r="Q602" i="61"/>
  <c r="R620" i="61"/>
  <c r="Q620" i="61"/>
  <c r="R638" i="61"/>
  <c r="Q638" i="61"/>
  <c r="R657" i="61"/>
  <c r="Q657" i="61"/>
  <c r="R599" i="61"/>
  <c r="Q599" i="61"/>
  <c r="R617" i="61"/>
  <c r="Q617" i="61"/>
  <c r="R635" i="61"/>
  <c r="Q635" i="61"/>
  <c r="R658" i="61"/>
  <c r="Q658" i="61"/>
  <c r="Q675" i="61"/>
  <c r="R675" i="61"/>
  <c r="R597" i="61"/>
  <c r="Q597" i="61"/>
  <c r="R629" i="61"/>
  <c r="Q629" i="61"/>
  <c r="Q656" i="61"/>
  <c r="R656" i="61"/>
  <c r="R601" i="61"/>
  <c r="Q601" i="61"/>
  <c r="R680" i="61"/>
  <c r="Q680" i="61"/>
  <c r="R626" i="61"/>
  <c r="Q626" i="61"/>
  <c r="R621" i="61"/>
  <c r="Q621" i="61"/>
  <c r="R664" i="61"/>
  <c r="Q664" i="61"/>
  <c r="R633" i="61"/>
  <c r="Q633" i="61"/>
  <c r="R666" i="61"/>
  <c r="Q666" i="61"/>
  <c r="R615" i="61"/>
  <c r="Q615" i="61"/>
  <c r="R662" i="61"/>
  <c r="Q662" i="61"/>
  <c r="R608" i="61"/>
  <c r="Q608" i="61"/>
  <c r="R594" i="61"/>
  <c r="Q594" i="61"/>
  <c r="R612" i="61"/>
  <c r="Q612" i="61"/>
  <c r="R630" i="61"/>
  <c r="Q630" i="61"/>
  <c r="R681" i="61"/>
  <c r="Q681" i="61"/>
  <c r="R667" i="61"/>
  <c r="Q667" i="61"/>
  <c r="R607" i="61"/>
  <c r="Q607" i="61"/>
  <c r="R627" i="61"/>
  <c r="Q627" i="61"/>
  <c r="R643" i="61"/>
  <c r="Q643" i="61"/>
  <c r="R670" i="61"/>
  <c r="Q670" i="61"/>
  <c r="R609" i="61"/>
  <c r="Q609" i="61"/>
  <c r="R641" i="61"/>
  <c r="Q641" i="61"/>
  <c r="R646" i="61"/>
  <c r="Q646" i="61"/>
  <c r="R625" i="61"/>
  <c r="Q625" i="61"/>
  <c r="R672" i="61"/>
  <c r="Q672" i="61"/>
  <c r="R624" i="61"/>
  <c r="Q624" i="61"/>
  <c r="R679" i="61"/>
  <c r="Q679" i="61"/>
  <c r="R661" i="61"/>
  <c r="Q661" i="61"/>
  <c r="R606" i="61"/>
  <c r="Q606" i="61"/>
  <c r="R663" i="61"/>
  <c r="Q663" i="61"/>
  <c r="Q603" i="61"/>
  <c r="R603" i="61"/>
  <c r="R605" i="61"/>
  <c r="Q605" i="61"/>
  <c r="R628" i="61"/>
  <c r="Q628" i="61"/>
  <c r="R644" i="61"/>
  <c r="Q644" i="61"/>
  <c r="R665" i="61"/>
  <c r="Q665" i="61"/>
  <c r="R596" i="61"/>
  <c r="Q596" i="61"/>
  <c r="R614" i="61"/>
  <c r="Q614" i="61"/>
  <c r="R632" i="61"/>
  <c r="Q632" i="61"/>
  <c r="R649" i="61"/>
  <c r="Q649" i="61"/>
  <c r="R671" i="61"/>
  <c r="Q671" i="61"/>
  <c r="R598" i="61"/>
  <c r="Q598" i="61"/>
  <c r="R616" i="61"/>
  <c r="Q616" i="61"/>
  <c r="R634" i="61"/>
  <c r="Q634" i="61"/>
  <c r="R651" i="61"/>
  <c r="Q651" i="61"/>
  <c r="R673" i="61"/>
  <c r="Q673" i="61"/>
  <c r="R595" i="61"/>
  <c r="Q595" i="61"/>
  <c r="R613" i="61"/>
  <c r="Q613" i="61"/>
  <c r="R631" i="61"/>
  <c r="Q631" i="61"/>
  <c r="R652" i="61"/>
  <c r="Q652" i="61"/>
  <c r="R674" i="61"/>
  <c r="Q674" i="61"/>
  <c r="R619" i="61"/>
  <c r="Q619" i="61"/>
  <c r="R650" i="61"/>
  <c r="Q650" i="61"/>
  <c r="R593" i="61"/>
  <c r="Q593" i="61"/>
  <c r="R637" i="61"/>
  <c r="Q637" i="61"/>
  <c r="Q796" i="61"/>
  <c r="Q948" i="61"/>
  <c r="Q988" i="61"/>
  <c r="Q808" i="61"/>
  <c r="Q1066" i="61"/>
  <c r="Q1009" i="61"/>
  <c r="Q959" i="61"/>
  <c r="Q843" i="61"/>
  <c r="Q849" i="61"/>
  <c r="Q768" i="61"/>
  <c r="Q976" i="61"/>
  <c r="Q821" i="61"/>
  <c r="Q855" i="61"/>
  <c r="Q726" i="61"/>
  <c r="Q1060" i="61"/>
  <c r="Q762" i="61"/>
  <c r="Q870" i="61"/>
  <c r="Q929" i="61"/>
  <c r="Q742" i="61"/>
  <c r="Q918" i="61"/>
  <c r="Q1029" i="61"/>
  <c r="Q862" i="61"/>
  <c r="Q751" i="61"/>
  <c r="Q788" i="61"/>
  <c r="Q889" i="61"/>
  <c r="Q1053" i="61"/>
  <c r="Q879" i="61"/>
  <c r="Q711" i="61"/>
  <c r="Q719" i="61"/>
  <c r="Q1040" i="61"/>
  <c r="M1067" i="61"/>
  <c r="M1068" i="61" s="1"/>
  <c r="K1066" i="61"/>
  <c r="L1067" i="61"/>
  <c r="K890" i="61"/>
  <c r="K891" i="61" s="1"/>
  <c r="R659" i="61"/>
  <c r="K624" i="61"/>
  <c r="K639" i="61" s="1"/>
  <c r="R676" i="61"/>
  <c r="K670" i="61"/>
  <c r="K676" i="61" s="1"/>
  <c r="K656" i="61"/>
  <c r="K659" i="61" s="1"/>
  <c r="K1053" i="61"/>
  <c r="K918" i="61"/>
  <c r="R639" i="61"/>
  <c r="L654" i="61"/>
  <c r="R654" i="61" s="1"/>
  <c r="R668" i="61"/>
  <c r="K929" i="61"/>
  <c r="K1029" i="61"/>
  <c r="K649" i="61"/>
  <c r="L890" i="61"/>
  <c r="R890" i="61" s="1"/>
  <c r="K1060" i="61"/>
  <c r="R622" i="61"/>
  <c r="M654" i="61"/>
  <c r="R610" i="61"/>
  <c r="R647" i="61"/>
  <c r="K661" i="61"/>
  <c r="K668" i="61" s="1"/>
  <c r="M890" i="61"/>
  <c r="M891" i="61" s="1"/>
  <c r="R683" i="61"/>
  <c r="J590" i="61"/>
  <c r="AK3" i="34"/>
  <c r="AH3" i="34"/>
  <c r="L1068" i="61" l="1"/>
  <c r="R1067" i="61"/>
  <c r="Q1067" i="61"/>
  <c r="Q683" i="61"/>
  <c r="Q610" i="61"/>
  <c r="Q622" i="61"/>
  <c r="Q639" i="61"/>
  <c r="Q659" i="61"/>
  <c r="Q668" i="61"/>
  <c r="Q676" i="61"/>
  <c r="Q647" i="61"/>
  <c r="L891" i="61"/>
  <c r="Q890" i="61"/>
  <c r="Q654" i="61"/>
  <c r="K1067" i="61"/>
  <c r="K1068" i="61" s="1"/>
  <c r="M684" i="61"/>
  <c r="M685" i="61" s="1"/>
  <c r="K654" i="61"/>
  <c r="L684" i="61"/>
  <c r="R684" i="61" s="1"/>
  <c r="J591" i="61"/>
  <c r="Q891" i="61" l="1"/>
  <c r="L685" i="61"/>
  <c r="Q684" i="61"/>
  <c r="Q1068" i="61"/>
  <c r="K684" i="61"/>
  <c r="K685" i="61" s="1"/>
  <c r="M457" i="61"/>
  <c r="M462" i="61" s="1"/>
  <c r="L507" i="61"/>
  <c r="L512" i="61" s="1"/>
  <c r="M436" i="61"/>
  <c r="M455" i="61" s="1"/>
  <c r="R581" i="61" l="1"/>
  <c r="R517" i="61"/>
  <c r="R487" i="61"/>
  <c r="R567" i="61"/>
  <c r="R477" i="61"/>
  <c r="R511" i="61"/>
  <c r="R555" i="61"/>
  <c r="R493" i="61"/>
  <c r="R561" i="61"/>
  <c r="R449" i="61"/>
  <c r="R527" i="61"/>
  <c r="R587" i="61"/>
  <c r="R441" i="61"/>
  <c r="R497" i="61"/>
  <c r="R523" i="61"/>
  <c r="R577" i="61"/>
  <c r="R507" i="61"/>
  <c r="R469" i="61"/>
  <c r="R545" i="61"/>
  <c r="R453" i="61"/>
  <c r="R501" i="61"/>
  <c r="R541" i="61"/>
  <c r="Q685" i="61"/>
  <c r="M559" i="61"/>
  <c r="M564" i="61" s="1"/>
  <c r="L533" i="61"/>
  <c r="L550" i="61" s="1"/>
  <c r="M492" i="61"/>
  <c r="M505" i="61" s="1"/>
  <c r="L514" i="61"/>
  <c r="L520" i="61" s="1"/>
  <c r="L552" i="61"/>
  <c r="L557" i="61" s="1"/>
  <c r="L574" i="61"/>
  <c r="L582" i="61" s="1"/>
  <c r="Q453" i="61"/>
  <c r="Q493" i="61"/>
  <c r="Q511" i="61"/>
  <c r="M533" i="61"/>
  <c r="M550" i="61" s="1"/>
  <c r="L457" i="61"/>
  <c r="L462" i="61" s="1"/>
  <c r="M514" i="61"/>
  <c r="M520" i="61" s="1"/>
  <c r="M552" i="61"/>
  <c r="M557" i="61" s="1"/>
  <c r="M574" i="61"/>
  <c r="M582" i="61" s="1"/>
  <c r="L480" i="61"/>
  <c r="L490" i="61" s="1"/>
  <c r="Q441" i="61"/>
  <c r="Q477" i="61"/>
  <c r="Q497" i="61"/>
  <c r="Q517" i="61"/>
  <c r="Q555" i="61"/>
  <c r="Q577" i="61"/>
  <c r="L559" i="61"/>
  <c r="L564" i="61" s="1"/>
  <c r="M480" i="61"/>
  <c r="M490" i="61" s="1"/>
  <c r="L464" i="61"/>
  <c r="L478" i="61" s="1"/>
  <c r="L522" i="61"/>
  <c r="L531" i="61" s="1"/>
  <c r="M464" i="61"/>
  <c r="M478" i="61" s="1"/>
  <c r="M522" i="61"/>
  <c r="M531" i="61" s="1"/>
  <c r="L584" i="61"/>
  <c r="L589" i="61" s="1"/>
  <c r="Q501" i="61"/>
  <c r="Q523" i="61"/>
  <c r="Q541" i="61"/>
  <c r="Q561" i="61"/>
  <c r="Q581" i="61"/>
  <c r="M584" i="61"/>
  <c r="M589" i="61" s="1"/>
  <c r="L566" i="61"/>
  <c r="L572" i="61" s="1"/>
  <c r="M566" i="61"/>
  <c r="M572" i="61" s="1"/>
  <c r="Q449" i="61"/>
  <c r="Q469" i="61"/>
  <c r="Q487" i="61"/>
  <c r="M507" i="61"/>
  <c r="Q527" i="61"/>
  <c r="Q545" i="61"/>
  <c r="Q567" i="61"/>
  <c r="Q587" i="61"/>
  <c r="L436" i="61"/>
  <c r="L455" i="61" s="1"/>
  <c r="L492" i="61"/>
  <c r="L505" i="61" s="1"/>
  <c r="Q507" i="61" l="1"/>
  <c r="M512" i="61"/>
  <c r="R548" i="61"/>
  <c r="Q548" i="61"/>
  <c r="R489" i="61"/>
  <c r="Q489" i="61"/>
  <c r="R488" i="61"/>
  <c r="Q488" i="61"/>
  <c r="R504" i="61"/>
  <c r="Q504" i="61"/>
  <c r="R503" i="61"/>
  <c r="Q503" i="61"/>
  <c r="R502" i="61"/>
  <c r="Q502" i="61"/>
  <c r="R500" i="61"/>
  <c r="Q500" i="61"/>
  <c r="R499" i="61"/>
  <c r="Q499" i="61"/>
  <c r="R576" i="61"/>
  <c r="Q576" i="61"/>
  <c r="R495" i="61"/>
  <c r="Q495" i="61"/>
  <c r="R494" i="61"/>
  <c r="Q494" i="61"/>
  <c r="R549" i="61"/>
  <c r="Q549" i="61"/>
  <c r="R459" i="61"/>
  <c r="Q459" i="61"/>
  <c r="R465" i="61"/>
  <c r="Q465" i="61"/>
  <c r="R530" i="61"/>
  <c r="Q530" i="61"/>
  <c r="R452" i="61"/>
  <c r="Q452" i="61"/>
  <c r="R547" i="61"/>
  <c r="Q547" i="61"/>
  <c r="R471" i="61"/>
  <c r="Q471" i="61"/>
  <c r="R546" i="61"/>
  <c r="Q546" i="61"/>
  <c r="R470" i="61"/>
  <c r="Q470" i="61"/>
  <c r="R566" i="61"/>
  <c r="Q566" i="61"/>
  <c r="R486" i="61"/>
  <c r="Q486" i="61"/>
  <c r="R563" i="61"/>
  <c r="Q563" i="61"/>
  <c r="R485" i="61"/>
  <c r="Q485" i="61"/>
  <c r="R562" i="61"/>
  <c r="Q562" i="61"/>
  <c r="R484" i="61"/>
  <c r="Q484" i="61"/>
  <c r="Q560" i="61"/>
  <c r="R482" i="61"/>
  <c r="Q482" i="61"/>
  <c r="R559" i="61"/>
  <c r="Q559" i="61"/>
  <c r="R481" i="61"/>
  <c r="Q481" i="61"/>
  <c r="R556" i="61"/>
  <c r="Q556" i="61"/>
  <c r="R480" i="61"/>
  <c r="Q480" i="61"/>
  <c r="R554" i="61"/>
  <c r="Q554" i="61"/>
  <c r="R476" i="61"/>
  <c r="Q476" i="61"/>
  <c r="R553" i="61"/>
  <c r="Q553" i="61"/>
  <c r="R475" i="61"/>
  <c r="Q475" i="61"/>
  <c r="R552" i="61"/>
  <c r="Q552" i="61"/>
  <c r="R474" i="61"/>
  <c r="Q474" i="61"/>
  <c r="R533" i="61"/>
  <c r="Q533" i="61"/>
  <c r="Q445" i="61"/>
  <c r="R445" i="61"/>
  <c r="R472" i="61"/>
  <c r="Q472" i="61"/>
  <c r="R569" i="61"/>
  <c r="Q569" i="61"/>
  <c r="R586" i="61"/>
  <c r="Q586" i="61"/>
  <c r="R584" i="61"/>
  <c r="Q584" i="61"/>
  <c r="R580" i="61"/>
  <c r="Q580" i="61"/>
  <c r="R578" i="61"/>
  <c r="Q578" i="61"/>
  <c r="R574" i="61"/>
  <c r="Q574" i="61"/>
  <c r="R510" i="61"/>
  <c r="Q510" i="61"/>
  <c r="R529" i="61"/>
  <c r="Q529" i="61"/>
  <c r="R451" i="61"/>
  <c r="Q451" i="61"/>
  <c r="R528" i="61"/>
  <c r="Q528" i="61"/>
  <c r="R450" i="61"/>
  <c r="Q450" i="61"/>
  <c r="R544" i="61"/>
  <c r="Q544" i="61"/>
  <c r="R468" i="61"/>
  <c r="Q468" i="61"/>
  <c r="R543" i="61"/>
  <c r="Q543" i="61"/>
  <c r="R467" i="61"/>
  <c r="Q467" i="61"/>
  <c r="R542" i="61"/>
  <c r="Q542" i="61"/>
  <c r="R466" i="61"/>
  <c r="Q466" i="61"/>
  <c r="R540" i="61"/>
  <c r="Q540" i="61"/>
  <c r="R464" i="61"/>
  <c r="Q464" i="61"/>
  <c r="R539" i="61"/>
  <c r="Q539" i="61"/>
  <c r="R461" i="61"/>
  <c r="Q461" i="61"/>
  <c r="R538" i="61"/>
  <c r="Q538" i="61"/>
  <c r="R460" i="61"/>
  <c r="Q460" i="61"/>
  <c r="R536" i="61"/>
  <c r="Q536" i="61"/>
  <c r="R458" i="61"/>
  <c r="Q458" i="61"/>
  <c r="R535" i="61"/>
  <c r="Q535" i="61"/>
  <c r="R457" i="61"/>
  <c r="Q457" i="61"/>
  <c r="R534" i="61"/>
  <c r="Q534" i="61"/>
  <c r="R454" i="61"/>
  <c r="Q454" i="61"/>
  <c r="R473" i="61"/>
  <c r="Q473" i="61"/>
  <c r="R537" i="61"/>
  <c r="Q537" i="61"/>
  <c r="R568" i="61"/>
  <c r="Q568" i="61"/>
  <c r="R585" i="61"/>
  <c r="Q585" i="61"/>
  <c r="R579" i="61"/>
  <c r="Q579" i="61"/>
  <c r="R498" i="61"/>
  <c r="Q498" i="61"/>
  <c r="R496" i="61"/>
  <c r="Q496" i="61"/>
  <c r="R575" i="61"/>
  <c r="Q575" i="61"/>
  <c r="R570" i="61"/>
  <c r="Q570" i="61"/>
  <c r="R492" i="61"/>
  <c r="Q492" i="61"/>
  <c r="R436" i="61"/>
  <c r="Q436" i="61"/>
  <c r="R509" i="61"/>
  <c r="Q509" i="61"/>
  <c r="R588" i="61"/>
  <c r="Q588" i="61"/>
  <c r="R508" i="61"/>
  <c r="Q508" i="61"/>
  <c r="R526" i="61"/>
  <c r="Q526" i="61"/>
  <c r="R448" i="61"/>
  <c r="Q448" i="61"/>
  <c r="R525" i="61"/>
  <c r="Q525" i="61"/>
  <c r="R447" i="61"/>
  <c r="Q447" i="61"/>
  <c r="R524" i="61"/>
  <c r="Q524" i="61"/>
  <c r="R446" i="61"/>
  <c r="Q446" i="61"/>
  <c r="R522" i="61"/>
  <c r="Q522" i="61"/>
  <c r="R444" i="61"/>
  <c r="Q444" i="61"/>
  <c r="R519" i="61"/>
  <c r="Q519" i="61"/>
  <c r="R443" i="61"/>
  <c r="Q443" i="61"/>
  <c r="R518" i="61"/>
  <c r="Q518" i="61"/>
  <c r="R442" i="61"/>
  <c r="Q442" i="61"/>
  <c r="R516" i="61"/>
  <c r="Q516" i="61"/>
  <c r="R440" i="61"/>
  <c r="Q440" i="61"/>
  <c r="R515" i="61"/>
  <c r="Q515" i="61"/>
  <c r="R439" i="61"/>
  <c r="Q439" i="61"/>
  <c r="R514" i="61"/>
  <c r="Q514" i="61"/>
  <c r="R438" i="61"/>
  <c r="Q438" i="61"/>
  <c r="R571" i="61"/>
  <c r="Q571" i="61"/>
  <c r="R437" i="61"/>
  <c r="Q437" i="61"/>
  <c r="Q483" i="61"/>
  <c r="R483" i="61"/>
  <c r="K533" i="61"/>
  <c r="K550" i="61" s="1"/>
  <c r="L412" i="61"/>
  <c r="L416" i="61" s="1"/>
  <c r="L388" i="61"/>
  <c r="L393" i="61" s="1"/>
  <c r="L362" i="61"/>
  <c r="L371" i="61" s="1"/>
  <c r="L323" i="61"/>
  <c r="L338" i="61" s="1"/>
  <c r="L311" i="61"/>
  <c r="L321" i="61" s="1"/>
  <c r="L283" i="61"/>
  <c r="L289" i="61" s="1"/>
  <c r="L428" i="61"/>
  <c r="L432" i="61" s="1"/>
  <c r="L212" i="61"/>
  <c r="L223" i="61" s="1"/>
  <c r="L182" i="61"/>
  <c r="M421" i="61"/>
  <c r="M401" i="61"/>
  <c r="M410" i="61" s="1"/>
  <c r="M395" i="61"/>
  <c r="M399" i="61" s="1"/>
  <c r="M373" i="61"/>
  <c r="M386" i="61" s="1"/>
  <c r="M340" i="61"/>
  <c r="M360" i="61" s="1"/>
  <c r="M297" i="61"/>
  <c r="M309" i="61" s="1"/>
  <c r="M291" i="61"/>
  <c r="M295" i="61" s="1"/>
  <c r="M267" i="61"/>
  <c r="M281" i="61" s="1"/>
  <c r="M256" i="61"/>
  <c r="M265" i="61" s="1"/>
  <c r="M238" i="61"/>
  <c r="M254" i="61" s="1"/>
  <c r="M225" i="61"/>
  <c r="M236" i="61" s="1"/>
  <c r="L421" i="61"/>
  <c r="L401" i="61"/>
  <c r="L410" i="61" s="1"/>
  <c r="L395" i="61"/>
  <c r="L399" i="61" s="1"/>
  <c r="L373" i="61"/>
  <c r="L386" i="61" s="1"/>
  <c r="L340" i="61"/>
  <c r="L360" i="61" s="1"/>
  <c r="L297" i="61"/>
  <c r="L309" i="61" s="1"/>
  <c r="L291" i="61"/>
  <c r="L295" i="61" s="1"/>
  <c r="L267" i="61"/>
  <c r="L281" i="61" s="1"/>
  <c r="L256" i="61"/>
  <c r="L265" i="61" s="1"/>
  <c r="L238" i="61"/>
  <c r="L254" i="61" s="1"/>
  <c r="L225" i="61"/>
  <c r="L236" i="61" s="1"/>
  <c r="M412" i="61"/>
  <c r="M416" i="61" s="1"/>
  <c r="M388" i="61"/>
  <c r="M393" i="61" s="1"/>
  <c r="M362" i="61"/>
  <c r="M371" i="61" s="1"/>
  <c r="M323" i="61"/>
  <c r="M338" i="61" s="1"/>
  <c r="M311" i="61"/>
  <c r="M321" i="61" s="1"/>
  <c r="M283" i="61"/>
  <c r="M289" i="61" s="1"/>
  <c r="M428" i="61"/>
  <c r="M432" i="61" s="1"/>
  <c r="M212" i="61"/>
  <c r="M223" i="61" s="1"/>
  <c r="M182" i="61"/>
  <c r="R589" i="61"/>
  <c r="R550" i="61"/>
  <c r="R505" i="61"/>
  <c r="R512" i="61"/>
  <c r="K559" i="61"/>
  <c r="K564" i="61" s="1"/>
  <c r="K566" i="61"/>
  <c r="K572" i="61" s="1"/>
  <c r="K464" i="61"/>
  <c r="K478" i="61" s="1"/>
  <c r="K522" i="61"/>
  <c r="K531" i="61" s="1"/>
  <c r="AP3" i="39"/>
  <c r="R531" i="61"/>
  <c r="R582" i="61"/>
  <c r="K492" i="61"/>
  <c r="K505" i="61" s="1"/>
  <c r="R564" i="61"/>
  <c r="R462" i="61"/>
  <c r="R520" i="61"/>
  <c r="R478" i="61"/>
  <c r="R455" i="61"/>
  <c r="R572" i="61"/>
  <c r="R490" i="61"/>
  <c r="R557" i="61"/>
  <c r="AQ3" i="16"/>
  <c r="AN3" i="16"/>
  <c r="R185" i="61" l="1"/>
  <c r="Q185" i="61"/>
  <c r="R201" i="61"/>
  <c r="Q201" i="61"/>
  <c r="R246" i="61"/>
  <c r="Q246" i="61"/>
  <c r="R286" i="61"/>
  <c r="Q286" i="61"/>
  <c r="R332" i="61"/>
  <c r="Q332" i="61"/>
  <c r="R389" i="61"/>
  <c r="Q389" i="61"/>
  <c r="R288" i="61"/>
  <c r="Q288" i="61"/>
  <c r="R196" i="61"/>
  <c r="Q196" i="61"/>
  <c r="R232" i="61"/>
  <c r="Q232" i="61"/>
  <c r="R259" i="61"/>
  <c r="Q259" i="61"/>
  <c r="R302" i="61"/>
  <c r="Q302" i="61"/>
  <c r="R345" i="61"/>
  <c r="Q345" i="61"/>
  <c r="R404" i="61"/>
  <c r="Q404" i="61"/>
  <c r="R308" i="61"/>
  <c r="Q308" i="61"/>
  <c r="R55" i="61"/>
  <c r="Q55" i="61"/>
  <c r="R187" i="61"/>
  <c r="Q187" i="61"/>
  <c r="R195" i="61"/>
  <c r="Q195" i="61"/>
  <c r="R203" i="61"/>
  <c r="Q203" i="61"/>
  <c r="R217" i="61"/>
  <c r="Q217" i="61"/>
  <c r="R231" i="61"/>
  <c r="Q231" i="61"/>
  <c r="R243" i="61"/>
  <c r="Q243" i="61"/>
  <c r="R247" i="61"/>
  <c r="Q247" i="61"/>
  <c r="R258" i="61"/>
  <c r="Q258" i="61"/>
  <c r="R269" i="61"/>
  <c r="Q269" i="61"/>
  <c r="R277" i="61"/>
  <c r="Q277" i="61"/>
  <c r="R291" i="61"/>
  <c r="Q291" i="61"/>
  <c r="R301" i="61"/>
  <c r="Q301" i="61"/>
  <c r="R314" i="61"/>
  <c r="Q314" i="61"/>
  <c r="R326" i="61"/>
  <c r="Q326" i="61"/>
  <c r="R334" i="61"/>
  <c r="Q334" i="61"/>
  <c r="R344" i="61"/>
  <c r="Q344" i="61"/>
  <c r="R352" i="61"/>
  <c r="Q352" i="61"/>
  <c r="R365" i="61"/>
  <c r="Q365" i="61"/>
  <c r="R391" i="61"/>
  <c r="Q391" i="61"/>
  <c r="R403" i="61"/>
  <c r="Q403" i="61"/>
  <c r="R421" i="61"/>
  <c r="Q421" i="61"/>
  <c r="R220" i="61"/>
  <c r="Q220" i="61"/>
  <c r="R307" i="61"/>
  <c r="Q307" i="61"/>
  <c r="R415" i="61"/>
  <c r="R209" i="61"/>
  <c r="Q209" i="61"/>
  <c r="R182" i="61"/>
  <c r="Q182" i="61"/>
  <c r="R190" i="61"/>
  <c r="Q190" i="61"/>
  <c r="R198" i="61"/>
  <c r="Q198" i="61"/>
  <c r="R212" i="61"/>
  <c r="Q212" i="61"/>
  <c r="R226" i="61"/>
  <c r="Q226" i="61"/>
  <c r="R239" i="61"/>
  <c r="Q239" i="61"/>
  <c r="R430" i="61"/>
  <c r="Q430" i="61"/>
  <c r="R250" i="61"/>
  <c r="Q250" i="61"/>
  <c r="R261" i="61"/>
  <c r="Q261" i="61"/>
  <c r="R272" i="61"/>
  <c r="Q272" i="61"/>
  <c r="R283" i="61"/>
  <c r="Q283" i="61"/>
  <c r="R294" i="61"/>
  <c r="Q294" i="61"/>
  <c r="R304" i="61"/>
  <c r="Q304" i="61"/>
  <c r="R317" i="61"/>
  <c r="Q317" i="61"/>
  <c r="R329" i="61"/>
  <c r="Q329" i="61"/>
  <c r="R337" i="61"/>
  <c r="Q337" i="61"/>
  <c r="R347" i="61"/>
  <c r="Q347" i="61"/>
  <c r="R355" i="61"/>
  <c r="Q355" i="61"/>
  <c r="R368" i="61"/>
  <c r="Q368" i="61"/>
  <c r="R396" i="61"/>
  <c r="Q396" i="61"/>
  <c r="R406" i="61"/>
  <c r="Q406" i="61"/>
  <c r="R424" i="61"/>
  <c r="Q424" i="61"/>
  <c r="Q235" i="61"/>
  <c r="R235" i="61"/>
  <c r="R369" i="61"/>
  <c r="Q369" i="61"/>
  <c r="R370" i="61"/>
  <c r="Q370" i="61"/>
  <c r="Q6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229" i="61"/>
  <c r="Q229" i="61"/>
  <c r="R256" i="61"/>
  <c r="Q256" i="61"/>
  <c r="R275" i="61"/>
  <c r="Q275" i="61"/>
  <c r="R324" i="61"/>
  <c r="Q324" i="61"/>
  <c r="R350" i="61"/>
  <c r="Q350" i="61"/>
  <c r="R413" i="61"/>
  <c r="Q413" i="61"/>
  <c r="R359" i="61"/>
  <c r="Q359" i="61"/>
  <c r="R204" i="61"/>
  <c r="Q204" i="61"/>
  <c r="R248" i="61"/>
  <c r="Q248" i="61"/>
  <c r="R278" i="61"/>
  <c r="Q278" i="61"/>
  <c r="R327" i="61"/>
  <c r="Q327" i="61"/>
  <c r="R366" i="61"/>
  <c r="Q366" i="61"/>
  <c r="R233" i="61"/>
  <c r="Q233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189" i="61"/>
  <c r="Q189" i="61"/>
  <c r="R197" i="61"/>
  <c r="Q197" i="61"/>
  <c r="R205" i="61"/>
  <c r="Q205" i="61"/>
  <c r="R225" i="61"/>
  <c r="Q225" i="61"/>
  <c r="R238" i="61"/>
  <c r="Q238" i="61"/>
  <c r="R429" i="61"/>
  <c r="Q429" i="61"/>
  <c r="R249" i="61"/>
  <c r="Q249" i="61"/>
  <c r="R260" i="61"/>
  <c r="Q260" i="61"/>
  <c r="R271" i="61"/>
  <c r="Q271" i="61"/>
  <c r="R279" i="61"/>
  <c r="Q279" i="61"/>
  <c r="R293" i="61"/>
  <c r="Q293" i="61"/>
  <c r="R303" i="61"/>
  <c r="Q303" i="61"/>
  <c r="R316" i="61"/>
  <c r="Q316" i="61"/>
  <c r="R328" i="61"/>
  <c r="Q328" i="61"/>
  <c r="R336" i="61"/>
  <c r="Q336" i="61"/>
  <c r="R346" i="61"/>
  <c r="Q346" i="61"/>
  <c r="R354" i="61"/>
  <c r="Q354" i="61"/>
  <c r="R367" i="61"/>
  <c r="Q367" i="61"/>
  <c r="R395" i="61"/>
  <c r="Q395" i="61"/>
  <c r="R405" i="61"/>
  <c r="Q405" i="61"/>
  <c r="R423" i="61"/>
  <c r="Q423" i="61"/>
  <c r="R234" i="61"/>
  <c r="Q234" i="61"/>
  <c r="R320" i="61"/>
  <c r="Q320" i="61"/>
  <c r="R358" i="61"/>
  <c r="Q358" i="61"/>
  <c r="R184" i="61"/>
  <c r="Q184" i="61"/>
  <c r="R192" i="61"/>
  <c r="Q192" i="61"/>
  <c r="R200" i="61"/>
  <c r="Q200" i="61"/>
  <c r="R214" i="61"/>
  <c r="Q214" i="61"/>
  <c r="R228" i="61"/>
  <c r="Q228" i="61"/>
  <c r="R241" i="61"/>
  <c r="Q241" i="61"/>
  <c r="R245" i="61"/>
  <c r="Q245" i="61"/>
  <c r="R252" i="61"/>
  <c r="Q252" i="61"/>
  <c r="R263" i="61"/>
  <c r="Q263" i="61"/>
  <c r="R274" i="61"/>
  <c r="Q274" i="61"/>
  <c r="R285" i="61"/>
  <c r="Q285" i="61"/>
  <c r="R298" i="61"/>
  <c r="Q298" i="61"/>
  <c r="R311" i="61"/>
  <c r="Q311" i="61"/>
  <c r="R323" i="61"/>
  <c r="Q323" i="61"/>
  <c r="R331" i="61"/>
  <c r="Q331" i="61"/>
  <c r="R341" i="61"/>
  <c r="Q341" i="61"/>
  <c r="R349" i="61"/>
  <c r="Q349" i="61"/>
  <c r="R362" i="61"/>
  <c r="Q362" i="61"/>
  <c r="R388" i="61"/>
  <c r="Q388" i="61"/>
  <c r="R398" i="61"/>
  <c r="Q398" i="61"/>
  <c r="R412" i="61"/>
  <c r="Q412" i="61"/>
  <c r="R207" i="61"/>
  <c r="Q207" i="61"/>
  <c r="R280" i="61"/>
  <c r="Q280" i="61"/>
  <c r="R425" i="61"/>
  <c r="Q425" i="61"/>
  <c r="R409" i="61"/>
  <c r="Q409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Q76" i="61"/>
  <c r="R193" i="61"/>
  <c r="Q193" i="61"/>
  <c r="R215" i="61"/>
  <c r="Q215" i="61"/>
  <c r="R242" i="61"/>
  <c r="Q242" i="61"/>
  <c r="R267" i="61"/>
  <c r="Q267" i="61"/>
  <c r="R299" i="61"/>
  <c r="Q299" i="61"/>
  <c r="Q312" i="61"/>
  <c r="R312" i="61"/>
  <c r="R342" i="61"/>
  <c r="Q342" i="61"/>
  <c r="R363" i="61"/>
  <c r="Q363" i="61"/>
  <c r="R401" i="61"/>
  <c r="Q401" i="61"/>
  <c r="R208" i="61"/>
  <c r="Q208" i="61"/>
  <c r="R357" i="61"/>
  <c r="Q357" i="61"/>
  <c r="R188" i="61"/>
  <c r="Q188" i="61"/>
  <c r="R218" i="61"/>
  <c r="Q218" i="61"/>
  <c r="R270" i="61"/>
  <c r="Q270" i="61"/>
  <c r="R292" i="61"/>
  <c r="Q292" i="61"/>
  <c r="R315" i="61"/>
  <c r="Q315" i="61"/>
  <c r="R335" i="61"/>
  <c r="Q335" i="61"/>
  <c r="R353" i="61"/>
  <c r="Q353" i="61"/>
  <c r="R392" i="61"/>
  <c r="Q392" i="61"/>
  <c r="R422" i="61"/>
  <c r="Q422" i="61"/>
  <c r="R319" i="61"/>
  <c r="Q319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183" i="61"/>
  <c r="Q183" i="61"/>
  <c r="R191" i="61"/>
  <c r="Q191" i="61"/>
  <c r="R199" i="61"/>
  <c r="Q199" i="61"/>
  <c r="R213" i="61"/>
  <c r="Q213" i="61"/>
  <c r="R227" i="61"/>
  <c r="Q227" i="61"/>
  <c r="R240" i="61"/>
  <c r="Q240" i="61"/>
  <c r="R244" i="61"/>
  <c r="Q244" i="61"/>
  <c r="R251" i="61"/>
  <c r="Q251" i="61"/>
  <c r="R262" i="61"/>
  <c r="Q262" i="61"/>
  <c r="R273" i="61"/>
  <c r="Q273" i="61"/>
  <c r="R284" i="61"/>
  <c r="Q284" i="61"/>
  <c r="R297" i="61"/>
  <c r="Q297" i="61"/>
  <c r="R305" i="61"/>
  <c r="Q305" i="61"/>
  <c r="R318" i="61"/>
  <c r="Q318" i="61"/>
  <c r="R330" i="61"/>
  <c r="Q330" i="61"/>
  <c r="R340" i="61"/>
  <c r="Q340" i="61"/>
  <c r="R348" i="61"/>
  <c r="Q348" i="61"/>
  <c r="R356" i="61"/>
  <c r="Q356" i="61"/>
  <c r="R373" i="61"/>
  <c r="Q373" i="61"/>
  <c r="R397" i="61"/>
  <c r="Q397" i="61"/>
  <c r="R407" i="61"/>
  <c r="Q407" i="61"/>
  <c r="R206" i="61"/>
  <c r="Q206" i="61"/>
  <c r="R264" i="61"/>
  <c r="Q264" i="61"/>
  <c r="R408" i="61"/>
  <c r="Q408" i="61"/>
  <c r="R253" i="61"/>
  <c r="Q253" i="61"/>
  <c r="R186" i="61"/>
  <c r="Q186" i="61"/>
  <c r="R194" i="61"/>
  <c r="Q194" i="61"/>
  <c r="R202" i="61"/>
  <c r="Q202" i="61"/>
  <c r="R216" i="61"/>
  <c r="Q216" i="61"/>
  <c r="R230" i="61"/>
  <c r="Q230" i="61"/>
  <c r="R428" i="61"/>
  <c r="Q428" i="61"/>
  <c r="R431" i="61"/>
  <c r="Q431" i="61"/>
  <c r="R257" i="61"/>
  <c r="Q257" i="61"/>
  <c r="R268" i="61"/>
  <c r="Q268" i="61"/>
  <c r="R276" i="61"/>
  <c r="Q276" i="61"/>
  <c r="R287" i="61"/>
  <c r="Q287" i="61"/>
  <c r="R300" i="61"/>
  <c r="Q300" i="61"/>
  <c r="R313" i="61"/>
  <c r="Q313" i="61"/>
  <c r="R325" i="61"/>
  <c r="Q325" i="61"/>
  <c r="R333" i="61"/>
  <c r="Q333" i="61"/>
  <c r="R343" i="61"/>
  <c r="Q343" i="61"/>
  <c r="R351" i="61"/>
  <c r="Q351" i="61"/>
  <c r="R364" i="61"/>
  <c r="Q364" i="61"/>
  <c r="R390" i="61"/>
  <c r="Q390" i="61"/>
  <c r="R402" i="61"/>
  <c r="Q402" i="61"/>
  <c r="R414" i="61"/>
  <c r="Q414" i="61"/>
  <c r="R219" i="61"/>
  <c r="Q219" i="61"/>
  <c r="R306" i="61"/>
  <c r="Q306" i="61"/>
  <c r="R221" i="61"/>
  <c r="Q221" i="61"/>
  <c r="R222" i="61"/>
  <c r="Q222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R177" i="61"/>
  <c r="Q177" i="61"/>
  <c r="Q557" i="61"/>
  <c r="Q490" i="61"/>
  <c r="Q478" i="61"/>
  <c r="Q582" i="61"/>
  <c r="Q505" i="61"/>
  <c r="Q462" i="61"/>
  <c r="Q455" i="61"/>
  <c r="Q531" i="61"/>
  <c r="Q512" i="61"/>
  <c r="Q550" i="61"/>
  <c r="Q572" i="61"/>
  <c r="Q520" i="61"/>
  <c r="Q564" i="61"/>
  <c r="Q589" i="61"/>
  <c r="K507" i="61"/>
  <c r="K512" i="61" s="1"/>
  <c r="M590" i="61"/>
  <c r="M591" i="61" s="1"/>
  <c r="L137" i="61"/>
  <c r="L154" i="61" s="1"/>
  <c r="M171" i="61"/>
  <c r="M178" i="61" s="1"/>
  <c r="M121" i="61"/>
  <c r="M135" i="61" s="1"/>
  <c r="M107" i="61"/>
  <c r="M119" i="61" s="1"/>
  <c r="M156" i="61"/>
  <c r="M169" i="61" s="1"/>
  <c r="L85" i="61"/>
  <c r="L105" i="61" s="1"/>
  <c r="L171" i="61"/>
  <c r="L178" i="61" s="1"/>
  <c r="L121" i="61"/>
  <c r="L135" i="61" s="1"/>
  <c r="L107" i="61"/>
  <c r="L119" i="61" s="1"/>
  <c r="M85" i="61"/>
  <c r="M105" i="61" s="1"/>
  <c r="M137" i="61"/>
  <c r="M154" i="61" s="1"/>
  <c r="L156" i="61"/>
  <c r="L169" i="61" s="1"/>
  <c r="R74" i="61"/>
  <c r="R52" i="61"/>
  <c r="R47" i="61"/>
  <c r="R81" i="61"/>
  <c r="R20" i="61"/>
  <c r="R66" i="61"/>
  <c r="R34" i="61"/>
  <c r="R58" i="61"/>
  <c r="R236" i="61"/>
  <c r="R254" i="61"/>
  <c r="R265" i="61"/>
  <c r="R281" i="61"/>
  <c r="L426" i="61"/>
  <c r="R426" i="61" s="1"/>
  <c r="K421" i="61"/>
  <c r="K238" i="61"/>
  <c r="K254" i="61" s="1"/>
  <c r="K225" i="61"/>
  <c r="K236" i="61" s="1"/>
  <c r="R321" i="61"/>
  <c r="R371" i="61"/>
  <c r="K362" i="61"/>
  <c r="K371" i="61" s="1"/>
  <c r="K323" i="61"/>
  <c r="K338" i="61" s="1"/>
  <c r="K401" i="61"/>
  <c r="K410" i="61" s="1"/>
  <c r="K395" i="61"/>
  <c r="K399" i="61" s="1"/>
  <c r="K373" i="61"/>
  <c r="K386" i="61" s="1"/>
  <c r="K340" i="61"/>
  <c r="K360" i="61" s="1"/>
  <c r="K297" i="61"/>
  <c r="K309" i="61" s="1"/>
  <c r="K291" i="61"/>
  <c r="K295" i="61" s="1"/>
  <c r="K212" i="61"/>
  <c r="K223" i="61" s="1"/>
  <c r="M210" i="61"/>
  <c r="R295" i="61"/>
  <c r="R309" i="61"/>
  <c r="R360" i="61"/>
  <c r="R386" i="61"/>
  <c r="R399" i="61"/>
  <c r="R410" i="61"/>
  <c r="M426" i="61"/>
  <c r="L210" i="61"/>
  <c r="R210" i="61" s="1"/>
  <c r="R223" i="61"/>
  <c r="R432" i="61"/>
  <c r="R289" i="61"/>
  <c r="R393" i="61"/>
  <c r="R416" i="61"/>
  <c r="K267" i="61"/>
  <c r="K281" i="61" s="1"/>
  <c r="K256" i="61"/>
  <c r="K265" i="61" s="1"/>
  <c r="R338" i="61"/>
  <c r="K311" i="61"/>
  <c r="K321" i="61" s="1"/>
  <c r="K412" i="61"/>
  <c r="K416" i="61" s="1"/>
  <c r="K388" i="61"/>
  <c r="K393" i="61" s="1"/>
  <c r="K428" i="61"/>
  <c r="K432" i="61" s="1"/>
  <c r="K552" i="61"/>
  <c r="K557" i="61" s="1"/>
  <c r="K584" i="61"/>
  <c r="K589" i="61" s="1"/>
  <c r="K457" i="61"/>
  <c r="K462" i="61" s="1"/>
  <c r="K514" i="61"/>
  <c r="K520" i="61" s="1"/>
  <c r="K480" i="61"/>
  <c r="K490" i="61" s="1"/>
  <c r="L590" i="61"/>
  <c r="R590" i="61" s="1"/>
  <c r="K574" i="61"/>
  <c r="K582" i="61" s="1"/>
  <c r="AH3" i="15"/>
  <c r="R92" i="61" l="1"/>
  <c r="Q92" i="61"/>
  <c r="R146" i="61"/>
  <c r="Q146" i="61"/>
  <c r="R107" i="61"/>
  <c r="Q107" i="61"/>
  <c r="Q161" i="61"/>
  <c r="R161" i="61"/>
  <c r="R131" i="61"/>
  <c r="Q131" i="61"/>
  <c r="R98" i="61"/>
  <c r="Q98" i="61"/>
  <c r="R152" i="61"/>
  <c r="Q152" i="61"/>
  <c r="R172" i="61"/>
  <c r="Q172" i="61"/>
  <c r="R113" i="61"/>
  <c r="Q113" i="61"/>
  <c r="R137" i="61"/>
  <c r="Q137" i="61"/>
  <c r="R96" i="61"/>
  <c r="Q96" i="61"/>
  <c r="R114" i="61"/>
  <c r="Q114" i="61"/>
  <c r="R132" i="61"/>
  <c r="Q132" i="61"/>
  <c r="R150" i="61"/>
  <c r="Q150" i="61"/>
  <c r="R168" i="61"/>
  <c r="Q168" i="61"/>
  <c r="R93" i="61"/>
  <c r="Q93" i="61"/>
  <c r="R111" i="61"/>
  <c r="Q111" i="61"/>
  <c r="R129" i="61"/>
  <c r="Q129" i="61"/>
  <c r="R147" i="61"/>
  <c r="Q147" i="61"/>
  <c r="R165" i="61"/>
  <c r="Q165" i="61"/>
  <c r="R153" i="61"/>
  <c r="Q153" i="61"/>
  <c r="R86" i="61"/>
  <c r="Q86" i="61"/>
  <c r="R102" i="61"/>
  <c r="Q102" i="61"/>
  <c r="R122" i="61"/>
  <c r="Q122" i="61"/>
  <c r="R140" i="61"/>
  <c r="Q140" i="61"/>
  <c r="R158" i="61"/>
  <c r="Q158" i="61"/>
  <c r="R176" i="61"/>
  <c r="Q176" i="61"/>
  <c r="R99" i="61"/>
  <c r="Q99" i="61"/>
  <c r="R117" i="61"/>
  <c r="Q117" i="61"/>
  <c r="R141" i="61"/>
  <c r="Q141" i="61"/>
  <c r="R167" i="61"/>
  <c r="Q167" i="61"/>
  <c r="R110" i="61"/>
  <c r="Q110" i="61"/>
  <c r="R164" i="61"/>
  <c r="Q164" i="61"/>
  <c r="R125" i="61"/>
  <c r="Q125" i="61"/>
  <c r="R116" i="61"/>
  <c r="Q116" i="61"/>
  <c r="R159" i="61"/>
  <c r="Q159" i="61"/>
  <c r="R100" i="61"/>
  <c r="Q100" i="61"/>
  <c r="R118" i="61"/>
  <c r="Q118" i="61"/>
  <c r="R138" i="61"/>
  <c r="Q138" i="61"/>
  <c r="R156" i="61"/>
  <c r="Q156" i="61"/>
  <c r="R174" i="61"/>
  <c r="Q174" i="61"/>
  <c r="R97" i="61"/>
  <c r="Q97" i="61"/>
  <c r="R115" i="61"/>
  <c r="Q115" i="61"/>
  <c r="R133" i="61"/>
  <c r="Q133" i="61"/>
  <c r="R151" i="61"/>
  <c r="Q151" i="61"/>
  <c r="R171" i="61"/>
  <c r="Q171" i="61"/>
  <c r="R163" i="61"/>
  <c r="Q163" i="61"/>
  <c r="R90" i="61"/>
  <c r="Q90" i="61"/>
  <c r="R108" i="61"/>
  <c r="Q108" i="61"/>
  <c r="R126" i="61"/>
  <c r="Q126" i="61"/>
  <c r="R144" i="61"/>
  <c r="Q144" i="61"/>
  <c r="R162" i="61"/>
  <c r="Q162" i="61"/>
  <c r="R87" i="61"/>
  <c r="Q87" i="61"/>
  <c r="R103" i="61"/>
  <c r="Q103" i="61"/>
  <c r="R123" i="61"/>
  <c r="Q123" i="61"/>
  <c r="R145" i="61"/>
  <c r="Q145" i="61"/>
  <c r="R128" i="61"/>
  <c r="Q128" i="61"/>
  <c r="Q89" i="61"/>
  <c r="R89" i="61"/>
  <c r="R143" i="61"/>
  <c r="Q143" i="61"/>
  <c r="R85" i="61"/>
  <c r="Q85" i="61"/>
  <c r="R134" i="61"/>
  <c r="Q134" i="61"/>
  <c r="R95" i="61"/>
  <c r="Q95" i="61"/>
  <c r="R88" i="61"/>
  <c r="Q88" i="61"/>
  <c r="R104" i="61"/>
  <c r="Q104" i="61"/>
  <c r="R124" i="61"/>
  <c r="Q124" i="61"/>
  <c r="R142" i="61"/>
  <c r="Q142" i="61"/>
  <c r="R160" i="61"/>
  <c r="Q160" i="61"/>
  <c r="R101" i="61"/>
  <c r="Q101" i="61"/>
  <c r="R121" i="61"/>
  <c r="Q121" i="61"/>
  <c r="R139" i="61"/>
  <c r="Q139" i="61"/>
  <c r="R157" i="61"/>
  <c r="Q157" i="61"/>
  <c r="R175" i="61"/>
  <c r="Q175" i="61"/>
  <c r="R173" i="61"/>
  <c r="Q173" i="61"/>
  <c r="R94" i="61"/>
  <c r="Q94" i="61"/>
  <c r="R112" i="61"/>
  <c r="Q112" i="61"/>
  <c r="R130" i="61"/>
  <c r="Q130" i="61"/>
  <c r="R148" i="61"/>
  <c r="Q148" i="61"/>
  <c r="R166" i="61"/>
  <c r="Q166" i="61"/>
  <c r="R91" i="61"/>
  <c r="Q91" i="61"/>
  <c r="R109" i="61"/>
  <c r="Q109" i="61"/>
  <c r="R127" i="61"/>
  <c r="Q127" i="61"/>
  <c r="R149" i="61"/>
  <c r="Q149" i="61"/>
  <c r="Q289" i="61"/>
  <c r="Q338" i="61"/>
  <c r="Q416" i="61"/>
  <c r="Q223" i="61"/>
  <c r="Q399" i="61"/>
  <c r="Q295" i="61"/>
  <c r="Q321" i="61"/>
  <c r="Q254" i="61"/>
  <c r="Q393" i="61"/>
  <c r="Q210" i="61"/>
  <c r="Q386" i="61"/>
  <c r="Q426" i="61"/>
  <c r="Q236" i="61"/>
  <c r="Q58" i="61"/>
  <c r="Q20" i="61"/>
  <c r="Q81" i="61"/>
  <c r="Q52" i="61"/>
  <c r="Q360" i="61"/>
  <c r="Q281" i="61"/>
  <c r="Q34" i="61"/>
  <c r="Q590" i="61"/>
  <c r="Q432" i="61"/>
  <c r="Q410" i="61"/>
  <c r="Q309" i="61"/>
  <c r="Q371" i="61"/>
  <c r="Q265" i="61"/>
  <c r="Q66" i="61"/>
  <c r="Q47" i="61"/>
  <c r="L82" i="61"/>
  <c r="M82" i="61"/>
  <c r="M83" i="61" s="1"/>
  <c r="R154" i="61"/>
  <c r="R119" i="61"/>
  <c r="R105" i="61"/>
  <c r="R135" i="61"/>
  <c r="R169" i="61"/>
  <c r="R178" i="61"/>
  <c r="K182" i="61"/>
  <c r="K283" i="61"/>
  <c r="K289" i="61" s="1"/>
  <c r="L433" i="61"/>
  <c r="R433" i="61" s="1"/>
  <c r="M433" i="61"/>
  <c r="K426" i="61"/>
  <c r="L591" i="61"/>
  <c r="AO3" i="16"/>
  <c r="R82" i="61" l="1"/>
  <c r="L83" i="61"/>
  <c r="Q169" i="61"/>
  <c r="Q105" i="61"/>
  <c r="Q82" i="61"/>
  <c r="L434" i="61"/>
  <c r="Q433" i="61"/>
  <c r="Q119" i="61"/>
  <c r="Q591" i="61"/>
  <c r="Q154" i="61"/>
  <c r="Q178" i="61"/>
  <c r="Q135" i="61"/>
  <c r="K83" i="61"/>
  <c r="M179" i="61"/>
  <c r="M180" i="61" s="1"/>
  <c r="L179" i="61"/>
  <c r="L1069" i="61" s="1"/>
  <c r="K210" i="61"/>
  <c r="M434" i="61"/>
  <c r="K85" i="61"/>
  <c r="K105" i="61" s="1"/>
  <c r="R1069" i="61" l="1"/>
  <c r="R179" i="61"/>
  <c r="L180" i="61"/>
  <c r="Q179" i="61"/>
  <c r="Q434" i="61"/>
  <c r="K137" i="61"/>
  <c r="K154" i="61" s="1"/>
  <c r="K107" i="61"/>
  <c r="K119" i="61" s="1"/>
  <c r="K171" i="61"/>
  <c r="K178" i="61" s="1"/>
  <c r="K121" i="61"/>
  <c r="K135" i="61" s="1"/>
  <c r="K156" i="61"/>
  <c r="K169" i="61" s="1"/>
  <c r="M1069" i="61"/>
  <c r="M1070" i="61" s="1"/>
  <c r="K433" i="61"/>
  <c r="K434" i="61" s="1"/>
  <c r="L1070" i="61" l="1"/>
  <c r="Q1070" i="61" s="1"/>
  <c r="Q1069" i="61"/>
  <c r="Q180" i="61"/>
  <c r="K179" i="61" l="1"/>
  <c r="K180" i="61" l="1"/>
  <c r="K436" i="61"/>
  <c r="K455" i="61" l="1"/>
  <c r="K590" i="61" s="1"/>
  <c r="K1069" i="61" s="1"/>
  <c r="K591" i="61" l="1"/>
  <c r="K1070" i="61"/>
  <c r="AR3" i="16"/>
  <c r="AP3" i="16"/>
  <c r="AH3" i="19"/>
  <c r="J179" i="61"/>
  <c r="J180" i="61" l="1"/>
  <c r="J711" i="61"/>
  <c r="J890" i="61" s="1"/>
  <c r="J891" i="61" s="1"/>
  <c r="J1069" i="61" l="1"/>
  <c r="J1070" i="61" s="1"/>
</calcChain>
</file>

<file path=xl/sharedStrings.xml><?xml version="1.0" encoding="utf-8"?>
<sst xmlns="http://schemas.openxmlformats.org/spreadsheetml/2006/main" count="16587" uniqueCount="3371">
  <si>
    <t>รพท.หนองบัวลำภู</t>
  </si>
  <si>
    <t>รพช.นากลาง</t>
  </si>
  <si>
    <t>รพช.โนนสัง</t>
  </si>
  <si>
    <t>รพช.ศรีบุญเรือง</t>
  </si>
  <si>
    <t>รพช.สุวรรณคูหา</t>
  </si>
  <si>
    <t>รพช.นาวัง</t>
  </si>
  <si>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</si>
  <si>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</si>
  <si>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</si>
  <si>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</si>
  <si>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</si>
  <si>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</si>
  <si>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</si>
  <si>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</si>
  <si>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</si>
  <si>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</si>
  <si>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</si>
  <si>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04630 เพ็ญ รพสต_บ้านธาตุ</t>
  </si>
  <si>
    <t>04631 เพ็ญ รพสต_นิคม</t>
  </si>
  <si>
    <t>04633 เพ็ญ รพสต_บ้านหลวง</t>
  </si>
  <si>
    <t>04634 เพ็ญ รพสต_เชียงหวาง</t>
  </si>
  <si>
    <t>04635 เพ็ญ รพสต_สุมเส้า</t>
  </si>
  <si>
    <t>04636 เพ็ญ รพสต_นาบัว</t>
  </si>
  <si>
    <t>04637 เพ็ญ รพสต_บ้านเหล่า</t>
  </si>
  <si>
    <t>04638 เพ็ญ รพสต_จอมศรี</t>
  </si>
  <si>
    <t>04639 เพ็ญ รพสต_บ้านคอนเลียบ</t>
  </si>
  <si>
    <t>04640 เพ็ญ  รพสต_โพนสวรค์</t>
  </si>
  <si>
    <t>04641 เพ็ญ  รพสต_สร้างแป้น</t>
  </si>
  <si>
    <t>15221 เพ็ญ รพสต_บ้านด่าน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</si>
  <si>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</si>
  <si>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</si>
  <si>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</si>
  <si>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</si>
  <si>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</si>
  <si>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</si>
  <si>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</si>
  <si>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</si>
  <si>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</si>
  <si>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</si>
  <si>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</si>
  <si>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</si>
  <si>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</si>
  <si>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</si>
  <si>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</si>
  <si>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</si>
  <si>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</si>
  <si>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</si>
  <si>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</si>
  <si>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</si>
  <si>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</si>
  <si>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</si>
  <si>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</si>
  <si>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</si>
  <si>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</si>
  <si>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</si>
  <si>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</si>
  <si>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</si>
  <si>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</si>
  <si>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</si>
  <si>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</si>
  <si>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</si>
  <si>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</si>
  <si>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</si>
  <si>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</si>
  <si>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</si>
  <si>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</si>
  <si>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เอกสารแนบ 2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</si>
  <si>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</si>
  <si>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</si>
  <si>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</si>
  <si>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</si>
  <si>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</si>
  <si>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</si>
  <si>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จังหวัดหนองบัวลำภู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</si>
  <si>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</si>
  <si>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</si>
  <si>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</si>
  <si>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</si>
  <si>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</si>
  <si>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</si>
  <si>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กุสุมาลย์</t>
  </si>
  <si>
    <t>โพนพิสัย</t>
  </si>
  <si>
    <t>นากลาง</t>
  </si>
  <si>
    <t>กุดจับ</t>
  </si>
  <si>
    <t>ท่าอุเทน</t>
  </si>
  <si>
    <t>โซ่พิสัย</t>
  </si>
  <si>
    <t>เชียงคาน</t>
  </si>
  <si>
    <t>กุดบาก</t>
  </si>
  <si>
    <t>ศรีเชียงใหม่</t>
  </si>
  <si>
    <t>โนนสัง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</si>
  <si>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</si>
  <si>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</si>
  <si>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</si>
  <si>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</si>
  <si>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</si>
  <si>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</si>
  <si>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ศรีบุญเรือง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</si>
  <si>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</si>
  <si>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</si>
  <si>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</si>
  <si>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</si>
  <si>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</si>
  <si>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</si>
  <si>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สุวรรณคูหา</t>
  </si>
  <si>
    <t>ห้วยเกิ้ง</t>
  </si>
  <si>
    <t>เรณูนคร</t>
  </si>
  <si>
    <t>บึงโขงหลง</t>
  </si>
  <si>
    <t>ภูเรือ</t>
  </si>
  <si>
    <t>วาริชภูมิ</t>
  </si>
  <si>
    <t>สระใคร</t>
  </si>
  <si>
    <t>นาวัง</t>
  </si>
  <si>
    <t>โนนสะอาด</t>
  </si>
  <si>
    <t>นาแก</t>
  </si>
  <si>
    <t>ศรีวิไล</t>
  </si>
  <si>
    <t>ท่าลี่</t>
  </si>
  <si>
    <t>นิคมน้ำอูน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</si>
  <si>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</si>
  <si>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</si>
  <si>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</si>
  <si>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</si>
  <si>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</si>
  <si>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</si>
  <si>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</si>
  <si>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</si>
  <si>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</si>
  <si>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</si>
  <si>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</si>
  <si>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คำตากล้า</t>
  </si>
  <si>
    <t>รัตนวาปี</t>
  </si>
  <si>
    <t>ไชยวาน</t>
  </si>
  <si>
    <t>โพนสวรรค์</t>
  </si>
  <si>
    <t>ภูหลวง</t>
  </si>
  <si>
    <t>บ้านม่วง</t>
  </si>
  <si>
    <t>ศรีธาตุ</t>
  </si>
  <si>
    <t>ธาตุพนม</t>
  </si>
  <si>
    <t>ผาขาว</t>
  </si>
  <si>
    <t>อากาศอำนวย</t>
  </si>
  <si>
    <t>วังสามหมอ</t>
  </si>
  <si>
    <t>วังยาง</t>
  </si>
  <si>
    <t>ด่านซ้าย</t>
  </si>
  <si>
    <t>ส่องดาว</t>
  </si>
  <si>
    <t>บ้านผือ</t>
  </si>
  <si>
    <t>เอราวัณ</t>
  </si>
  <si>
    <t>เต่างอย</t>
  </si>
  <si>
    <t>น้ำโสม</t>
  </si>
  <si>
    <t>หนองหิน</t>
  </si>
  <si>
    <t>โคกศรีสุพรรณ</t>
  </si>
  <si>
    <t>เพ็ญ</t>
  </si>
  <si>
    <t>เจริญศิลป์</t>
  </si>
  <si>
    <t>สร้างคอม</t>
  </si>
  <si>
    <t>โพนนาแก้ว</t>
  </si>
  <si>
    <t>หนองแสง</t>
  </si>
  <si>
    <t>สว่างแดนดิน</t>
  </si>
  <si>
    <t>นายูง</t>
  </si>
  <si>
    <t>พระอ.แบนฯ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</si>
  <si>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</si>
  <si>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</si>
  <si>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</si>
  <si>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</si>
  <si>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</si>
  <si>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</si>
  <si>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</si>
  <si>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</si>
  <si>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</si>
  <si>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</si>
  <si>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</si>
  <si>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</si>
  <si>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</si>
  <si>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</si>
  <si>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</si>
  <si>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</si>
  <si>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</si>
  <si>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</si>
  <si>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</si>
  <si>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</si>
  <si>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</si>
  <si>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</si>
  <si>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</si>
  <si>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</si>
  <si>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</si>
  <si>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</si>
  <si>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</si>
  <si>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</si>
  <si>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</si>
  <si>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</si>
  <si>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</si>
  <si>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</si>
  <si>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</si>
  <si>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</si>
  <si>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</si>
  <si>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</si>
  <si>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</si>
  <si>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</si>
  <si>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</si>
  <si>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</si>
  <si>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</si>
  <si>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</si>
  <si>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</si>
  <si>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</si>
  <si>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</si>
  <si>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</si>
  <si>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</si>
  <si>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</si>
  <si>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</si>
  <si>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</si>
  <si>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</si>
  <si>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</si>
  <si>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</si>
  <si>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</si>
  <si>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</si>
  <si>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</si>
  <si>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</si>
  <si>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</si>
  <si>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</si>
  <si>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</si>
  <si>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</si>
  <si>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</si>
  <si>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</si>
  <si>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</si>
  <si>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</si>
  <si>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</si>
  <si>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</si>
  <si>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</si>
  <si>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</si>
  <si>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</si>
  <si>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</si>
  <si>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</si>
  <si>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</si>
  <si>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</si>
  <si>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</si>
  <si>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</si>
  <si>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</si>
  <si>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</si>
  <si>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</si>
  <si>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</si>
  <si>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</si>
  <si>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</si>
  <si>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</si>
  <si>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</si>
  <si>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</si>
  <si>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</si>
  <si>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</si>
  <si>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</si>
  <si>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</si>
  <si>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</si>
  <si>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</si>
  <si>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</si>
  <si>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</si>
  <si>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</si>
  <si>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</si>
  <si>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</si>
  <si>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</si>
  <si>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</si>
  <si>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</si>
  <si>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</si>
  <si>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</si>
  <si>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</si>
  <si>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</si>
  <si>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</si>
  <si>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</si>
  <si>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</si>
  <si>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</si>
  <si>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</si>
  <si>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</si>
  <si>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</si>
  <si>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</si>
  <si>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</si>
  <si>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</si>
  <si>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</si>
  <si>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</si>
  <si>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</si>
  <si>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</si>
  <si>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</si>
  <si>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</si>
  <si>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</si>
  <si>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</si>
  <si>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</si>
  <si>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</si>
  <si>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</si>
  <si>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39-01</t>
  </si>
  <si>
    <t>เมืองหนองบัวลำภู</t>
  </si>
  <si>
    <t>10704 รพท.หนองบัวลำภู</t>
  </si>
  <si>
    <t>รวม CUP หนองบัวลำภู</t>
  </si>
  <si>
    <t>39-02</t>
  </si>
  <si>
    <t>10991 รพช.นากลาง</t>
  </si>
  <si>
    <t>รวม CUP นากลาง</t>
  </si>
  <si>
    <t>39-03</t>
  </si>
  <si>
    <t>10992 รพช.โนนสัง</t>
  </si>
  <si>
    <t>รวม CUP โนนสัง</t>
  </si>
  <si>
    <t>39-04</t>
  </si>
  <si>
    <t>10993 รพช.ศรีบุญเรือง</t>
  </si>
  <si>
    <t>รวม CUP ศรีบุญเรือง</t>
  </si>
  <si>
    <t>39-05</t>
  </si>
  <si>
    <t>10994 รพช.สุวรรณคูหา</t>
  </si>
  <si>
    <t>รวม CUP สุวรรณคูหา</t>
  </si>
  <si>
    <t>39-06</t>
  </si>
  <si>
    <t>23367 รพช.นาวัง</t>
  </si>
  <si>
    <t>รวม CUP นาวัง</t>
  </si>
  <si>
    <t>รวมจังหวัดหนองบัวลำภู</t>
  </si>
  <si>
    <t>ค่าเฉลี่ยจังหวัดหนองบัวลำภู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</si>
  <si>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</si>
  <si>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</si>
  <si>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</si>
  <si>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</si>
  <si>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</si>
  <si>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</si>
  <si>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</si>
  <si>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</si>
  <si>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</si>
  <si>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</si>
  <si>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</si>
  <si>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</si>
  <si>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</si>
  <si>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</si>
  <si>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</si>
  <si>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</si>
  <si>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</si>
  <si>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</si>
  <si>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</si>
  <si>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</si>
  <si>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</si>
  <si>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</si>
  <si>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</si>
  <si>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</si>
  <si>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</si>
  <si>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</si>
  <si>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</si>
  <si>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</si>
  <si>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</si>
  <si>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</si>
  <si>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</si>
  <si>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</si>
  <si>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</si>
  <si>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</si>
  <si>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</si>
  <si>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</si>
  <si>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</si>
  <si>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</si>
  <si>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</si>
  <si>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</si>
  <si>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</si>
  <si>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</si>
  <si>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</si>
  <si>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</si>
  <si>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</si>
  <si>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</si>
  <si>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</si>
  <si>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</si>
  <si>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</si>
  <si>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</si>
  <si>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</si>
  <si>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</si>
  <si>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</si>
  <si>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</si>
  <si>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</si>
  <si>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</si>
  <si>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</si>
  <si>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</si>
  <si>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</si>
  <si>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</si>
  <si>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</si>
  <si>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</si>
  <si>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</si>
  <si>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</si>
  <si>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</si>
  <si>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</si>
  <si>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</si>
  <si>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</si>
  <si>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</si>
  <si>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</si>
  <si>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</si>
  <si>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</si>
  <si>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</si>
  <si>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</si>
  <si>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</si>
  <si>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</si>
  <si>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</si>
  <si>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</si>
  <si>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</si>
  <si>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</si>
  <si>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</si>
  <si>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</si>
  <si>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</si>
  <si>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</si>
  <si>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</si>
  <si>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</si>
  <si>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</si>
  <si>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</si>
  <si>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</si>
  <si>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</si>
  <si>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</si>
  <si>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</si>
  <si>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</si>
  <si>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</si>
  <si>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</si>
  <si>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</si>
  <si>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</si>
  <si>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</si>
  <si>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</si>
  <si>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</si>
  <si>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</si>
  <si>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</si>
  <si>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</si>
  <si>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</si>
  <si>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</si>
  <si>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</si>
  <si>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</si>
  <si>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</si>
  <si>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</si>
  <si>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</si>
  <si>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</si>
  <si>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</si>
  <si>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</si>
  <si>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</si>
  <si>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</si>
  <si>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</si>
  <si>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</si>
  <si>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</si>
  <si>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</si>
  <si>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</si>
  <si>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</si>
  <si>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</si>
  <si>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</si>
  <si>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</si>
  <si>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</si>
  <si>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</si>
  <si>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</si>
  <si>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</si>
  <si>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</si>
  <si>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</si>
  <si>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</si>
  <si>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</si>
  <si>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</si>
  <si>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</si>
  <si>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</si>
  <si>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</si>
  <si>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</si>
  <si>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</si>
  <si>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</si>
  <si>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</si>
  <si>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</si>
  <si>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</si>
  <si>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</si>
  <si>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</si>
  <si>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</si>
  <si>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</si>
  <si>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</si>
  <si>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</si>
  <si>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</si>
  <si>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</si>
  <si>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</si>
  <si>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</si>
  <si>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</si>
  <si>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</si>
  <si>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</si>
  <si>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</si>
  <si>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</si>
  <si>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</si>
  <si>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</si>
  <si>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</si>
  <si>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47-01</t>
  </si>
  <si>
    <t>เมืองสกลนคร</t>
  </si>
  <si>
    <t>รพศ.สกลนคร</t>
  </si>
  <si>
    <t>10710 รพศ.สกลนคร</t>
  </si>
  <si>
    <t>รวม CUP สกลนคร</t>
  </si>
  <si>
    <t>47-02</t>
  </si>
  <si>
    <t>รพช.กุสุมาลย์</t>
  </si>
  <si>
    <t>11089 รพช.กุสุมาลย์</t>
  </si>
  <si>
    <t>รวม CUP กุสุมาลย์</t>
  </si>
  <si>
    <t>47-03</t>
  </si>
  <si>
    <t>รพช.กุดบาก</t>
  </si>
  <si>
    <t>รวม CUP กุดบาก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</si>
  <si>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</si>
  <si>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</si>
  <si>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</si>
  <si>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</si>
  <si>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</si>
  <si>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</si>
  <si>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</si>
  <si>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</si>
  <si>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</si>
  <si>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47-06</t>
  </si>
  <si>
    <t>รพช.วาริชภูมิ</t>
  </si>
  <si>
    <t>11093 รพช.วาริชภูมิ</t>
  </si>
  <si>
    <t>รวม CUP วาริชภูมิ</t>
  </si>
  <si>
    <t>47-07</t>
  </si>
  <si>
    <t>รพช.นิคมน้ำอูน</t>
  </si>
  <si>
    <t>11094 รพช.นิคมน้ำอูน</t>
  </si>
  <si>
    <t>รวม CUP นิคมน้ำอูน</t>
  </si>
  <si>
    <t>47-08</t>
  </si>
  <si>
    <t>รพช.วานรนิวาส</t>
  </si>
  <si>
    <t>11095 รพช.วานรนิวาส</t>
  </si>
  <si>
    <t>รวม CUP วานรนิวาส</t>
  </si>
  <si>
    <t>47-09</t>
  </si>
  <si>
    <t>รพช.คำตากล้า</t>
  </si>
  <si>
    <t>11096 รพช.คำตากล้า</t>
  </si>
  <si>
    <t>รวม CUP คำตากล้า</t>
  </si>
  <si>
    <t>47-10</t>
  </si>
  <si>
    <t>รพช.บ้านม่วง</t>
  </si>
  <si>
    <t>11097 รพช.บ้านม่วง</t>
  </si>
  <si>
    <t>รวม CUP บ้านม่วง</t>
  </si>
  <si>
    <t>47-11</t>
  </si>
  <si>
    <t>รพช.อากาศอำนวย</t>
  </si>
  <si>
    <t>11098 รพช.อากาศอำนวย</t>
  </si>
  <si>
    <t>รวม CUP อากาศอำนวย</t>
  </si>
  <si>
    <t>47-12</t>
  </si>
  <si>
    <t>รพร.สว่างแดนดิน</t>
  </si>
  <si>
    <t>11450 รพร.สว่างแดนดิน</t>
  </si>
  <si>
    <t>รวม CUP สว่างแดนดิน</t>
  </si>
  <si>
    <t>47-13</t>
  </si>
  <si>
    <t>รพช.ส่องดาว</t>
  </si>
  <si>
    <t>11099 รพช.ส่องดาว</t>
  </si>
  <si>
    <t>รวม CUP ส่องดาว</t>
  </si>
  <si>
    <t>47-14</t>
  </si>
  <si>
    <t>รพช.เต่างอย</t>
  </si>
  <si>
    <t>11100 รพช.เต่างอย</t>
  </si>
  <si>
    <t>รวม CUP เต่างอย</t>
  </si>
  <si>
    <t>47-15</t>
  </si>
  <si>
    <t>รพช.โคกศรีสุพรรณ</t>
  </si>
  <si>
    <t>11101 รพช.โคกศรีสุพรรณ</t>
  </si>
  <si>
    <t>รวม CUP โคกศรีสุพรรณ</t>
  </si>
  <si>
    <t>47-16</t>
  </si>
  <si>
    <t>รพช.เจริญศิลป์</t>
  </si>
  <si>
    <t>11102 รพช.เจริญศิลป์</t>
  </si>
  <si>
    <t>รวม CUP เจริญศิลป์</t>
  </si>
  <si>
    <t>47-17</t>
  </si>
  <si>
    <t>รพช.โพนนาแก้ว</t>
  </si>
  <si>
    <t>11103 รพช.โพนนาแก้ว</t>
  </si>
  <si>
    <t>รวม CUP โพนนาแก้ว</t>
  </si>
  <si>
    <t>47-18</t>
  </si>
  <si>
    <t>ภูพาน</t>
  </si>
  <si>
    <t>รพช.พระอาจารย์แบนฯ</t>
  </si>
  <si>
    <t>21323 รพช.พระอาจารย์แบนฯ</t>
  </si>
  <si>
    <t>รวม CUP พระอาจารย์แบนฯ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</si>
  <si>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</si>
  <si>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</si>
  <si>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</si>
  <si>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</si>
  <si>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</si>
  <si>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</si>
  <si>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</si>
  <si>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</si>
  <si>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</si>
  <si>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</si>
  <si>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</si>
  <si>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</si>
  <si>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</si>
  <si>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</si>
  <si>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</si>
  <si>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</si>
  <si>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</si>
  <si>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</si>
  <si>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</si>
  <si>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</si>
  <si>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</si>
  <si>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</si>
  <si>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</si>
  <si>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</si>
  <si>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</si>
  <si>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</si>
  <si>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</si>
  <si>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</si>
  <si>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</si>
  <si>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</si>
  <si>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</si>
  <si>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</si>
  <si>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</si>
  <si>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</si>
  <si>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</si>
  <si>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</si>
  <si>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</si>
  <si>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</si>
  <si>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</si>
  <si>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</si>
  <si>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</si>
  <si>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</si>
  <si>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</si>
  <si>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</si>
  <si>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</si>
  <si>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</si>
  <si>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</si>
  <si>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</si>
  <si>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</si>
  <si>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</si>
  <si>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</si>
  <si>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</si>
  <si>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</si>
  <si>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</si>
  <si>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</si>
  <si>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</si>
  <si>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</si>
  <si>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</si>
  <si>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</si>
  <si>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</si>
  <si>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</si>
  <si>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</si>
  <si>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 xml:space="preserve">    เอกสารแนบ 3</t>
  </si>
  <si>
    <t>คะแนนรวมเขต</t>
  </si>
  <si>
    <t>คะแนนรวม</t>
  </si>
  <si>
    <t>คะแนนที่ได้</t>
  </si>
  <si>
    <t>04169 - รพ.สต.บ้านดอนยานาง</t>
  </si>
  <si>
    <t>04170 - รพ.สต.บ้านห้วยลึก</t>
  </si>
  <si>
    <t>04171 - รพ.สต.บ้านหนองบัวโซม</t>
  </si>
  <si>
    <t>04172 - รพ.สต.บ้านหัวนา</t>
  </si>
  <si>
    <t>04173 - รพ.สต.บ้านโนนคูณ</t>
  </si>
  <si>
    <t>04174 - รพ.สต.บ้านข้องโป้</t>
  </si>
  <si>
    <t>04175 - รพ.สต.บ้านนามะเฟือง</t>
  </si>
  <si>
    <t>04176 - รพ.สต.บ้านพร้าว</t>
  </si>
  <si>
    <t>04177 - รพ.สต.บ้านบก</t>
  </si>
  <si>
    <t>04178 - รพ.สต.บ้านนาเลิง</t>
  </si>
  <si>
    <t>04179 - รพ.สต.บ้านห้วยโจด</t>
  </si>
  <si>
    <t>04180 - รพ.สต.บ้านหมากเลื่อม</t>
  </si>
  <si>
    <t>04181 - รพ.สต.เฉลิมพระเกียรติ 60 พรรษา นวมินทราชินี</t>
  </si>
  <si>
    <t>04182 - รพ.สต.บ้านยางหลวงเหนือ</t>
  </si>
  <si>
    <t>04184 - รพ.สต.บ้านหนองบัวเหนือ</t>
  </si>
  <si>
    <t>04185 - รพ.สต.บ้านนาคำไฮ</t>
  </si>
  <si>
    <t>04186 - รพ.สต.บ้านป่าไม้งาม</t>
  </si>
  <si>
    <t>04187 - รพ.สต.บ้านโคกกลาง</t>
  </si>
  <si>
    <t>04188 - รพ.สต.บ้านหนองหว้าน้อย</t>
  </si>
  <si>
    <t>13892 - รพ.สต.บ้านโนนสมบูรณ์</t>
  </si>
  <si>
    <t>04189 - รพ.สต.บ้านโป่งแค</t>
  </si>
  <si>
    <t>04190 - รพ.สต.บ้านนาหนองทุ่ม</t>
  </si>
  <si>
    <t>04191 - รพ.สต.บ้านร่องน้ำใส</t>
  </si>
  <si>
    <t>04192 - รพ.สต.บ้านก่าน</t>
  </si>
  <si>
    <t>04193 - รพ.สต.บ้านซ่ำเสี้ยว</t>
  </si>
  <si>
    <t>04194 - รพ.สต.บ้านกุดกระสู้</t>
  </si>
  <si>
    <t>04195 - รพ.สต.บ้านยางชุม</t>
  </si>
  <si>
    <t>04196 - รพ.สต.บ้านโนนม่วง</t>
  </si>
  <si>
    <t>04197 - รพ.สต.บ้านท่าอุทัย</t>
  </si>
  <si>
    <t>04198 - รพ.สต.บ้านพนาวัลย์</t>
  </si>
  <si>
    <t>04199 - รพ.สต.บ้านป่าแดงงาม</t>
  </si>
  <si>
    <t>14864 - รพ.สต.บ้านโนนสวรรค์</t>
  </si>
  <si>
    <t>04200 - รพ.สต.บ้านถิ่น</t>
  </si>
  <si>
    <t>04201 - รพ.สต.บ้านโสกก้านเหลือง</t>
  </si>
  <si>
    <t>04202 - รพ.สต.บ้านท่าลาด</t>
  </si>
  <si>
    <t>04203 - รพ.สต.บ้านหนองเรือ</t>
  </si>
  <si>
    <t>04204 - รพ.สต.บ้านหนองแวง</t>
  </si>
  <si>
    <t>04205 - รพ.สต.บ้านก้าวหน้า</t>
  </si>
  <si>
    <t>04206 - รพ.สต.บ้านค้อ</t>
  </si>
  <si>
    <t>04207 - รพ.สต.บ้านหนองทุ่ม</t>
  </si>
  <si>
    <t>04208 - รพ.สต.บ้านห้วยมะหลี่</t>
  </si>
  <si>
    <t>04209 - รพ.สต.บ้านหนองตานา</t>
  </si>
  <si>
    <t>04210 - รพ.สต.บ้านโคกม่วง</t>
  </si>
  <si>
    <t>04211 - รพ.สต.บ้านนิคมพัฒนา</t>
  </si>
  <si>
    <t>04212 - รพ.สต.บ้านดงบาก</t>
  </si>
  <si>
    <t>04213 - รพ.สต.บ้านดอนกู่</t>
  </si>
  <si>
    <t>04214 - รพ.สต.บ้านศรีวิชัย</t>
  </si>
  <si>
    <t>04215 - รพ.สต.บ้านโนนอุดมพัฒนา</t>
  </si>
  <si>
    <t>04216 - รพ.สต.บ้านกุดสะเทียน</t>
  </si>
  <si>
    <t>04217 - รพ.สต.บ้านนากอก</t>
  </si>
  <si>
    <t>04218 - รพ.สต.บ้านนาหนองทุ่ม</t>
  </si>
  <si>
    <t>04219 - รพ.สต.บ้านหินตลาด</t>
  </si>
  <si>
    <t>04220 - รพ.สต.บ้านโนนคูณ (หมู่ที่ 4)</t>
  </si>
  <si>
    <t>04221 - รพ.สต.บ้านโนนสมบูรณ์</t>
  </si>
  <si>
    <t>04222 - รพ.สต.บ้านดอนเกล็ด</t>
  </si>
  <si>
    <t>04223 - รพ.สต.บ้านโนนสงวน</t>
  </si>
  <si>
    <t>04224 - รพ.สต.บ้านฝายหิน</t>
  </si>
  <si>
    <t>04225 - รพ.สต.บ้านผาสุก</t>
  </si>
  <si>
    <t>04226 - รพ.สต.บ้านหนองกุงแก้ว</t>
  </si>
  <si>
    <t>04227 - รพ.สต.บ้านหนองแก</t>
  </si>
  <si>
    <t>04228 - รพ.สต.บ้านทรายมูล</t>
  </si>
  <si>
    <t>04229 - รพ.สต.บ้านหันนางาม</t>
  </si>
  <si>
    <t>13893 - รพ.สต.บ้านห้วยหว้า</t>
  </si>
  <si>
    <t>04230 - รพ.สต.บ้านโนนสมบูรณ์</t>
  </si>
  <si>
    <t>04231 - รพ.สต.บ้านน้ำกง</t>
  </si>
  <si>
    <t>04232 - รพ.สต.บ้านโนนปอแดง</t>
  </si>
  <si>
    <t>04233 - รพ.สต.บ้านเซิน</t>
  </si>
  <si>
    <t>04234 - รพ.สต.บ้านค่ายสว่าง</t>
  </si>
  <si>
    <t>04235 - รพ.สต.บ้านทุ่งสว่าง(นาด่าน/สุขสำราญ)</t>
  </si>
  <si>
    <t>04236 - รพ.สต.บ้านหนองบัวน้อย</t>
  </si>
  <si>
    <t>04237 - รพ.สต.บ้านดงมะไฟ</t>
  </si>
  <si>
    <t>04238 - รพ.สต.บ้านโชคชัย</t>
  </si>
  <si>
    <t>04239 - รพ.สต.บ้านบุญทัน</t>
  </si>
  <si>
    <t>04240 - รพ.สต.บ้านกุดผึ้ง</t>
  </si>
  <si>
    <t>11741 - รพ.สต.บ้านวิจิตรพัฒนา</t>
  </si>
  <si>
    <t>13895 - รพ.สต.บ้านโคกนกพัฒนา</t>
  </si>
  <si>
    <t>04241 - รพ.สต.บ้านนากลาง</t>
  </si>
  <si>
    <t>04242 - รพ.สต.บ้านผาเวียง</t>
  </si>
  <si>
    <t>04243 - รพ.สต.บ้านนาแก</t>
  </si>
  <si>
    <t>04244 - รพ.สต.บ้านโนนภูทอง</t>
  </si>
  <si>
    <t>04245 - รพ.สต.บ้านนาเจริญ</t>
  </si>
  <si>
    <t>04246 - รพ.สต.บ้านวังปลาป้อม</t>
  </si>
  <si>
    <t>04247 - รพ.สต.บ้านวังม่วง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</si>
  <si>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</si>
  <si>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</si>
  <si>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</si>
  <si>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</si>
  <si>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</si>
  <si>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04670 - รพ.สต.โพนป่าแดง</t>
  </si>
  <si>
    <t>04671 - รพ.สต.ไร่ทาม</t>
  </si>
  <si>
    <t>04672 - รพ.สต.นาอาน</t>
  </si>
  <si>
    <t>04673 - รพ.สต.ขอนแก่น</t>
  </si>
  <si>
    <t>04674 - รพ.สต.หัวนา</t>
  </si>
  <si>
    <t>04675 - รพ.สต.หนองผำ</t>
  </si>
  <si>
    <t>04676 - รพ.สต.เจริญสุข</t>
  </si>
  <si>
    <t>04677 - รพ.สต.บ้านเพีย</t>
  </si>
  <si>
    <t>04678 - รพ.สต.บ้านสูบ</t>
  </si>
  <si>
    <t>04679 - รพ.สต.ก้างปลา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</si>
  <si>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</si>
  <si>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</si>
  <si>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</si>
  <si>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</si>
  <si>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</si>
  <si>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04684 - รพ.สต.นาดอกคำ</t>
  </si>
  <si>
    <t>04685 - รพ.สต.ห้วยปลาดุก</t>
  </si>
  <si>
    <t>04686 - รพ.สต.ท่าสะอาด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</si>
  <si>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</si>
  <si>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</si>
  <si>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</si>
  <si>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</si>
  <si>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</si>
  <si>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04692 - รพ.สต.นาป่าหนาด</t>
  </si>
  <si>
    <t>04693 - รพ.สต.ท่าบม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</si>
  <si>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</si>
  <si>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</si>
  <si>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</si>
  <si>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</si>
  <si>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</si>
  <si>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04699 - รพ.สต.หินตั้ง</t>
  </si>
  <si>
    <t>04700 - รพ.สต.หาดทรายขาว</t>
  </si>
  <si>
    <t>13924 - รพ.สต.โสกใหม่</t>
  </si>
  <si>
    <t>04701 - รพ.สต.นาค้อ</t>
  </si>
  <si>
    <t>04702 - รพ.สต.เชียงกลม</t>
  </si>
  <si>
    <t>04703 - รพ.สต.คอนสา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</si>
  <si>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</si>
  <si>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</si>
  <si>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</si>
  <si>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</si>
  <si>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</si>
  <si>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14463 - รพ.สต.ห้วยอาลัย</t>
  </si>
  <si>
    <t>14464 - รพ.สต.ชมเจริญ</t>
  </si>
  <si>
    <t>04710 - รพ.สต.เครือคู้</t>
  </si>
  <si>
    <t>04711 - รพ.สต.ปากโป่ง</t>
  </si>
  <si>
    <t>04712 - รพ.สต.นาดี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</si>
  <si>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</si>
  <si>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</si>
  <si>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</si>
  <si>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</si>
  <si>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</si>
  <si>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</si>
  <si>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</si>
  <si>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</si>
  <si>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</si>
  <si>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</si>
  <si>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</si>
  <si>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</si>
  <si>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</si>
  <si>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</si>
  <si>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</si>
  <si>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</si>
  <si>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04727 - รพ.สต.ร่องจิก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</si>
  <si>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</si>
  <si>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</si>
  <si>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</si>
  <si>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</si>
  <si>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</si>
  <si>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</si>
  <si>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</si>
  <si>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</si>
  <si>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04736 - รพ.สต.น้ำแคม</t>
  </si>
  <si>
    <t>04737 - รพ.สต.โคกใหญ่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</si>
  <si>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</si>
  <si>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</si>
  <si>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</si>
  <si>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</si>
  <si>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04741 - รพ.สต.ทรายขาว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</si>
  <si>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</si>
  <si>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</si>
  <si>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</si>
  <si>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</si>
  <si>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</si>
  <si>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</si>
  <si>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04748 - รพ.สต.โคกมน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</si>
  <si>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</si>
  <si>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</si>
  <si>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</si>
  <si>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</si>
  <si>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04754 - รพ.สต.โคกขมิ้น</t>
  </si>
  <si>
    <t>04755 - รพ.สต.โนนสว่าง</t>
  </si>
  <si>
    <t>04756 - รพ.สต.โคกหนองแก</t>
  </si>
  <si>
    <t>13928 - รพ.สต.โนนวังแท่น</t>
  </si>
  <si>
    <t>04757 - รพ.สต.นาโก</t>
  </si>
  <si>
    <t>04758 - รพ.สต.นาแปนใต้</t>
  </si>
  <si>
    <t>04761 - รพ.สต.ผานกเค้า</t>
  </si>
  <si>
    <t>04762 - รพ.สต.ห้วยส้มใต้</t>
  </si>
  <si>
    <t>04764 - รพ.สต.ห้วยส้ม</t>
  </si>
  <si>
    <t>04766 - รพ.สต.ศรีอุบล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</si>
  <si>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</si>
  <si>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</si>
  <si>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</si>
  <si>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</si>
  <si>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</si>
  <si>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04771 - รพ.สต.พวยเด้ง</t>
  </si>
  <si>
    <t>04772 - รพ.สต.นาตาด</t>
  </si>
  <si>
    <t>04773 - รพ.สต.โนนป่าซาง</t>
  </si>
  <si>
    <t>04774 - รพ.สต.ห้วยยาง</t>
  </si>
  <si>
    <t>04775 - รพ.สต.เพิ่มสุข</t>
  </si>
  <si>
    <t>04776 - รพ.สต.หัวฝาย</t>
  </si>
  <si>
    <t>04777 - รพ.สต.โป่งศรีโทน</t>
  </si>
  <si>
    <t>04778 - รพ.สต.หนองใหญ่</t>
  </si>
  <si>
    <t>04780 - รพ.สต.ห้วยป่าน</t>
  </si>
  <si>
    <t>04781 - รพ.สต.ซำบุ่น</t>
  </si>
  <si>
    <t>13930 - รพ.สต.โนนสวรรค์</t>
  </si>
  <si>
    <t>14353 - รพ.สต.พรประเสริฐ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</si>
  <si>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</si>
  <si>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</si>
  <si>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</si>
  <si>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</si>
  <si>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</si>
  <si>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</si>
  <si>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</si>
  <si>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04481 - รพ.สต.บ้านปากดง</t>
  </si>
  <si>
    <t>04482 - รพ.สต.บ้านขาว</t>
  </si>
  <si>
    <t>04483 - รพ.สต.หนองบัว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</si>
  <si>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</si>
  <si>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</si>
  <si>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</si>
  <si>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</si>
  <si>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</si>
  <si>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</si>
  <si>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</si>
  <si>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</si>
  <si>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</si>
  <si>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</si>
  <si>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</si>
  <si>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</si>
  <si>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</si>
  <si>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</si>
  <si>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</si>
  <si>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</si>
  <si>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</si>
  <si>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</si>
  <si>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</si>
  <si>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</si>
  <si>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</si>
  <si>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</si>
  <si>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13905 - รพ.สต.บ้านหนองใส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</si>
  <si>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</si>
  <si>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</si>
  <si>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</si>
  <si>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</si>
  <si>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</si>
  <si>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</si>
  <si>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</si>
  <si>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</si>
  <si>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</si>
  <si>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</si>
  <si>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</si>
  <si>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</si>
  <si>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</si>
  <si>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</si>
  <si>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</si>
  <si>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</si>
  <si>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</si>
  <si>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</si>
  <si>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</si>
  <si>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</si>
  <si>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</si>
  <si>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</si>
  <si>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</si>
  <si>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</si>
  <si>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</si>
  <si>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</si>
  <si>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</si>
  <si>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</si>
  <si>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</si>
  <si>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</si>
  <si>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</si>
  <si>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</si>
  <si>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</si>
  <si>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</si>
  <si>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</si>
  <si>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</si>
  <si>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</si>
  <si>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</si>
  <si>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</si>
  <si>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</si>
  <si>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</si>
  <si>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</si>
  <si>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</si>
  <si>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</si>
  <si>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</si>
  <si>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</si>
  <si>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</si>
  <si>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</si>
  <si>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</si>
  <si>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</si>
  <si>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</si>
  <si>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</si>
  <si>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</si>
  <si>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</si>
  <si>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</si>
  <si>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</si>
  <si>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</si>
  <si>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</si>
  <si>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</si>
  <si>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</si>
  <si>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</si>
  <si>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</si>
  <si>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</si>
  <si>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</si>
  <si>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</si>
  <si>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</si>
  <si>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</si>
  <si>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</si>
  <si>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</si>
  <si>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</si>
  <si>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</si>
  <si>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</si>
  <si>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</si>
  <si>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</si>
  <si>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</si>
  <si>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</si>
  <si>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</si>
  <si>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</si>
  <si>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</si>
  <si>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</si>
  <si>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</si>
  <si>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</si>
  <si>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</si>
  <si>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</si>
  <si>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</si>
  <si>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</si>
  <si>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</si>
  <si>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</si>
  <si>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</si>
  <si>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</si>
  <si>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</si>
  <si>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</si>
  <si>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</si>
  <si>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</si>
  <si>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</si>
  <si>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</si>
  <si>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</si>
  <si>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</si>
  <si>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</si>
  <si>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</si>
  <si>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</si>
  <si>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</si>
  <si>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</si>
  <si>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</si>
  <si>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</si>
  <si>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</si>
  <si>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</si>
  <si>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</si>
  <si>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</si>
  <si>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</si>
  <si>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</si>
  <si>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</si>
  <si>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</si>
  <si>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</si>
  <si>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</si>
  <si>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</si>
  <si>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</si>
  <si>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</si>
  <si>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</si>
  <si>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</si>
  <si>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</si>
  <si>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</si>
  <si>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</si>
  <si>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</si>
  <si>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</si>
  <si>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</si>
  <si>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</si>
  <si>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</si>
  <si>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</si>
  <si>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</si>
  <si>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</si>
  <si>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</si>
  <si>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</si>
  <si>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</si>
  <si>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</si>
  <si>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</si>
  <si>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</si>
  <si>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</si>
  <si>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</si>
  <si>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</si>
  <si>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</si>
  <si>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</si>
  <si>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04632 - สอ.บ้านนาพู่</t>
  </si>
  <si>
    <t>04633 - รพ.สต.บ้านหลวง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</si>
  <si>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</si>
  <si>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</si>
  <si>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</si>
  <si>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</si>
  <si>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</si>
  <si>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</si>
  <si>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</si>
  <si>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</si>
  <si>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</si>
  <si>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</si>
  <si>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</si>
  <si>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</si>
  <si>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</si>
  <si>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</si>
  <si>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</si>
  <si>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</si>
  <si>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</si>
  <si>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</si>
  <si>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</si>
  <si>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</si>
  <si>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</si>
  <si>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</si>
  <si>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</si>
  <si>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</si>
  <si>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</si>
  <si>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</si>
  <si>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</si>
  <si>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</si>
  <si>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</si>
  <si>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</si>
  <si>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</si>
  <si>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</si>
  <si>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</si>
  <si>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</si>
  <si>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</si>
  <si>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</si>
  <si>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</si>
  <si>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</si>
  <si>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</si>
  <si>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</si>
  <si>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</si>
  <si>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</si>
  <si>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</si>
  <si>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</si>
  <si>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</si>
  <si>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</si>
  <si>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</si>
  <si>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</si>
  <si>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</si>
  <si>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</si>
  <si>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</si>
  <si>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</si>
  <si>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</si>
  <si>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</si>
  <si>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</si>
  <si>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</si>
  <si>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</si>
  <si>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</si>
  <si>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</si>
  <si>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</si>
  <si>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</si>
  <si>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</si>
  <si>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</si>
  <si>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</si>
  <si>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</si>
  <si>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</si>
  <si>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</si>
  <si>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</si>
  <si>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</si>
  <si>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</si>
  <si>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</si>
  <si>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</si>
  <si>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</si>
  <si>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</si>
  <si>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</si>
  <si>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</si>
  <si>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</si>
  <si>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</si>
  <si>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</si>
  <si>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</si>
  <si>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</si>
  <si>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</si>
  <si>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</si>
  <si>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</si>
  <si>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</si>
  <si>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</si>
  <si>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</si>
  <si>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</si>
  <si>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</si>
  <si>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</si>
  <si>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</si>
  <si>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</si>
  <si>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</si>
  <si>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</si>
  <si>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</si>
  <si>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</si>
  <si>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</si>
  <si>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</si>
  <si>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</si>
  <si>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</si>
  <si>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</si>
  <si>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</si>
  <si>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</si>
  <si>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</si>
  <si>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</si>
  <si>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</si>
  <si>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</si>
  <si>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</si>
  <si>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</si>
  <si>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</si>
  <si>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</si>
  <si>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</si>
  <si>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</si>
  <si>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</si>
  <si>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</si>
  <si>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05443 - รพ.สต.ธาตุเชิงชุม</t>
  </si>
  <si>
    <t>05444 - รพ.สต.บ้านโคกเลาะ</t>
  </si>
  <si>
    <t>05445 - รพ.สต.บ้านดงมะไฟสามัคคี</t>
  </si>
  <si>
    <t>05446 - รพ.สต.บ้านทับสอ</t>
  </si>
  <si>
    <t>05447 - รพ.สต.บ้านคูสนาม</t>
  </si>
  <si>
    <t>05448 - รพ.สต.บ้านโนนหอม</t>
  </si>
  <si>
    <t>05449 - รพ.สต.บ้านหนองสนม</t>
  </si>
  <si>
    <t>05450 - รพ.สต.บ้านเชียงเครือวัดใหญ่</t>
  </si>
  <si>
    <t>05451 - รพ.สต.บ้านส่างแก้วสมานมิตร</t>
  </si>
  <si>
    <t>05452 - รพ.สต.บ้านม่วงลาย</t>
  </si>
  <si>
    <t>05453 - รพ.สต.บ้านแมด</t>
  </si>
  <si>
    <t>05454 - รพ.สต.บ้านนาขาม</t>
  </si>
  <si>
    <t>05455 - รพ.สต.บ้านนาคำ</t>
  </si>
  <si>
    <t>05456 - รพ.สต.บ้านพังขว้างใต้</t>
  </si>
  <si>
    <t>05457 - รพ.สต.บ้านดงขุมข้าว</t>
  </si>
  <si>
    <t>05458 - รพ.สต.บ้านดงมะไฟ</t>
  </si>
  <si>
    <t>05459 - รพ.สต.บ้านดงพัฒนา</t>
  </si>
  <si>
    <t>05460 - รพ.สต.บ้านหนองปลาน้อย</t>
  </si>
  <si>
    <t>05461 - รพ.สต.บ้านหนองลาดใต้</t>
  </si>
  <si>
    <t>05462 - รพ.สต.บ้านดอนแคนใต้</t>
  </si>
  <si>
    <t>05463 - รพ.สต.บ้านฮางโฮง</t>
  </si>
  <si>
    <t>05464 - รพ.สต.บ้านโคกก่องใหญ่</t>
  </si>
  <si>
    <t>13967 - รพ.สต.บ้านหนองไผ่</t>
  </si>
  <si>
    <t>23217 - รพ.สต.บ้านลาดกระเฌอ</t>
  </si>
  <si>
    <t>05465 - รพ.สต.บ้านบอน</t>
  </si>
  <si>
    <t>05466 - รพ.สต.บ้านนาเพียงใหม่</t>
  </si>
  <si>
    <t>05467 - รพ.สต.บ้านโพธิไพศาล</t>
  </si>
  <si>
    <t>05468 - รพ.สต.บ้านหนองบัวสร้าง</t>
  </si>
  <si>
    <t>05469 - รพ.สต.บ้านแสนพัน</t>
  </si>
  <si>
    <t>13968 - รพ.สต.บ้านห้วยกอก</t>
  </si>
  <si>
    <t>05470 - รพ.สต.บ้านกุดแฮดสามัคคี</t>
  </si>
  <si>
    <t>05471 - รพ.สต.บ้านโพนงาม</t>
  </si>
  <si>
    <t>05472 - รพ.สต.บ้านดงนิมิต</t>
  </si>
  <si>
    <t>05473 - รพ.สต.บ้านค้อน้อย</t>
  </si>
  <si>
    <t>13969 - รพ.สต.บ้านกลาง</t>
  </si>
  <si>
    <t>05474 - รพ.สต.บ้านวังยาง</t>
  </si>
  <si>
    <t>05475 - รพ.สต.บ้านพอกน้อยพัฒนา</t>
  </si>
  <si>
    <t>05476 - รพ.สต.บ้านโนนเรือ</t>
  </si>
  <si>
    <t>05477 - รพ.สต.บ้านไฮ่</t>
  </si>
  <si>
    <t>05478 - รพ.สต.บ้านช้างมิ่งพัฒนา</t>
  </si>
  <si>
    <t>05479 - รพ.สต.บ้านหนองโดก</t>
  </si>
  <si>
    <t>05480 - รพ.สต.บ้านศรีวงศ์ทอง</t>
  </si>
  <si>
    <t>05481 - รพ.สต.บ้านหนองผือ</t>
  </si>
  <si>
    <t>05482 - รพ.สต.บ้านผักคำภู</t>
  </si>
  <si>
    <t>05483 - รพ.สต.บ้านบัวใหญ่</t>
  </si>
  <si>
    <t>05484 - รพ.สต.บ้านบะฮีเหนือ</t>
  </si>
  <si>
    <t>05485 - รพ.สต.บ้านนาขาม</t>
  </si>
  <si>
    <t>13970 - รพ.สต.บ้านโคก</t>
  </si>
  <si>
    <t>41075 - รพ.สต.บ้านภูเพ็ก</t>
  </si>
  <si>
    <t>05486 - รพ.สต.บ้านดง</t>
  </si>
  <si>
    <t>05487 - รพ.สต.บ้านแร่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</si>
  <si>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</si>
  <si>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</si>
  <si>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</si>
  <si>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</si>
  <si>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13971 - รพ.สต.บ้านโคกสะอาด</t>
  </si>
  <si>
    <t>05492 - รพ.สต.บ้านตาดโพนไผ่</t>
  </si>
  <si>
    <t>05493 - รพ.สต.บ้านปลาโหล</t>
  </si>
  <si>
    <t>05494 - รพ.สต.บ้านหนองท่ม</t>
  </si>
  <si>
    <t>05495 - รพ.สต.บ้านดอนยาวใหญ่</t>
  </si>
  <si>
    <t>05496 - รพ.สต.บ้านจำปาทอง</t>
  </si>
  <si>
    <t>05497 - รพ.สต.บ้านคำบิด</t>
  </si>
  <si>
    <t>05498 - รพ.สต.บ้านภูวงน้อย</t>
  </si>
  <si>
    <t>05499 - รพ.สต.บ้านดอนส้มโฮง</t>
  </si>
  <si>
    <t>14721 - รพ.สต.บ้านดงคำโพธิ์</t>
  </si>
  <si>
    <t>05500 - รพ.สต.บ้านนาคำ</t>
  </si>
  <si>
    <t>05501 - รพ.สต.บ้านหนองบัวบาน</t>
  </si>
  <si>
    <t>05502 - รพ.สต.บ้านโนนสุวรรณ</t>
  </si>
  <si>
    <t>11758 - รพ.สต.บ้านหนองหลวง</t>
  </si>
  <si>
    <t>05503 - รพ.สต.บ้านปานเจริญ</t>
  </si>
  <si>
    <t>05504 - รพ.สต.บ้านคำหมูน</t>
  </si>
  <si>
    <t>05505 - รพ.สต.บ้านขัวก่าย</t>
  </si>
  <si>
    <t>05506 - รพ.สต.บ้านโพนแพง</t>
  </si>
  <si>
    <t>05507 - รพ.สต.บ้านทุ่งโพธิ์</t>
  </si>
  <si>
    <t>05508 - รพ.สต.เฉลิมพระเกียรติ 60 พรรษา นวมินทราชินี</t>
  </si>
  <si>
    <t>05509 - รพ.สต.บ้านโนนแต้</t>
  </si>
  <si>
    <t>05510 - รพ.สต.บ้านหนองฮาง</t>
  </si>
  <si>
    <t>05511 - รพ.สต.บ้านห้วยหิน</t>
  </si>
  <si>
    <t>05512 - รพ.สต.บ้านโนนอุดม</t>
  </si>
  <si>
    <t>05513 - รพ.สต.บ้านนาซอ</t>
  </si>
  <si>
    <t>05514 - รพ.สต.บ้านแสงเจริญ</t>
  </si>
  <si>
    <t>05515 - รพ.สต.บ้านนาคำ</t>
  </si>
  <si>
    <t>05516 - รพ.สต.บ้านคอนสาย</t>
  </si>
  <si>
    <t>05517 - รพ.สต.บ้านจำปาดง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</si>
  <si>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</si>
  <si>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</si>
  <si>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</si>
  <si>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05519 - รพ.สต.บ้านเพีย</t>
  </si>
  <si>
    <t>05520 - รพ.สต.บ้านโพธิ์ชัย</t>
  </si>
  <si>
    <t>05521 - รพ.สต.บ้านหนองพอกใหญ่</t>
  </si>
  <si>
    <t>05522 - รพ.สต.บ้านดงอีบ่าง</t>
  </si>
  <si>
    <t>05523 - รพ.สต.บ้านแพด</t>
  </si>
  <si>
    <t>13975 - รพ.สต.บ้านนานิยม</t>
  </si>
  <si>
    <t>05524 - รพ.สต.บ้านมาย</t>
  </si>
  <si>
    <t>05525 - รพ.สต.บ้านดงห้วยเปลือย</t>
  </si>
  <si>
    <t>05526 - รพ.สต.บ้านคำยาง</t>
  </si>
  <si>
    <t>05527 - รพ.สต.บ้านโคกสง่า</t>
  </si>
  <si>
    <t>05528 - รพ.สต.บ้านห้วยหลัว</t>
  </si>
  <si>
    <t>05529 - รพ.สต.บ้านสุขสำราญ</t>
  </si>
  <si>
    <t>05530 - รพ.สต.บ้านหนองกวั่ง</t>
  </si>
  <si>
    <t>05531 - รพ.สต.บ้านบ่อแก้ว</t>
  </si>
  <si>
    <t>14887 - รพ.สต.บ้านคำภูทอง</t>
  </si>
  <si>
    <t>14891 - รพ.สต.บ้านดงหม้อทอง</t>
  </si>
  <si>
    <t>05532 - รพ.สต.บ้านนายอเหนือ</t>
  </si>
  <si>
    <t>05533 - รพ.สต.บ้านกลาง</t>
  </si>
  <si>
    <t>05534 - รพ.สต.บ้านกุดจอกใหญ่</t>
  </si>
  <si>
    <t>05535 - รพ.สต.บ้านวาใหญ่</t>
  </si>
  <si>
    <t>05536 - รพ.สต.บ้านโพนงาม</t>
  </si>
  <si>
    <t>05537 - รพ.สต.บ้านท่าก้อน</t>
  </si>
  <si>
    <t>05538 - รพ.สต.บ้านดอนแดง</t>
  </si>
  <si>
    <t>05539 - รพ.สต.บ้านนาฮี</t>
  </si>
  <si>
    <t>05540 - รพ.สต.บ้านบะหว้า</t>
  </si>
  <si>
    <t>05541 - รพ.สต.บ้านหนองสามขา</t>
  </si>
  <si>
    <t>13976 - รพ.สต.บ้านดอนปอ</t>
  </si>
  <si>
    <t>05542 - รพ.สต.บ้านคำสะอาดพัฒนา</t>
  </si>
  <si>
    <t>05543 - รพ.สต.บ้านต้าย</t>
  </si>
  <si>
    <t>05544 - รพ.สต.บ้านบงเหนือ</t>
  </si>
  <si>
    <t>05545 - รพ.สต.บ้านยางชุม</t>
  </si>
  <si>
    <t>05546 - รพ.สต.บ้านโคกสี</t>
  </si>
  <si>
    <t>05547 - รพ.สต.บ้านตาล</t>
  </si>
  <si>
    <t>05548 - รพ.สต.บ้านหนองหลวง</t>
  </si>
  <si>
    <t>05549 - รพ.สต.บ้านบงใต้</t>
  </si>
  <si>
    <t>05550 - รพ.สต.บ้านบ่อร้าง ตำบลบงใต้</t>
  </si>
  <si>
    <t>05551 - รพ.สต.เฉลิมพระเกียรติ 60 พรรษา นวมินทราชินี</t>
  </si>
  <si>
    <t>05552 - รพ.สต.บ้านพันนา</t>
  </si>
  <si>
    <t>05553 - รพ.สต.บ้านสร้างแป้น</t>
  </si>
  <si>
    <t>05554 - รพ.สต.บ้านทรายมูล</t>
  </si>
  <si>
    <t>05555 - รพ.สต.บ้านตาลโกน</t>
  </si>
  <si>
    <t>05556 - รพ.สต.บ้านโคกสุวรรณ</t>
  </si>
  <si>
    <t>05557 - รพ.สต.บ้านตาลเนิ้ง</t>
  </si>
  <si>
    <t>05558 - รพ.สต.บ้านนาเตียง</t>
  </si>
  <si>
    <t>05559 - รพ.สต.บ้านธาตุ</t>
  </si>
  <si>
    <t>05560 - รพ.สต.บ้านนาถ่อน</t>
  </si>
  <si>
    <t>13977 - รพ.สต.บ้านนาถ่อน</t>
  </si>
  <si>
    <t>05561 - รพ.สต.บ้านท่าศิลา</t>
  </si>
  <si>
    <t>05562 - รพ.สต.บ้านชัยชนะ</t>
  </si>
  <si>
    <t>05563 - รพ.สต.บ้านวัฒนา</t>
  </si>
  <si>
    <t>05564 - รพ.สต.บ้านหนองแวง</t>
  </si>
  <si>
    <t>05565 - รพ.สต.บ้านโพนปลาโหล</t>
  </si>
  <si>
    <t>05566 - รพ.สต.บ้านดงหลวง</t>
  </si>
  <si>
    <t>05567 - รพ.สต.บ้านคำข่า</t>
  </si>
  <si>
    <t>05568 - รพ.สต.บ้านนาหลวง</t>
  </si>
  <si>
    <t>05569 - รพ.สต.บ้านห้วยหีบรุ่งอรุณ</t>
  </si>
  <si>
    <t>05570 - รพ.สต.บ้านโพนค้อ</t>
  </si>
  <si>
    <t>05571 - รพ.สต.บ้านม่วงไข่น้อย</t>
  </si>
  <si>
    <t>05572 - รพ.สต.บ้านโคกนาดี</t>
  </si>
  <si>
    <t>05573 - รพ.สต.บ้านโพนทองวัฒนา</t>
  </si>
  <si>
    <t>05574 - รพ.สต.บ้านกุดนาขาม</t>
  </si>
  <si>
    <t>05575 - รพ.สต.บ้านเหล่า</t>
  </si>
  <si>
    <t>05576 - รพ.สต.บ้านหนองแวง</t>
  </si>
  <si>
    <t>05577 - รพ.สต.บ้านดอนสร้างไพร</t>
  </si>
  <si>
    <t>05578 - รพ.สต.บ้านโคกศิลา</t>
  </si>
  <si>
    <t>05579 - รพ.สต.บ้านดงสง่า</t>
  </si>
  <si>
    <t>05580 - รพ.สต.บ้านใหม่ไชยา</t>
  </si>
  <si>
    <t>05581 - รพ.สต.บ้านใหม่หนองผือ</t>
  </si>
  <si>
    <t>05582 - รพ.สต.บ้านนาแก้วน้อย</t>
  </si>
  <si>
    <t>05583 - รพ.สต.บ้านโพนแคน้อย</t>
  </si>
  <si>
    <t>05584 - รพ.สต.บ้านน้ำพุ</t>
  </si>
  <si>
    <t>05585 - รพ.สต.บ้านโพนบก</t>
  </si>
  <si>
    <t>05586 - รพ.สต.บ้านโนนสามัคคี</t>
  </si>
  <si>
    <t>05587 - รพ.สต.บ้านต้อน</t>
  </si>
  <si>
    <t>05588 - รพ.สต.บ้านนายอ</t>
  </si>
  <si>
    <t>05589 - รพ.สต.บ้านชมพูพานเหนือ</t>
  </si>
  <si>
    <t>05590 - รพ.สต.บ้านหลุบเลา</t>
  </si>
  <si>
    <t>05591 - รพ.สต.บ้านฮ่องสิม</t>
  </si>
  <si>
    <t>05592 - รพ.สต.บ้านนางเติ่ง</t>
  </si>
  <si>
    <t>05593 - รพ.สต.บ้านบ่อเดือนห้า</t>
  </si>
  <si>
    <t>05594 - รพ.สต.บ้านกกปลาซิว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</si>
  <si>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</si>
  <si>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</si>
  <si>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</si>
  <si>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</si>
  <si>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</si>
  <si>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</si>
  <si>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</si>
  <si>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05602 - รพ.สต.อาจสามารถ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</si>
  <si>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</si>
  <si>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</si>
  <si>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</si>
  <si>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</si>
  <si>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</si>
  <si>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</si>
  <si>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</si>
  <si>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</si>
  <si>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</si>
  <si>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05612 - รพ.สต.หนองญาติ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</si>
  <si>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</si>
  <si>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</si>
  <si>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</si>
  <si>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</si>
  <si>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</si>
  <si>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</si>
  <si>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</si>
  <si>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</si>
  <si>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05619 - รพ.สต.บ้านกุตาไก้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</si>
  <si>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</si>
  <si>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</si>
  <si>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</si>
  <si>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</si>
  <si>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</si>
  <si>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</si>
  <si>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05626 - รพ.สต.หนองเทาใหญ่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</si>
  <si>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</si>
  <si>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</si>
  <si>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</si>
  <si>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</si>
  <si>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</si>
  <si>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</si>
  <si>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05633 - รพ.สต.บ้านหาดกวน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</si>
  <si>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</si>
  <si>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</si>
  <si>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</si>
  <si>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</si>
  <si>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</si>
  <si>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</si>
  <si>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</si>
  <si>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</si>
  <si>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</si>
  <si>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</si>
  <si>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</si>
  <si>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</si>
  <si>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05647 - รพ.สต.บ้านโคกพระธาย</t>
  </si>
  <si>
    <t>05648 - รพ.สต.โพนทอง</t>
  </si>
  <si>
    <t>05649 - รพ.สต.บ้านคำนกกก</t>
  </si>
  <si>
    <t>05651 - รพ.สต.บ้านนาพระชัย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</si>
  <si>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</si>
  <si>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</si>
  <si>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</si>
  <si>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</si>
  <si>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</si>
  <si>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</si>
  <si>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</si>
  <si>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</si>
  <si>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</si>
  <si>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</si>
  <si>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</si>
  <si>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</si>
  <si>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</si>
  <si>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</si>
  <si>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</si>
  <si>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</si>
  <si>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</si>
  <si>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</si>
  <si>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05667 - รพ.สต.บ้านคำผาสุก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</si>
  <si>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</si>
  <si>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</si>
  <si>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</si>
  <si>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</si>
  <si>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05672 - รพ.สต.บ้านนาบัว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</si>
  <si>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</si>
  <si>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</si>
  <si>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</si>
  <si>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</si>
  <si>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</si>
  <si>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</si>
  <si>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</si>
  <si>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</si>
  <si>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</si>
  <si>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</si>
  <si>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</si>
  <si>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</si>
  <si>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</si>
  <si>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</si>
  <si>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</si>
  <si>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</si>
  <si>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</si>
  <si>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</si>
  <si>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</si>
  <si>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</si>
  <si>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</si>
  <si>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</si>
  <si>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</si>
  <si>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</si>
  <si>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</si>
  <si>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</si>
  <si>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</si>
  <si>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</si>
  <si>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</si>
  <si>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</si>
  <si>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</si>
  <si>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05706 - รพ.สต.บ้านดอนสมอ</t>
  </si>
  <si>
    <t>05707 - รพ.สต.บ้านข่า</t>
  </si>
  <si>
    <t>05708 - รพ.สต.บ้านขามเปี้ยใหญ่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</si>
  <si>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</si>
  <si>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</si>
  <si>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</si>
  <si>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</si>
  <si>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</si>
  <si>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</si>
  <si>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</si>
  <si>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</si>
  <si>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</si>
  <si>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</si>
  <si>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</si>
  <si>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</si>
  <si>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05721 - รพ.สต.บ้านนาคูณใหญ่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</si>
  <si>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</si>
  <si>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</si>
  <si>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</si>
  <si>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</si>
  <si>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</si>
  <si>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</si>
  <si>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</si>
  <si>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</si>
  <si>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</si>
  <si>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</si>
  <si>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</si>
  <si>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</si>
  <si>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</si>
  <si>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</si>
  <si>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</si>
  <si>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05736 - รพ.สต.เฉลิมพระเกียรติ 60 พรรษา นวมินทราชินี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</si>
  <si>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</si>
  <si>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</si>
  <si>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</si>
  <si>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</si>
  <si>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</si>
  <si>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</si>
  <si>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13983 - รพ.สต.หนองโพธิ์</t>
  </si>
  <si>
    <t>04845 รพ_สต_ศรีชมภู</t>
  </si>
  <si>
    <t xml:space="preserve">04823 รพ_สต_ศรีชมภู </t>
  </si>
  <si>
    <t xml:space="preserve">04220 - รพ.สต.บ้านโนนคูณ </t>
  </si>
  <si>
    <t>เมืองบึงกาฬ</t>
  </si>
  <si>
    <t>00405 สำนักงานสาธารณสุขอำเภอศรีธาตุ</t>
  </si>
  <si>
    <t>04481 - รพ.สต.บ้านปากดง(นิคมสงเคราะห์)</t>
  </si>
  <si>
    <t>04500 - รพ.สต.บ้านหนองใหญ่(บ้านจั่น)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</si>
  <si>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</si>
  <si>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</si>
  <si>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</si>
  <si>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</si>
  <si>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</si>
  <si>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</si>
  <si>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</si>
  <si>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</si>
  <si>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</si>
  <si>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</si>
  <si>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</si>
  <si>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</si>
  <si>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</si>
  <si>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</si>
  <si>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</si>
  <si>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</si>
  <si>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</si>
  <si>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</si>
  <si>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</si>
  <si>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</si>
  <si>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</si>
  <si>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</si>
  <si>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</si>
  <si>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</si>
  <si>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</si>
  <si>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</si>
  <si>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</si>
  <si>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</si>
  <si>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</si>
  <si>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</si>
  <si>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</si>
  <si>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</si>
  <si>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</si>
  <si>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</si>
  <si>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</si>
  <si>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</si>
  <si>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</si>
  <si>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</si>
  <si>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</si>
  <si>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</si>
  <si>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</si>
  <si>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</si>
  <si>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</si>
  <si>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</si>
  <si>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</si>
  <si>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</si>
  <si>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</si>
  <si>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</si>
  <si>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</si>
  <si>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</si>
  <si>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</si>
  <si>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</si>
  <si>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</si>
  <si>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</si>
  <si>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</si>
  <si>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</si>
  <si>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</si>
  <si>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</si>
  <si>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</si>
  <si>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</si>
  <si>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</si>
  <si>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</si>
  <si>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</si>
  <si>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</si>
  <si>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</si>
  <si>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</si>
  <si>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</si>
  <si>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</si>
  <si>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</si>
  <si>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</si>
  <si>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</si>
  <si>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</si>
  <si>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</si>
  <si>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</si>
  <si>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</si>
  <si>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</si>
  <si>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</si>
  <si>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</si>
  <si>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</si>
  <si>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</si>
  <si>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</si>
  <si>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</si>
  <si>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</si>
  <si>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</si>
  <si>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</si>
  <si>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</si>
  <si>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</si>
  <si>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</si>
  <si>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</si>
  <si>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</si>
  <si>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</si>
  <si>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</si>
  <si>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</si>
  <si>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</si>
  <si>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</si>
  <si>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</si>
  <si>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</si>
  <si>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</si>
  <si>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</si>
  <si>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</si>
  <si>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</si>
  <si>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</si>
  <si>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</si>
  <si>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</si>
  <si>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</si>
  <si>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</si>
  <si>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</si>
  <si>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</si>
  <si>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</si>
  <si>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</si>
  <si>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</si>
  <si>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</si>
  <si>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</si>
  <si>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</si>
  <si>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</si>
  <si>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</si>
  <si>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</si>
  <si>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</si>
  <si>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</si>
  <si>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</si>
  <si>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</si>
  <si>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</si>
  <si>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</si>
  <si>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</si>
  <si>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</si>
  <si>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</si>
  <si>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</si>
  <si>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</si>
  <si>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</si>
  <si>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</si>
  <si>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</si>
  <si>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</si>
  <si>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</si>
  <si>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</si>
  <si>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</si>
  <si>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</si>
  <si>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</si>
  <si>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</si>
  <si>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</si>
  <si>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</si>
  <si>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</si>
  <si>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</si>
  <si>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</si>
  <si>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</si>
  <si>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</si>
  <si>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</si>
  <si>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</si>
  <si>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</si>
  <si>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</si>
  <si>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</si>
  <si>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</si>
  <si>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</si>
  <si>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</si>
  <si>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</si>
  <si>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</si>
  <si>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</si>
  <si>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</si>
  <si>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</si>
  <si>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</si>
  <si>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</si>
  <si>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</si>
  <si>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</si>
  <si>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</si>
  <si>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</si>
  <si>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</si>
  <si>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</si>
  <si>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</si>
  <si>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</si>
  <si>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</si>
  <si>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</si>
  <si>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</si>
  <si>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</si>
  <si>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</si>
  <si>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</si>
  <si>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</si>
  <si>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</si>
  <si>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</si>
  <si>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</si>
  <si>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</si>
  <si>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</si>
  <si>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</si>
  <si>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</si>
  <si>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</si>
  <si>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</si>
  <si>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</si>
  <si>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</si>
  <si>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</si>
  <si>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</si>
  <si>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</si>
  <si>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</si>
  <si>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</si>
  <si>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</si>
  <si>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</si>
  <si>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</si>
  <si>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</si>
  <si>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</si>
  <si>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</si>
  <si>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</si>
  <si>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</si>
  <si>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</si>
  <si>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</si>
  <si>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</si>
  <si>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</si>
  <si>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</si>
  <si>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</si>
  <si>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</si>
  <si>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</si>
  <si>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</si>
  <si>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</si>
  <si>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</si>
  <si>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</si>
  <si>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</si>
  <si>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</si>
  <si>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</si>
  <si>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</si>
  <si>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</si>
  <si>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</si>
  <si>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</si>
  <si>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</si>
  <si>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</si>
  <si>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</si>
  <si>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</si>
  <si>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</si>
  <si>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</si>
  <si>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</si>
  <si>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</si>
  <si>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</si>
  <si>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</si>
  <si>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</si>
  <si>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</si>
  <si>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</si>
  <si>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</si>
  <si>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</si>
  <si>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</si>
  <si>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</si>
  <si>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</si>
  <si>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</si>
  <si>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</si>
  <si>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</si>
  <si>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</si>
  <si>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</si>
  <si>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</si>
  <si>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</si>
  <si>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</si>
  <si>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</si>
  <si>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</si>
  <si>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</si>
  <si>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</si>
  <si>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</si>
  <si>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</si>
  <si>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</si>
  <si>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</si>
  <si>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</si>
  <si>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</si>
  <si>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</si>
  <si>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</si>
  <si>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</si>
  <si>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</si>
  <si>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</si>
  <si>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</si>
  <si>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</si>
  <si>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</si>
  <si>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</si>
  <si>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</si>
  <si>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</si>
  <si>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</si>
  <si>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</si>
  <si>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</si>
  <si>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</si>
  <si>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</si>
  <si>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</si>
  <si>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</si>
  <si>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</si>
  <si>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</si>
  <si>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</si>
  <si>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</si>
  <si>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</si>
  <si>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</si>
  <si>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</si>
  <si>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</si>
  <si>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</si>
  <si>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</si>
  <si>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</si>
  <si>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</si>
  <si>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</si>
  <si>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</si>
  <si>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</si>
  <si>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</si>
  <si>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</si>
  <si>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</si>
  <si>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</si>
  <si>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</si>
  <si>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</si>
  <si>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</si>
  <si>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</si>
  <si>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</si>
  <si>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</si>
  <si>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</si>
  <si>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</si>
  <si>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</si>
  <si>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</si>
  <si>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</si>
  <si>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</si>
  <si>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</si>
  <si>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</si>
  <si>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</si>
  <si>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</si>
  <si>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</si>
  <si>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</si>
  <si>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</si>
  <si>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</si>
  <si>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</si>
  <si>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</si>
  <si>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</si>
  <si>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</si>
  <si>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</si>
  <si>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</si>
  <si>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</si>
  <si>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</si>
  <si>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</si>
  <si>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</si>
  <si>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</si>
  <si>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</si>
  <si>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</si>
  <si>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</si>
  <si>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</si>
  <si>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</si>
  <si>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</si>
  <si>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</si>
  <si>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</si>
  <si>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</si>
  <si>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</si>
  <si>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</si>
  <si>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</si>
  <si>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</si>
  <si>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</si>
  <si>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</si>
  <si>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</si>
  <si>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</si>
  <si>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</si>
  <si>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</si>
  <si>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</si>
  <si>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</si>
  <si>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</si>
  <si>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</si>
  <si>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</si>
  <si>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</si>
  <si>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</si>
  <si>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</si>
  <si>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</si>
  <si>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</si>
  <si>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</si>
  <si>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</si>
  <si>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</si>
  <si>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</si>
  <si>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</si>
  <si>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</si>
  <si>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</si>
  <si>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</si>
  <si>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</si>
  <si>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</si>
  <si>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</si>
  <si>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</si>
  <si>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</si>
  <si>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</si>
  <si>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</si>
  <si>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</si>
  <si>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</si>
  <si>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</si>
  <si>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</si>
  <si>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</si>
  <si>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</si>
  <si>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</si>
  <si>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</si>
  <si>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</si>
  <si>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</si>
  <si>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</si>
  <si>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</si>
  <si>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</si>
  <si>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</si>
  <si>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</si>
  <si>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</si>
  <si>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</si>
  <si>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</si>
  <si>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</si>
  <si>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</si>
  <si>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</si>
  <si>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</si>
  <si>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</si>
  <si>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</si>
  <si>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</si>
  <si>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</si>
  <si>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</si>
  <si>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</si>
  <si>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</si>
  <si>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</si>
  <si>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</si>
  <si>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</si>
  <si>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</si>
  <si>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</si>
  <si>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</si>
  <si>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</si>
  <si>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</si>
  <si>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</si>
  <si>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</si>
  <si>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</si>
  <si>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</si>
  <si>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</si>
  <si>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</si>
  <si>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</si>
  <si>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</si>
  <si>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</si>
  <si>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</si>
  <si>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</si>
  <si>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</si>
  <si>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</si>
  <si>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</si>
  <si>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</si>
  <si>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</si>
  <si>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</si>
  <si>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</si>
  <si>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</si>
  <si>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</si>
  <si>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</si>
  <si>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</si>
  <si>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</si>
  <si>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</si>
  <si>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</si>
  <si>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</si>
  <si>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</si>
  <si>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</si>
  <si>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</si>
  <si>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</si>
  <si>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</si>
  <si>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</si>
  <si>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</si>
  <si>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</si>
  <si>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</si>
  <si>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</si>
  <si>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</si>
  <si>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</si>
  <si>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</si>
  <si>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</si>
  <si>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</si>
  <si>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</si>
  <si>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</si>
  <si>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</si>
  <si>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</si>
  <si>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</si>
  <si>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</si>
  <si>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</si>
  <si>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</si>
  <si>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</si>
  <si>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</si>
  <si>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</si>
  <si>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</si>
  <si>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</si>
  <si>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</si>
  <si>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</si>
  <si>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</si>
  <si>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</si>
  <si>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</si>
  <si>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</si>
  <si>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</si>
  <si>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</si>
  <si>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</si>
  <si>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</si>
  <si>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</si>
  <si>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</si>
  <si>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</si>
  <si>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</si>
  <si>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</si>
  <si>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</si>
  <si>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</si>
  <si>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</si>
  <si>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</si>
  <si>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</si>
  <si>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</si>
  <si>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</si>
  <si>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</si>
  <si>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</si>
  <si>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</si>
  <si>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</si>
  <si>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</si>
  <si>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</si>
  <si>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</si>
  <si>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</si>
  <si>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</si>
  <si>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</si>
  <si>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</si>
  <si>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</si>
  <si>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</si>
  <si>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</si>
  <si>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</si>
  <si>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</si>
  <si>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</si>
  <si>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</si>
  <si>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</si>
  <si>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</si>
  <si>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</si>
  <si>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</si>
  <si>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</si>
  <si>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</si>
  <si>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</si>
  <si>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</si>
  <si>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</si>
  <si>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</si>
  <si>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</si>
  <si>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</si>
  <si>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</si>
  <si>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</si>
  <si>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</si>
  <si>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</si>
  <si>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</si>
  <si>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</si>
  <si>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</si>
  <si>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</si>
  <si>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</si>
  <si>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</si>
  <si>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</si>
  <si>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</si>
  <si>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</si>
  <si>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</si>
  <si>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</si>
  <si>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</si>
  <si>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</si>
  <si>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</si>
  <si>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</si>
  <si>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</si>
  <si>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</si>
  <si>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</si>
  <si>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</si>
  <si>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</si>
  <si>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</si>
  <si>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</si>
  <si>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</si>
  <si>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</si>
  <si>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</si>
  <si>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</si>
  <si>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</si>
  <si>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</si>
  <si>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</si>
  <si>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</si>
  <si>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</si>
  <si>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</si>
  <si>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</si>
  <si>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</si>
  <si>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</si>
  <si>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</si>
  <si>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</si>
  <si>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</si>
  <si>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</si>
  <si>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</si>
  <si>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</si>
  <si>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</si>
  <si>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</si>
  <si>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</si>
  <si>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</si>
  <si>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</si>
  <si>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</si>
  <si>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</si>
  <si>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</si>
  <si>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</si>
  <si>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</si>
  <si>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</si>
  <si>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</si>
  <si>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</si>
  <si>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</si>
  <si>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</si>
  <si>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</si>
  <si>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</si>
  <si>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</si>
  <si>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</si>
  <si>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</si>
  <si>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</si>
  <si>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</si>
  <si>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</si>
  <si>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</si>
  <si>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</si>
  <si>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</si>
  <si>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</si>
  <si>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</si>
  <si>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</si>
  <si>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</si>
  <si>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</si>
  <si>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</si>
  <si>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</si>
  <si>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</si>
  <si>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</si>
  <si>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</si>
  <si>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</si>
  <si>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</si>
  <si>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</si>
  <si>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</si>
  <si>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</si>
  <si>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</si>
  <si>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</si>
  <si>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</si>
  <si>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</si>
  <si>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</si>
  <si>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</si>
  <si>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</si>
  <si>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</si>
  <si>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</si>
  <si>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</si>
  <si>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</si>
  <si>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</si>
  <si>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</si>
  <si>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</si>
  <si>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</si>
  <si>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</si>
  <si>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</si>
  <si>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</si>
  <si>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</si>
  <si>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</si>
  <si>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</si>
  <si>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</si>
  <si>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</si>
  <si>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</si>
  <si>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</si>
  <si>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</si>
  <si>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</si>
  <si>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</si>
  <si>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</si>
  <si>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</si>
  <si>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</si>
  <si>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</si>
  <si>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</si>
  <si>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</si>
  <si>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</si>
  <si>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</si>
  <si>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</si>
  <si>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</si>
  <si>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</si>
  <si>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</si>
  <si>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</si>
  <si>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</si>
  <si>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</si>
  <si>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</si>
  <si>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</si>
  <si>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</si>
  <si>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</si>
  <si>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</si>
  <si>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</si>
  <si>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</si>
  <si>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</si>
  <si>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</si>
  <si>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</si>
  <si>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</si>
  <si>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</si>
  <si>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</si>
  <si>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</si>
  <si>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</si>
  <si>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</si>
  <si>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</si>
  <si>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</si>
  <si>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</si>
  <si>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</si>
  <si>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</si>
  <si>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</si>
  <si>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</si>
  <si>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</si>
  <si>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</si>
  <si>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</si>
  <si>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</si>
  <si>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</si>
  <si>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</si>
  <si>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</si>
  <si>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</si>
  <si>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</si>
  <si>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</si>
  <si>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</si>
  <si>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</si>
  <si>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</si>
  <si>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</si>
  <si>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</si>
  <si>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</si>
  <si>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</si>
  <si>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</si>
  <si>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</si>
  <si>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</si>
  <si>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</si>
  <si>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</si>
  <si>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</si>
  <si>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</si>
  <si>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</si>
  <si>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</si>
  <si>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</si>
  <si>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</si>
  <si>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</si>
  <si>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</si>
  <si>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</si>
  <si>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</si>
  <si>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</si>
  <si>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</si>
  <si>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</si>
  <si>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</si>
  <si>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</si>
  <si>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</si>
  <si>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</si>
  <si>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</si>
  <si>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</si>
  <si>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</si>
  <si>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</si>
  <si>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</si>
  <si>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</si>
  <si>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</si>
  <si>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</si>
  <si>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</si>
  <si>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</si>
  <si>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</si>
  <si>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</si>
  <si>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</si>
  <si>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</si>
  <si>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</si>
  <si>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</si>
  <si>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</si>
  <si>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</si>
  <si>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</si>
  <si>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</si>
  <si>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</si>
  <si>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</si>
  <si>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</si>
  <si>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</si>
  <si>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</si>
  <si>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</si>
  <si>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</si>
  <si>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</si>
  <si>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</si>
  <si>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</si>
  <si>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</si>
  <si>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</si>
  <si>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</si>
  <si>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</si>
  <si>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</si>
  <si>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</si>
  <si>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</si>
  <si>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</si>
  <si>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</si>
  <si>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</si>
  <si>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</si>
  <si>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</si>
  <si>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</si>
  <si>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</si>
  <si>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</si>
  <si>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</si>
  <si>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</si>
  <si>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</si>
  <si>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</si>
  <si>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</si>
  <si>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</si>
  <si>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</si>
  <si>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</si>
  <si>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</si>
  <si>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</si>
  <si>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</si>
  <si>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</si>
  <si>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</si>
  <si>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</si>
  <si>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</si>
  <si>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</si>
  <si>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</si>
  <si>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</si>
  <si>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</si>
  <si>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</si>
  <si>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</si>
  <si>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</si>
  <si>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</si>
  <si>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</si>
  <si>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</si>
  <si>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</si>
  <si>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</si>
  <si>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</si>
  <si>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</si>
  <si>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</si>
  <si>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</si>
  <si>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</si>
  <si>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</si>
  <si>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</si>
  <si>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</si>
  <si>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</si>
  <si>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</si>
  <si>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</si>
  <si>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</si>
  <si>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</si>
  <si>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</si>
  <si>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</si>
  <si>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</si>
  <si>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</si>
  <si>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</si>
  <si>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</si>
  <si>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</si>
  <si>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</si>
  <si>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</si>
  <si>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</si>
  <si>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</si>
  <si>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</si>
  <si>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</si>
  <si>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</si>
  <si>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</si>
  <si>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</si>
  <si>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</si>
  <si>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</si>
  <si>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</si>
  <si>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</si>
  <si>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</si>
  <si>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</si>
  <si>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</si>
  <si>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</si>
  <si>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</si>
  <si>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</si>
  <si>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</si>
  <si>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</si>
  <si>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</si>
  <si>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</si>
  <si>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</si>
  <si>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</si>
  <si>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</si>
  <si>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</si>
  <si>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</si>
  <si>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</si>
  <si>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</si>
  <si>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</si>
  <si>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</si>
  <si>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</si>
  <si>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</si>
  <si>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</si>
  <si>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</si>
  <si>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</si>
  <si>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</si>
  <si>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</si>
  <si>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</si>
  <si>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</si>
  <si>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</si>
  <si>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</si>
  <si>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</si>
  <si>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</si>
  <si>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</si>
  <si>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</si>
  <si>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</si>
  <si>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</si>
  <si>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</si>
  <si>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</si>
  <si>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</si>
  <si>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</si>
  <si>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</si>
  <si>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</si>
  <si>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</si>
  <si>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</si>
  <si>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</si>
  <si>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</si>
  <si>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</si>
  <si>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</si>
  <si>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</si>
  <si>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</si>
  <si>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</si>
  <si>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</si>
  <si>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</si>
  <si>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</si>
  <si>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</si>
  <si>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</si>
  <si>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</si>
  <si>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</si>
  <si>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</si>
  <si>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</si>
  <si>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</si>
  <si>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</si>
  <si>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</si>
  <si>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</si>
  <si>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</si>
  <si>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</si>
  <si>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</si>
  <si>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</si>
  <si>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</si>
  <si>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</si>
  <si>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</si>
  <si>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</si>
  <si>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</si>
  <si>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</si>
  <si>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</si>
  <si>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</si>
  <si>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</si>
  <si>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</si>
  <si>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</si>
  <si>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</si>
  <si>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</si>
  <si>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</si>
  <si>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</si>
  <si>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</si>
  <si>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</si>
  <si>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</si>
  <si>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</si>
  <si>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</si>
  <si>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</si>
  <si>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</si>
  <si>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</si>
  <si>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</si>
  <si>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</si>
  <si>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</si>
  <si>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</si>
  <si>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</si>
  <si>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</si>
  <si>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</si>
  <si>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</si>
  <si>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</si>
  <si>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</si>
  <si>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</si>
  <si>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</si>
  <si>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</si>
  <si>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</si>
  <si>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</si>
  <si>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</si>
  <si>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</si>
  <si>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</si>
  <si>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</si>
  <si>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</si>
  <si>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</si>
  <si>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</si>
  <si>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</si>
  <si>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</si>
  <si>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</si>
  <si>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</si>
  <si>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</si>
  <si>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</si>
  <si>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</si>
  <si>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</si>
  <si>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</si>
  <si>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</si>
  <si>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</si>
  <si>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</si>
  <si>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</si>
  <si>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</si>
  <si>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</si>
  <si>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</si>
  <si>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</si>
  <si>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</si>
  <si>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</si>
  <si>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</si>
  <si>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</si>
  <si>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</si>
  <si>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</si>
  <si>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</si>
  <si>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</si>
  <si>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</si>
  <si>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</si>
  <si>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</si>
  <si>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</si>
  <si>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</si>
  <si>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</si>
  <si>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</si>
  <si>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</si>
  <si>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</si>
  <si>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</si>
  <si>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</si>
  <si>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</si>
  <si>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</si>
  <si>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</si>
  <si>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</si>
  <si>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</si>
  <si>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</si>
  <si>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</si>
  <si>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</si>
  <si>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</si>
  <si>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</si>
  <si>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</si>
  <si>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</si>
  <si>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</si>
  <si>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</si>
  <si>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</si>
  <si>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</si>
  <si>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</si>
  <si>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</si>
  <si>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</si>
  <si>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</si>
  <si>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</si>
  <si>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</si>
  <si>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</si>
  <si>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</si>
  <si>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</si>
  <si>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</si>
  <si>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</si>
  <si>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</si>
  <si>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</si>
  <si>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</si>
  <si>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</si>
  <si>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</si>
  <si>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</si>
  <si>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</si>
  <si>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</si>
  <si>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</si>
  <si>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</si>
  <si>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</si>
  <si>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</si>
  <si>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</si>
  <si>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</si>
  <si>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</si>
  <si>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</si>
  <si>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</si>
  <si>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</si>
  <si>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</si>
  <si>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</si>
  <si>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</si>
  <si>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</si>
  <si>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</si>
  <si>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</si>
  <si>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</si>
  <si>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</si>
  <si>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</si>
  <si>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</si>
  <si>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</si>
  <si>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</si>
  <si>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</si>
  <si>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</si>
  <si>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</si>
  <si>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</si>
  <si>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</si>
  <si>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</si>
  <si>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</si>
  <si>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</si>
  <si>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</si>
  <si>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</si>
  <si>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</si>
  <si>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</si>
  <si>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</si>
  <si>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</si>
  <si>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</si>
  <si>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</si>
  <si>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</si>
  <si>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</si>
  <si>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</si>
  <si>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</si>
  <si>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</si>
  <si>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</si>
  <si>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</si>
  <si>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CodeL3</t>
  </si>
  <si>
    <t>1101000000.000</t>
  </si>
  <si>
    <t>1102000000.000</t>
  </si>
  <si>
    <t>1105000000.000</t>
  </si>
  <si>
    <t>1205000000.000</t>
  </si>
  <si>
    <t>1206000000.000</t>
  </si>
  <si>
    <t>1209000000.000</t>
  </si>
  <si>
    <t>2101000000.000</t>
  </si>
  <si>
    <t>2102000000.000</t>
  </si>
  <si>
    <t>2109000000.000</t>
  </si>
  <si>
    <t>2111000000.000</t>
  </si>
  <si>
    <t>2213000000.000</t>
  </si>
  <si>
    <t>3101000000.000</t>
  </si>
  <si>
    <t>3102000000.000</t>
  </si>
  <si>
    <t>3105000000.000</t>
  </si>
  <si>
    <t>4301010000.000</t>
  </si>
  <si>
    <t>4302000000.000</t>
  </si>
  <si>
    <t>4303000000.000</t>
  </si>
  <si>
    <t>4306000000.000</t>
  </si>
  <si>
    <t>4307000000.000</t>
  </si>
  <si>
    <t>4313000000.000</t>
  </si>
  <si>
    <t>5101000000.000</t>
  </si>
  <si>
    <t>5102000000.000</t>
  </si>
  <si>
    <t>5103000000.000</t>
  </si>
  <si>
    <t>5104000000.000</t>
  </si>
  <si>
    <t>5105000000.000</t>
  </si>
  <si>
    <t>5210000000.000</t>
  </si>
  <si>
    <t>Name3</t>
  </si>
  <si>
    <t>1.1.1 เงินสดและรายการเทียบเท่าเงินสด</t>
  </si>
  <si>
    <t>1.1.2 ลูกหนี้หมุนเวียนและรายได้ค้างรับ</t>
  </si>
  <si>
    <t>1.1.5 สินค้าและวัสดุคงเหลือ</t>
  </si>
  <si>
    <t>1.2.4 อาคาร</t>
  </si>
  <si>
    <t>1.2.5 ครุภัณฑ์</t>
  </si>
  <si>
    <t>1.2.6 สินทรัพย์ไม่มีตัวตน</t>
  </si>
  <si>
    <t>2.1.1 เจ้าหนี้ระยะสั้น</t>
  </si>
  <si>
    <t>2.1.2 ค่าใช้จ่ายค้างจ่าย</t>
  </si>
  <si>
    <t>2.1.5 รายได้รอการรับรู้</t>
  </si>
  <si>
    <t xml:space="preserve">2.1.6 เงินรับฝากระยะสั้น </t>
  </si>
  <si>
    <t>2.2.3 หนี้สินไม่หมุนเวียนอื่น</t>
  </si>
  <si>
    <t>รายได้สูง/(ต่ำ)กว่า ค่าใช้จ่ายสุทธิ</t>
  </si>
  <si>
    <t>รายได้สูง/(ต่ำ)กว่าค่าใช้จ่ายสะสม</t>
  </si>
  <si>
    <t>ทุน</t>
  </si>
  <si>
    <t>4.2.1 รายได้จากการขายสินค้าและบริการของหน่วยงาน</t>
  </si>
  <si>
    <t>4.2.2 รายได้จากการช่วยเหลือ และบริจาคของหน่วยงาน</t>
  </si>
  <si>
    <t>4.2.3 รายได้ดอกเบี้ยของหน่วยงาน</t>
  </si>
  <si>
    <t>4.2.4 รายรับจากการขายสินทรัพย์ของหน่วยงาน</t>
  </si>
  <si>
    <t>4.2.5 รายได้ระหว่างหน่วยงานของหน่วยงานภาครัฐที่ได้รับจากรัฐบาล</t>
  </si>
  <si>
    <t>4.2.7 รายได้อื่น</t>
  </si>
  <si>
    <t>5.1.1 ค่าใช้จ่ายบุคลากร</t>
  </si>
  <si>
    <t>5.1.3 ค่าใช้จ่ายด้านการฝึกอบรม</t>
  </si>
  <si>
    <t>5.1.4 ค่าใช้จ่ายในการเดินทาง</t>
  </si>
  <si>
    <t>5.1.5 ค่าตอบแทน ใช้สอยวัสดุ และค่าสาธารณูปโภค</t>
  </si>
  <si>
    <t>5.1.6 ค่าเสื่อมราคาและค่าตัดจำหน่าย</t>
  </si>
  <si>
    <t>5.2.4 ค่าใช้จ่ายระหว่างหน่วยงานกรณีอื่น</t>
  </si>
  <si>
    <t>รวมจังหวัด</t>
  </si>
  <si>
    <t>00438 ปากคาด,สสอ_</t>
  </si>
  <si>
    <t>00440 ศรีวิไล,สสอ_</t>
  </si>
  <si>
    <t>00441 บุ่งคล้า,สสอ_</t>
  </si>
  <si>
    <t>04169 สอ_ดอนยานาง</t>
  </si>
  <si>
    <t>04170 สอ_ห้วยลึก</t>
  </si>
  <si>
    <t>04171 สอ_หนองบัวโซม</t>
  </si>
  <si>
    <t>04172 สอ_หัวนา</t>
  </si>
  <si>
    <t>04173 สอ_โนนคูณ</t>
  </si>
  <si>
    <t>04174 สอ_ข้องโป้</t>
  </si>
  <si>
    <t>04175 สอ_นามะเฟือง</t>
  </si>
  <si>
    <t>04176 สอ_บ้านพร้าว</t>
  </si>
  <si>
    <t>04177 สอ_บ้านบก</t>
  </si>
  <si>
    <t>04178 สอ_นาเลิง</t>
  </si>
  <si>
    <t>04179 สอ_ห้วยโจด</t>
  </si>
  <si>
    <t>04180 สอ_หมากเลื่อม</t>
  </si>
  <si>
    <t>04181 สอน_ทุ่งโปร่งฯ</t>
  </si>
  <si>
    <t>04182 สอ_ยางหลวงเหนือ</t>
  </si>
  <si>
    <t>04184 สอ_หนองบัวเหนือ</t>
  </si>
  <si>
    <t>04185 สอ_นาคำไฮ</t>
  </si>
  <si>
    <t>04186 สอ_ป่าไม้งาม</t>
  </si>
  <si>
    <t>04187 สอ_โคกกลาง</t>
  </si>
  <si>
    <t>04188 สอ_หนองหว้า</t>
  </si>
  <si>
    <t>04189 สอ_โป่งแค</t>
  </si>
  <si>
    <t>04190 สอ_นาหนองทุ่ม</t>
  </si>
  <si>
    <t>04191 สอ_ร่องน้ำใส</t>
  </si>
  <si>
    <t>04192 สอ_บ้านก่าน</t>
  </si>
  <si>
    <t>04193 สอ_ซำเสี้ยว</t>
  </si>
  <si>
    <t>04194 สอ_กุดกระสู้</t>
  </si>
  <si>
    <t>04195 สอ_ยางชุม</t>
  </si>
  <si>
    <t>04196 สอ_โนนม่วง</t>
  </si>
  <si>
    <t>04197 สอ_ท่าอุทัย</t>
  </si>
  <si>
    <t>04198 สอ_พนาวัลย์</t>
  </si>
  <si>
    <t>04199 สอ_ป่าแดงงาม</t>
  </si>
  <si>
    <t>04200 สอ_บ้านถิ่น</t>
  </si>
  <si>
    <t>04201 สอ_โสกก้านเหลือง</t>
  </si>
  <si>
    <t>04202 สอ_ท่าลาด</t>
  </si>
  <si>
    <t>04203 สอ_หนองเรือ</t>
  </si>
  <si>
    <t>04204 สอ_หนองแวง</t>
  </si>
  <si>
    <t>04205 สอ_ก้าวหน้า</t>
  </si>
  <si>
    <t>04206 สอ_บ้านค้อ</t>
  </si>
  <si>
    <t>04207 สอ_หนองทุ่ม</t>
  </si>
  <si>
    <t>04208 สอ_ห้วยมะหรี่</t>
  </si>
  <si>
    <t>04209 สอ_หนองตานา</t>
  </si>
  <si>
    <t>04210 สอ_โคกม่วง</t>
  </si>
  <si>
    <t>04211 สอ_นิคมพัฒนา</t>
  </si>
  <si>
    <t>04212 สอ_ดงบาก</t>
  </si>
  <si>
    <t>04213 สอ_ปางกู่</t>
  </si>
  <si>
    <t>04214 สอ_ศรีวิชัย</t>
  </si>
  <si>
    <t>04215 สอ_โนนอุดมพัฒนา</t>
  </si>
  <si>
    <t>04216 สอ_กุดสะเทียน</t>
  </si>
  <si>
    <t>04217 สอ_นากอก</t>
  </si>
  <si>
    <t>04218 สอ_นาหนองทุ่ม</t>
  </si>
  <si>
    <t>04219 สอ_หินตลาด</t>
  </si>
  <si>
    <t>04220 สอ_โนนคูณ</t>
  </si>
  <si>
    <t>04221 สอ_โนนสมบูรณ์</t>
  </si>
  <si>
    <t>04222 สอ_ดอนเกล็ด</t>
  </si>
  <si>
    <t>04223 สอ_โนนสงวน</t>
  </si>
  <si>
    <t>04224 สอ_ฝายหิน</t>
  </si>
  <si>
    <t>04225 สอ_ผาสุก</t>
  </si>
  <si>
    <t>04226 สอ_หนองกุงแก้ว</t>
  </si>
  <si>
    <t>04227 สอ_หนองแก</t>
  </si>
  <si>
    <t>04228 สอ_ทรายมูล</t>
  </si>
  <si>
    <t>04229 สอ_หันนางาม</t>
  </si>
  <si>
    <t>04230 สอ_โนนสมบูรณ์</t>
  </si>
  <si>
    <t>04231 สอ_หินฮาว</t>
  </si>
  <si>
    <t>04232 สอ_โนนปอแดง</t>
  </si>
  <si>
    <t>04233 สอ_บ้านเซิน</t>
  </si>
  <si>
    <t>04234 สอ_ค่ายสว่าง</t>
  </si>
  <si>
    <t>04235 สอ_นาด่าน</t>
  </si>
  <si>
    <t>04236 สอ_หนองบัวน้อย</t>
  </si>
  <si>
    <t>04237 สอ_ดงมะไฟ</t>
  </si>
  <si>
    <t>04238 สอ_โชคชัย</t>
  </si>
  <si>
    <t>04239 สอ_บุญทัน</t>
  </si>
  <si>
    <t>04240 สอ_กุดผึ้ง</t>
  </si>
  <si>
    <t>04241 สถานีอนามัยบ้านากลาง ตำบลนาเหล่า</t>
  </si>
  <si>
    <t>04242 สถานีอนามัยบ้านผาเวียง ตำบลนาแก</t>
  </si>
  <si>
    <t>04243 สถานีอนามัยบ้านนาแก ตำบลนาแก</t>
  </si>
  <si>
    <t>04244 สสถานีอนามัยบ้านโนนภูทอง ตำบลวังทอง</t>
  </si>
  <si>
    <t>04245 สถานีอนามัยบ้านนาเจริญ ตำบลวังทอง</t>
  </si>
  <si>
    <t>04246 สถานีอนามัยบ้านวังปลาป้อม ตำบลวังปลาป้อม</t>
  </si>
  <si>
    <t>04247 สถานีอนามัยบ้านวังม่วง ตำบลเทพคีรี</t>
  </si>
  <si>
    <t>11741 สอ_วิจิตรพัฒนา</t>
  </si>
  <si>
    <t>13892 สอ_โนนสมบูรณ์</t>
  </si>
  <si>
    <t>13893 สอ_ห้วยหว้า</t>
  </si>
  <si>
    <t>13895 สอ_โคกนกพัฒนา</t>
  </si>
  <si>
    <t>14864 สอ_โนนสวรรค์</t>
  </si>
  <si>
    <t>1106000000.000</t>
  </si>
  <si>
    <t>1204000000.000</t>
  </si>
  <si>
    <t>1211000000.000</t>
  </si>
  <si>
    <t>5108000000.000</t>
  </si>
  <si>
    <t>5203000000.000</t>
  </si>
  <si>
    <t>1.1.6 สินทรัพย์หมุนเวียนอื่น</t>
  </si>
  <si>
    <t>1.2.3 ที่ดิน</t>
  </si>
  <si>
    <t>1.2.7 งานระหว่างก่อสร้าง</t>
  </si>
  <si>
    <t>5.1.8 หนี้สูญและหนี้สงสัยจะสูญ</t>
  </si>
  <si>
    <t>5.2.1 ค่าจำหน่ายจากการขายทรัพย์สิน</t>
  </si>
  <si>
    <t>04481 สถานีอนามัยนิคมสงเคราะห์</t>
  </si>
  <si>
    <t>04482 สอ_บ้านขาว</t>
  </si>
  <si>
    <t>04483 สอ_หนองบัว</t>
  </si>
  <si>
    <t>04484 สอ_บ้านตาด</t>
  </si>
  <si>
    <t>04485 สอ_นิคมทหารผ่านศึก</t>
  </si>
  <si>
    <t>04486 สอ_โนนสูง</t>
  </si>
  <si>
    <t>04487 สอ_หมูม่น</t>
  </si>
  <si>
    <t>04488 สอ_จำปา</t>
  </si>
  <si>
    <t>04489 สอ_เชียงยืน</t>
  </si>
  <si>
    <t>04490 สอ_หนองนาคำ</t>
  </si>
  <si>
    <t>04491 สอ_กุดสระ</t>
  </si>
  <si>
    <t>04492 สอ_นาดี บ้านกุดลิงง้อ</t>
  </si>
  <si>
    <t>04493 สถานีอนามัยบ้านเลื่อม</t>
  </si>
  <si>
    <t>04494 สอ_เชียงพิณ</t>
  </si>
  <si>
    <t>04495 สอ_สามพร้าว</t>
  </si>
  <si>
    <t>04496 สอ_หนองไฮ</t>
  </si>
  <si>
    <t>04497 สถานีอนามัยบ้านโสกน้ำขาว</t>
  </si>
  <si>
    <t>04498 สอ_นาข่า</t>
  </si>
  <si>
    <t>04499 สอ_โนนตูม</t>
  </si>
  <si>
    <t>04500 สถานีอนามัยบ้านหนองใหญ่ (บ้านจั่น)</t>
  </si>
  <si>
    <t>04501 สอ_หนองขอนกว้าง</t>
  </si>
  <si>
    <t>04502 สถานีอนามัยโคกสะอาด</t>
  </si>
  <si>
    <t>04503 สอ_นากว้าง</t>
  </si>
  <si>
    <t>04504 สอ_แม่นนท์</t>
  </si>
  <si>
    <t>04505 โรงพยาบาลส่งเสริมสุขภาพตำบลบ้านดงหวาย ต_กุดจับ อ_กุดจับ จ_</t>
  </si>
  <si>
    <t>04506 โรงพยาบาลส่งเสริมสุขภาพตำบลบ้านโพธิ์  ตำบลปะโค  อำเภอกุดจั</t>
  </si>
  <si>
    <t>04507 โรงพยาบาลส่งเสริมสุขภาพตำบลบ้านขอนยูง ตำบลขอนยูง อำเภอกุดจ</t>
  </si>
  <si>
    <t>04508 โรงพยาบาลส่งเสริมสุขภาพตำบลบ้านหนองฆ้อง  ตำบลขอนยูง  อำเภอ</t>
  </si>
  <si>
    <t>04509 โรงพยาบาลส่งเสริมสุขภาพตำบลบ้านสร้างแป้น  ต_เชียงเพ็ง  อ_ก</t>
  </si>
  <si>
    <t>04510 โรงพยาบาลส่งเสริมสุขภาพตำบลบ้านบ่อทอง ต_สร้างก่อ อ_กุดจับ</t>
  </si>
  <si>
    <t>04511 โรงพยาบาลส่งเสริมสุขภาพตำบลบ้านตาลเลียน ต_ตาลเลียน อ_กุดจั</t>
  </si>
  <si>
    <t>04513 สถานีอนามัยหนองแสง</t>
  </si>
  <si>
    <t>04514 สถานีอนามัยอูบมุง</t>
  </si>
  <si>
    <t>04515 สถานีอนามัยโคกผักหอม</t>
  </si>
  <si>
    <t>04516 สถานีอนามัยบ้านหนองแวงจุมพล</t>
  </si>
  <si>
    <t>04518 สถานีอนามัยน้ำพ่น</t>
  </si>
  <si>
    <t>04519 สถานีอนามัยหนองแซง</t>
  </si>
  <si>
    <t>04520 สถานีอนามัยหนองเม็ก</t>
  </si>
  <si>
    <t>04521 สถานีอนามัยโนนหวายใต้</t>
  </si>
  <si>
    <t>04522 โรงพยาบาลส่งเสริมสุขภาพตำบลตูมใต้</t>
  </si>
  <si>
    <t>04523 โรงพยาบาลส่งเสริมสุขภาพตำบลพันดอน</t>
  </si>
  <si>
    <t>04524 โรงพยาบาลส่งเสริมสุขภาพตำบลเวียงคำ</t>
  </si>
  <si>
    <t>04525 โรงพยาบาลส่งเสริมสุขภาพตำบล  บ้านหินฮาว</t>
  </si>
  <si>
    <t>04526 โรงพยาบาลส่งเสริมสุขภาพตำบลแชแล</t>
  </si>
  <si>
    <t>04527 โรงพยาบาลส่งเสริมสุขภาพตำบลอุ่มจาน</t>
  </si>
  <si>
    <t>04528 โรงพยาบาลส่งเสริมสุขภาพตำบลเชียงแหว</t>
  </si>
  <si>
    <t>04529 โรงพยาบาลส่งเสริมสุขภาพตำบลห้วยเกิ้ง</t>
  </si>
  <si>
    <t>04530 โรงพยาบาลส่งเสริมสุขภาพตำบล บ้านโนนสมบูรณ์</t>
  </si>
  <si>
    <t>04531 โรงพยาบาลส่งเสริมสุขภาพตำบล บ้านสะอาดนามูล</t>
  </si>
  <si>
    <t>04532 โรงพยาบาลส่งเสริมสุขภาพตำบล เสอเพลอ</t>
  </si>
  <si>
    <t>04533 โรงพยาบาลส่งเสริมสุขภาพตำบล บ้านทองอินทร์</t>
  </si>
  <si>
    <t>04534 โรงพยาบาลส่งเสริมสุขภาพตำบลสีออ</t>
  </si>
  <si>
    <t>04535 สถานีอนามัยเฉลิมพระเกียรตินาม่วง</t>
  </si>
  <si>
    <t>04536 โรงพยาบาลส่งเสริมสุขภาพตำบลผาสุก</t>
  </si>
  <si>
    <t>04537 โรงพยาบาลส่งเสริมสุขภาพตำบลท่าลี่</t>
  </si>
  <si>
    <t>04538 โรงพยาบาลส่งเสริมสุขภาพตำบล  บ้านเหล่าหมากจันทน์</t>
  </si>
  <si>
    <t>04539 โรงพยาบาลส่งเสริมสุขภาพตำบลปะโค</t>
  </si>
  <si>
    <t>04540 โรงพยาบาลส่งเสริมสุขภาพตำบล บ้านบุ่งหมากลาน</t>
  </si>
  <si>
    <t>04541 โรงพยาบาลส่งเสริมสุขภาพตำบลหนองหว้า</t>
  </si>
  <si>
    <t>04542 สถานีอนามัยหนองแวงใหญ่</t>
  </si>
  <si>
    <t>04543 สถานีอนามัยโนนสำราญ</t>
  </si>
  <si>
    <t>04544 สถานีอนามัยท่าลุมภู</t>
  </si>
  <si>
    <t>04545 สถานีอนามัยกุดดอกคำ</t>
  </si>
  <si>
    <t>04546 สถานีอนามัยทมนางาม</t>
  </si>
  <si>
    <t>04547 สถานีอนามัยทมป่าข่า</t>
  </si>
  <si>
    <t>04548 สถานีอนามัยหนองกุงศรี</t>
  </si>
  <si>
    <t>04549 สถานีอนามัยหนองแสง</t>
  </si>
  <si>
    <t>04550 รพ_สต_ต้ายสวรรค์ อ_หนองหาน จ_อุดรธานี</t>
  </si>
  <si>
    <t>04551 รพ_สต_หนองเม็ก อ_หนองหาน จ_อุดรธานี</t>
  </si>
  <si>
    <t>04552 รพ_สต_พังงู อ_หนองหาน จ_อุดรธานี</t>
  </si>
  <si>
    <t>04553 รพ_สต_สะแบง อ_หนองหาน จ_อุดรธานี</t>
  </si>
  <si>
    <t>04554 รพ_สต_สร้อยพร้าว อ_หนองหาน จ_อุดรธานี</t>
  </si>
  <si>
    <t>04555 รพ_สต_บ้านเชียง อ_หนองหาน จ_อุดรธานี</t>
  </si>
  <si>
    <t>04556 รพ_สต_บ้านยา อ_หนองหาน จ_อุดรธานี</t>
  </si>
  <si>
    <t>04557 รพ_สต_โพนงาม อ_หนองหาน จ_อุดรธานี</t>
  </si>
  <si>
    <t>04558 รพ_สต_บ้านโคก อ_หนองหาน จ_อุดรธานี</t>
  </si>
  <si>
    <t>04559 รพ_สต_ผักตบ อ_หนองหาน จ_อุดรธานี</t>
  </si>
  <si>
    <t>04560 รพ_สต_หนองบัวแดง อ_หนองหาน จ_อุดรธานี</t>
  </si>
  <si>
    <t>04561 รพ_สต_ดอนหายโศก อ_หนองหาน จ_อุดรธานี</t>
  </si>
  <si>
    <t>04562 รพ_สต_บ้านต้อง อ_หนองหาน จ_อุดรธานี</t>
  </si>
  <si>
    <t>04563 รพ_สต_กุดค้า</t>
  </si>
  <si>
    <t>04564 รพ_สต_ทุ่งใหญ่ หมูที่ 2</t>
  </si>
  <si>
    <t>04565 รพ_สต_ศรีสว่าง</t>
  </si>
  <si>
    <t>04566 รพ_สต_นาชุมแสง</t>
  </si>
  <si>
    <t>04567 รพ_สต_นาทม</t>
  </si>
  <si>
    <t>04568 สถานีอนามัยหนองแวง</t>
  </si>
  <si>
    <t>04569 สถานีอนามัยหนองแคน</t>
  </si>
  <si>
    <t>04570 สถานีอนามัยคำเลาะ</t>
  </si>
  <si>
    <t>04571 สถานีอนามัยห้วยยาง</t>
  </si>
  <si>
    <t>04572 โรงพยาบาลส่งเสริมสุขภาพตำบลศรีสง่าเมือง</t>
  </si>
  <si>
    <t>04573 โรงพยาบาลส่งเสริมสุขภาพตำบลท่าไฮ</t>
  </si>
  <si>
    <t>04574 โรงพยาบาลส่งเสริมสุขภาพตำบลโนนม่วง</t>
  </si>
  <si>
    <t>04575 โรงพยาบาลส่งเสริมสุขภาพตำบลบ้านโปร่ง</t>
  </si>
  <si>
    <t>04576 โรงพยาบาลส่งเสริมสุขภาพตำบลหัวนาคำ</t>
  </si>
  <si>
    <t>04577 โรงพยาบาลส่งเสริมสุขภาพตำบลคำค้อ</t>
  </si>
  <si>
    <t>04578 โรงพยาบาลส่งเสริมสุขภาพตำบลหนองนกเขียน</t>
  </si>
  <si>
    <t>04579 โรงพยาบาลส่งเสริมสุขภาพตำบลนายูง</t>
  </si>
  <si>
    <t>04580 โรงพยาบาลส่งเสริมสุขภาพตำบลตาดทอง</t>
  </si>
  <si>
    <t>04581 สถานีอนามัยหนองกุงทับม้า</t>
  </si>
  <si>
    <t>04582 สถานีอนามัยหนองหญ้าไซ</t>
  </si>
  <si>
    <t>04583 สถานีอนามัยบะยาว</t>
  </si>
  <si>
    <t>04584 สถานีอนามัยนาแกภูดิน</t>
  </si>
  <si>
    <t>04585 สถานีอนามัยคำยาง</t>
  </si>
  <si>
    <t>04586 สถานีอนามัยคำน้อย</t>
  </si>
  <si>
    <t>04587 สถานีอนามัยคำโคกสูง</t>
  </si>
  <si>
    <t>04588 สถานีอนามัยโนนสะอาด</t>
  </si>
  <si>
    <t>04589 สถานีอนามัย สระแก้ว</t>
  </si>
  <si>
    <t>04591 สถานีอนามัย ดงเย็น</t>
  </si>
  <si>
    <t>04592 สถานีอนามัย โพนสุง</t>
  </si>
  <si>
    <t>04593 สถานีอนามัย ศรีเจริญ</t>
  </si>
  <si>
    <t>04594 สถานีอนามัย นาเจริญ</t>
  </si>
  <si>
    <t>04595 สถานีอนามัย ทรายมูล</t>
  </si>
  <si>
    <t>04596 สถานีอนามัย บ้านทุ่ง</t>
  </si>
  <si>
    <t>04597 สถานีอนามัย โนนสะอาด</t>
  </si>
  <si>
    <t>04598 สถานีอนามัย นาไหม</t>
  </si>
  <si>
    <t>04599 สถานีอนามัย ถ่อนนาลับ</t>
  </si>
  <si>
    <t>04600 สถานีอนามัย วังดารา</t>
  </si>
  <si>
    <t>04601 สถานีอนามัย บ้านม่วง</t>
  </si>
  <si>
    <t>04602 สถานีอนามัย หนองสว่าง</t>
  </si>
  <si>
    <t>04603 สถานีอนามัย โนนทองหลาง</t>
  </si>
  <si>
    <t>04604 สถานีอนามัย โนนอุดม</t>
  </si>
  <si>
    <t>04605 สอ_บ้านธาตุ อ_บ้านผือ จ_อุดรธานี</t>
  </si>
  <si>
    <t>04606 สอ_ดงหวาย  อ_บ้านผือ  จ_อุดรธานี</t>
  </si>
  <si>
    <t>04607 สอ_โนนสะอาด  อ_บ้านผือ  จ_อุดรธานี</t>
  </si>
  <si>
    <t>04608 สอ_บ้านเทื่อม  อ_บ้านผือ  จ_อุดรธานี</t>
  </si>
  <si>
    <t>04609 สอ_คำบง  อ_บ้านผือ  จ_อุดรธานี</t>
  </si>
  <si>
    <t>04610 สอ_โนนทอง  อ_บ้านผือ  จ_อุดรธานี</t>
  </si>
  <si>
    <t>04611 สอ_นาเตย  อ_บ้านผือ  จ_อุดรธานี</t>
  </si>
  <si>
    <t>04612 สอ_ข้าวสาร  อ_บ้านผือ  จ_อุดรธานี</t>
  </si>
  <si>
    <t>04613 สอ_โนนสว่าง  อ_บ้านผือ  จ_อุดรธานี</t>
  </si>
  <si>
    <t>04614 สอ_บ้านม่วง  อ_บ้านผือ  จ_อุดรธานี</t>
  </si>
  <si>
    <t>04615 สอ_กลางใหญ่  อ_บ้านผือ  จ_อุดรธานี</t>
  </si>
  <si>
    <t>04616 สอ_เมืองพาน  อ_บ้านผือ  จ_อุดรธานี</t>
  </si>
  <si>
    <t>04617 สอ_หนองกาลึม  อ_บ้านผือ  จ_อุดรธานี</t>
  </si>
  <si>
    <t>04618 สอ_คำด้วง  อ_บ้านผือ  จ_อุดรธานี</t>
  </si>
  <si>
    <t>04619 สอ_ห้วยศิลาผาสุก  อ_บ้านผือ  จ_อุดรธานี</t>
  </si>
  <si>
    <t>04620 สอ_หนองหัวคู  อ_บ้านผือ  จ_อุดรธานี</t>
  </si>
  <si>
    <t>04621 สอ_บ้านค้อ  อ_บ้านผือ  จ_อุดรธานี</t>
  </si>
  <si>
    <t>04623 สอ_น้ำโสม</t>
  </si>
  <si>
    <t>04624 สอ_นาเมืองไทย</t>
  </si>
  <si>
    <t>04625 สอ_โนนสมบูรณ์</t>
  </si>
  <si>
    <t>04626 สอ_หนองแวง</t>
  </si>
  <si>
    <t>04627 สอ_บ้านหยวก</t>
  </si>
  <si>
    <t>04628 สอ_โสมเยี่ยม</t>
  </si>
  <si>
    <t>04629 สอ_ผากลางนา</t>
  </si>
  <si>
    <t>04632 เพ็ญ  สถานีอนามัยนาพู่</t>
  </si>
  <si>
    <t>04642 สอ_เชียงดา</t>
  </si>
  <si>
    <t>04643 สอ_บ้านยวด</t>
  </si>
  <si>
    <t>04644 สอ_บ้านโคก</t>
  </si>
  <si>
    <t>04645 สอ_บ้านหายโศก</t>
  </si>
  <si>
    <t>04646 สอ_บ้านหินโงม</t>
  </si>
  <si>
    <t>04647 สถานีอนามัยแสงทอง</t>
  </si>
  <si>
    <t>04648 สถานีอนามัยท่าสี</t>
  </si>
  <si>
    <t>04649 สถานีอนามัยบ้านแสงสว่าง ต_แสงสว่าง</t>
  </si>
  <si>
    <t>04650 สถานีอนามัยนาดี</t>
  </si>
  <si>
    <t>04651 สอ_บ้านนายูง</t>
  </si>
  <si>
    <t>04652 สอ_บ้านห้วยทราย</t>
  </si>
  <si>
    <t>04653 สอ_บ้านก้อง</t>
  </si>
  <si>
    <t>04654 สอ_บ้านนาตูม</t>
  </si>
  <si>
    <t>04655 สอ_บ้านนาแค</t>
  </si>
  <si>
    <t>04656 สอ_บ้านเพิ่ม</t>
  </si>
  <si>
    <t>04657 สอ_บ้านโนนทอง</t>
  </si>
  <si>
    <t>04658 สถานีอนามัยบ้านแดง</t>
  </si>
  <si>
    <t>04659 สถานีอนามัยนาทราย</t>
  </si>
  <si>
    <t>04660 สถานีอนามัยนายม</t>
  </si>
  <si>
    <t>04661 รพ_สต_บ้านจีต</t>
  </si>
  <si>
    <t>04662 รพ_สต_โนนทองอินทร์</t>
  </si>
  <si>
    <t>04663 รพ_สต_ค้อใหญ่</t>
  </si>
  <si>
    <t>04664 รพ_สต_คอนสาย</t>
  </si>
  <si>
    <t>13904 สถานีอนามัยบ้านหนองหมื่นท้าว</t>
  </si>
  <si>
    <t>13905 สอ_หนองใส</t>
  </si>
  <si>
    <t>13906 สอ_หนองตะไก้</t>
  </si>
  <si>
    <t>13907 โรงพยาบาลส่งเสริมสุขภาพตำบลบ้านโคกสว่าง ต_ปะโค อ_กุดจับ จ_</t>
  </si>
  <si>
    <t>13908 โรงยาบาลส่งเสริมสุขภาพตำบลบ้านเหล่าตำแย ต_ตาลเลียน อ_กุดจั</t>
  </si>
  <si>
    <t>13909 สถานีอนามัยโนนสว่าง</t>
  </si>
  <si>
    <t>13910 สถานีอนามัยกุดหมากไฟ</t>
  </si>
  <si>
    <t>13911 สถานีอนามัยหนองบัวบาน</t>
  </si>
  <si>
    <t>13913 สถานีอนามัยนาเหล่า</t>
  </si>
  <si>
    <t>13914 รพ_สต_ดงบาก อ_หนองหาน จ_อุดรธานี</t>
  </si>
  <si>
    <t>13915 รพ_สต_คำสีดา</t>
  </si>
  <si>
    <t>13916 โรงพยาบาลส่งเสริมสุขภาพตำบลห้วยผึ้ง</t>
  </si>
  <si>
    <t>13917 โรงพยาบาลส่งเสริมสุขภาพตำบลนาเรียง</t>
  </si>
  <si>
    <t>13918 สถานีอนามัยนาตาด</t>
  </si>
  <si>
    <t>13919 สถานีอนามัยคำไฮ</t>
  </si>
  <si>
    <t>13921 สอ_น้ำปู่น้อย</t>
  </si>
  <si>
    <t>13922 สอ_บ้านเชียงดี</t>
  </si>
  <si>
    <t>14245 สอ_สระคุ  อ_บ้านผือ  จ_อุดรธานี</t>
  </si>
  <si>
    <t>14246 เพ็ญ รพสต_หนองแสนตอ</t>
  </si>
  <si>
    <t>14247 สถานีอนามัยถ่อนนาเพลิน</t>
  </si>
  <si>
    <t>14248 รพ_สต_ซำป่ารัง</t>
  </si>
  <si>
    <t>14298 สอ_หนองแวง  อ_บ้านผือ  จ_อุดรธานี</t>
  </si>
  <si>
    <t>14845 โรงพยาบาลส่งเสริมสุขภาพตำลบ้านดงบัง ต_กุดจับ อ_กุดจับ จ_อุ</t>
  </si>
  <si>
    <t>14846 โรงพยาบาลส่งเสริมสุขภาพตำบล บ้านผือ</t>
  </si>
  <si>
    <t>14847 โรงพยาบาลส่งเสริมสุขภาพตำบลคำเมย</t>
  </si>
  <si>
    <t>14848 สอ_นาล้อม  อ_บ้านผือ  จ_อุดรธานี</t>
  </si>
  <si>
    <t>14849 สอ_ดงพัฒนา</t>
  </si>
  <si>
    <t>21440 สอ_คีรีวงกต</t>
  </si>
  <si>
    <t>23745 สอ_บ้านกลิ้งคำ</t>
  </si>
  <si>
    <t>24933 โรงพยาบาลส่งเสริมสุขภาพตำบลบ้านโสกแก ต_เมืองเพีย อ_กุดจับ</t>
  </si>
  <si>
    <t>04665 สอ_เพชรเจริญ</t>
  </si>
  <si>
    <t>04666 สอ_น้ำภู</t>
  </si>
  <si>
    <t>04667 สอ_นาอ้อ</t>
  </si>
  <si>
    <t>04668 สอ_กกดู่</t>
  </si>
  <si>
    <t>04669 สอ_ไร่ม่วง</t>
  </si>
  <si>
    <t>04670 สอ_โพนป่าแดง</t>
  </si>
  <si>
    <t>04671 สอ_ไร่ทาม</t>
  </si>
  <si>
    <t>04672 สอ_นาอาน</t>
  </si>
  <si>
    <t>04673 สอ_ขอนแก่น</t>
  </si>
  <si>
    <t>04674 สอ_หัวนา</t>
  </si>
  <si>
    <t>04675 สอ_หนองผำ</t>
  </si>
  <si>
    <t>04676 สอ_เจริญสุข</t>
  </si>
  <si>
    <t>04677 สอ_เพีย</t>
  </si>
  <si>
    <t>04678 สอ_สูบ</t>
  </si>
  <si>
    <t>04679 สอ_ก้างปลา</t>
  </si>
  <si>
    <t>04680 สอ_นาแขม</t>
  </si>
  <si>
    <t>04681 สอ_ปากหมาก</t>
  </si>
  <si>
    <t>04682 สอ_ห้วยกระทิง</t>
  </si>
  <si>
    <t>04683 สถานีอนามัยห้วยตาด</t>
  </si>
  <si>
    <t>04684 สถานีอนามัยนาดอกคำ</t>
  </si>
  <si>
    <t>04685 สถานีอนามัยห้วยปลาดุก</t>
  </si>
  <si>
    <t>04686 สถานีอนามัยท่าสะอาด</t>
  </si>
  <si>
    <t>04687 สถานีอนามัยท่าสวรรค์</t>
  </si>
  <si>
    <t>04688 สถานีอนามัยธาตุ</t>
  </si>
  <si>
    <t>04689 สถานีอนามัยสงเปือย</t>
  </si>
  <si>
    <t>04690 สถานีอนามัยบ้านโพน</t>
  </si>
  <si>
    <t>04691 สถานีอนามัยศรีโพนแท่น</t>
  </si>
  <si>
    <t>04692 สถานีอนามัยนาป่าหนาด</t>
  </si>
  <si>
    <t>04693 สถานีอนามัยท่าบม</t>
  </si>
  <si>
    <t>04694 สถานีอนามัยนาจาน</t>
  </si>
  <si>
    <t>04695 สถานีอนามัยท่าดีหมี</t>
  </si>
  <si>
    <t>04696 สถานีอนามัยคกเลาใต้</t>
  </si>
  <si>
    <t>04697 สถานีอนามัยผาแบ่น</t>
  </si>
  <si>
    <t>04698 สถานีอนามัยบุฮม</t>
  </si>
  <si>
    <t>04699 สถานีอนามัยหินตั้ง</t>
  </si>
  <si>
    <t>04700 สถานีอนามัยหาดทรายขาว</t>
  </si>
  <si>
    <t>04701 โนนสมบูรณ์</t>
  </si>
  <si>
    <t>04702 เชียงกลม</t>
  </si>
  <si>
    <t>04703 คอนสา</t>
  </si>
  <si>
    <t>04704 ห้วยเหียม</t>
  </si>
  <si>
    <t>04707 ห้วยบ่อซืน</t>
  </si>
  <si>
    <t>04708 ห้วยพิชัย</t>
  </si>
  <si>
    <t>04709 สงาว</t>
  </si>
  <si>
    <t>04710 สถานีอนามัยเครือคู้</t>
  </si>
  <si>
    <t>04711 สถานีอนามัยปากโป่ง</t>
  </si>
  <si>
    <t>04712 สถานีอนามัยนาดี</t>
  </si>
  <si>
    <t>04713 สถานีอนามัยโคกงาม</t>
  </si>
  <si>
    <t>04714 สถานีอนามัยหนองอุมลัว</t>
  </si>
  <si>
    <t>04715 สถานีอนามัยวังบอน</t>
  </si>
  <si>
    <t>04716 สถานีอนามัยทับกี่</t>
  </si>
  <si>
    <t>04717 สถานีอนามัยน้ำเย็น</t>
  </si>
  <si>
    <t>04718 สถานีอนามัยตูบค้อ</t>
  </si>
  <si>
    <t>04719 สถานีอนามัยกกจำปา</t>
  </si>
  <si>
    <t>04720 สถานีอนามัยบ้านผึ้ง</t>
  </si>
  <si>
    <t>04721 สถานีอนามัยหนองผือ</t>
  </si>
  <si>
    <t>04722 สอ_ป่าก่อ</t>
  </si>
  <si>
    <t>04723 สอ_นาพึง</t>
  </si>
  <si>
    <t>04724 สอ_โนนสว่าง</t>
  </si>
  <si>
    <t>04725 สอ_เหล่ากอหก</t>
  </si>
  <si>
    <t>04726 สอ_ท่าศาลา</t>
  </si>
  <si>
    <t>04727 สอ_ร่องจิก</t>
  </si>
  <si>
    <t>04728 สอ_ปลาบ่า</t>
  </si>
  <si>
    <t>04729 สอ_บ้านกลาง</t>
  </si>
  <si>
    <t>04730 สอ_ห้วยผักเน่า</t>
  </si>
  <si>
    <t>04731 สอ_สานตม</t>
  </si>
  <si>
    <t>04732 สถานีอนามัยบ้านยาง</t>
  </si>
  <si>
    <t>04733 สถานีอนามัยปากคาน</t>
  </si>
  <si>
    <t>04734 สถานีอนามัยบ้านเมี่ยง</t>
  </si>
  <si>
    <t>04735 สถานีอนามัยอาฮี</t>
  </si>
  <si>
    <t>04736 สถานีอนามัยน้ำแคม</t>
  </si>
  <si>
    <t>04737 สถานีอนามัยโคกใหญ่</t>
  </si>
  <si>
    <t>04738 สถานีอนามัยหนองบง</t>
  </si>
  <si>
    <t>04739 สถานีอนามัยแก่งม่วง</t>
  </si>
  <si>
    <t>04740 สถานีอนามัยนาวัว</t>
  </si>
  <si>
    <t>04741 สถานีอนามัยทรายขาว</t>
  </si>
  <si>
    <t>04742 สถานีอนามัยเหมืองแบ่ง</t>
  </si>
  <si>
    <t>04743 สถานีอนามัยนาดอกไม้</t>
  </si>
  <si>
    <t>04744 สถานีอนามัยตากแดด</t>
  </si>
  <si>
    <t>04745 สถานีอนามัยกกบก</t>
  </si>
  <si>
    <t>04746 สถานีอนามัยปากปวน</t>
  </si>
  <si>
    <t>04747 สถานีอนามัยผาน้อย</t>
  </si>
  <si>
    <t>04748 สถานีอนามัยโคกมน</t>
  </si>
  <si>
    <t>04750 สถานีอนามัยนาแก</t>
  </si>
  <si>
    <t>04751 สถานีอนามัยห้วยผุก</t>
  </si>
  <si>
    <t>04752 สถานีอนามัยขอนแก่น</t>
  </si>
  <si>
    <t>04753 สถานีอนามัยโคกสว่าง</t>
  </si>
  <si>
    <t>04754 สถานีอนามัยโคกขมิ้น</t>
  </si>
  <si>
    <t>04755 สถานีอนามัยโนนสว่าง</t>
  </si>
  <si>
    <t>04756 สถานีอนามัยโคกหนองแก</t>
  </si>
  <si>
    <t>04757 สถานีอนามัยนาโก</t>
  </si>
  <si>
    <t>04758 สถานีอนามัยนาแปนใต้</t>
  </si>
  <si>
    <t>04759 รพ_สต_ปวนพุ</t>
  </si>
  <si>
    <t>04760 รพ_สต_หนองหมากแก้ว</t>
  </si>
  <si>
    <t>04761 สถานีอนามัยผานกเค้า</t>
  </si>
  <si>
    <t>04762 สถานีอนามัยห้วยส้มใต้</t>
  </si>
  <si>
    <t>04763 รพ_สต_เฉลิมพระเกียรติ 60 พรรษา นวมินทราชินิ</t>
  </si>
  <si>
    <t>04764 สถานีอนามัยห้วยส้ม</t>
  </si>
  <si>
    <t>04765 รพ_สต_น้อยสามัคคี</t>
  </si>
  <si>
    <t>04766 สอ_ศรีอุบล</t>
  </si>
  <si>
    <t>04767 สอ_นามูลตุ่น</t>
  </si>
  <si>
    <t>04768 สอ_เลยวังไสย์</t>
  </si>
  <si>
    <t>04769 สอ_ใหม่พัฒนา</t>
  </si>
  <si>
    <t>04770 สอ_สมศักดิ์พัฒนา</t>
  </si>
  <si>
    <t>04771 สอ_พวยเด้ง</t>
  </si>
  <si>
    <t>04772 สอ_นาตาด</t>
  </si>
  <si>
    <t>04773 สอ_โนนป่าซาง</t>
  </si>
  <si>
    <t>04774 สอ_ห้วยยาง</t>
  </si>
  <si>
    <t>04775 สอ_เพิ่มสุข</t>
  </si>
  <si>
    <t>04776 สอ_หัวฝาย</t>
  </si>
  <si>
    <t>04777 สอ_โป่งศรีโทน</t>
  </si>
  <si>
    <t>04778 สอ_หนองใหญ่</t>
  </si>
  <si>
    <t>04780 สอ_ห้วยป่าน</t>
  </si>
  <si>
    <t>04781 สอ_ซำบุ่น</t>
  </si>
  <si>
    <t>10234 สอ_นาเจริญ</t>
  </si>
  <si>
    <t>13924 สถานีอนามัยโสกใหม่</t>
  </si>
  <si>
    <t>13925 หาดคัมภีร์</t>
  </si>
  <si>
    <t>13926 สถานีอนามัยปากหมัน</t>
  </si>
  <si>
    <t>13927 สถานีอนามัยนากระเซ็ง</t>
  </si>
  <si>
    <t>13928 สถานีอนามัยโนนวังแท่น</t>
  </si>
  <si>
    <t>13929 สอ_ห้วยสีเสียด</t>
  </si>
  <si>
    <t>13930 สอ_โนนสวรรค์</t>
  </si>
  <si>
    <t>14352 สอ_โป่งป่าติ้ว</t>
  </si>
  <si>
    <t>14353 สอ_พรประเสริฐ</t>
  </si>
  <si>
    <t>14355 รพ_สต_หลักร้อยหกสิบ</t>
  </si>
  <si>
    <t>14356 สอ_นาอ่างคำ</t>
  </si>
  <si>
    <t>14463 ห้วยอาลัย</t>
  </si>
  <si>
    <t>14464 ชมเจริญ</t>
  </si>
  <si>
    <t>4203000000.000</t>
  </si>
  <si>
    <t>4.1.3 รายได้ดอกเบี้ยของแผ่นดิน</t>
  </si>
  <si>
    <t>00429 เมืองหนองคาย,สสอ_</t>
  </si>
  <si>
    <t>00430 ท่าบ่อ,สสอ_</t>
  </si>
  <si>
    <t>00433 โพนพิสัย,สสอ_</t>
  </si>
  <si>
    <t>00435 ศรีเชียงใหม่,สสอ_</t>
  </si>
  <si>
    <t>00436 สังคม,สสอ_</t>
  </si>
  <si>
    <t>00442 สระใคร,สสอ_</t>
  </si>
  <si>
    <t>00443 เฝ้าไร่,สสอ_</t>
  </si>
  <si>
    <t>00444 รัตนวาปี,สสอ_</t>
  </si>
  <si>
    <t>04782 รพ_สต_มีชัย</t>
  </si>
  <si>
    <t>04783 รพ_สต_โพธิ์ชัย</t>
  </si>
  <si>
    <t>04784 รพ_สต_กวนวัน</t>
  </si>
  <si>
    <t>04785 รพ_สต_เวียงคุก</t>
  </si>
  <si>
    <t>04786 รพ_สต_วัดธาตุ</t>
  </si>
  <si>
    <t>04787 รพ_สต_หาดคำ</t>
  </si>
  <si>
    <t>04788 รพ_สต_หินโงม</t>
  </si>
  <si>
    <t>04789 รพ_สต_บ้านท่าจาน</t>
  </si>
  <si>
    <t>04790 รพ_สต_บ้านเดื่อ</t>
  </si>
  <si>
    <t>04791 รพ_สต_บ้านนาฮี</t>
  </si>
  <si>
    <t>04792 รพ_สต_ค่ายบกหวาน</t>
  </si>
  <si>
    <t>04793 รพ_สต_โพนสว่าง</t>
  </si>
  <si>
    <t>04794 รพ_สต_พระธาตุบังพวน</t>
  </si>
  <si>
    <t>04795 รพ_สต_หนองกอมเกาะ</t>
  </si>
  <si>
    <t>04796 รพ_สต_ปะโค</t>
  </si>
  <si>
    <t>04797 รพ_สต_เมืองหมี</t>
  </si>
  <si>
    <t>04798 รพ_สต_สีกาย</t>
  </si>
  <si>
    <t>04799 สาถานีอนามัยน้ำโมง</t>
  </si>
  <si>
    <t>04800 สถานีอนามัยท่าสำราญ</t>
  </si>
  <si>
    <t>04801 สถานีอนามัยกองนาง</t>
  </si>
  <si>
    <t>04802 สถานีอนามัยโคกคอน</t>
  </si>
  <si>
    <t>04803 สถานีอนามัยบ้านเดื่อ</t>
  </si>
  <si>
    <t>04804 สถานีอนามัยบ้านถ่อน</t>
  </si>
  <si>
    <t>04805 สถานีอนามัยบ้านว่าน</t>
  </si>
  <si>
    <t>04806 สถานีอนามัยนาข่า</t>
  </si>
  <si>
    <t>04807 สถานีอนามัยโพนสา</t>
  </si>
  <si>
    <t>04808 สถานีอนามัยหนองนาง</t>
  </si>
  <si>
    <t>04828 สอ_ต_วัดหลวง</t>
  </si>
  <si>
    <t>04829 สอ_บ_ปากสวย</t>
  </si>
  <si>
    <t>04830 สอ_บ_หนองกุ้งใต้</t>
  </si>
  <si>
    <t>04831 สอ_ต_กุดบง</t>
  </si>
  <si>
    <t>04832 สอ_ต_ชุมช้าง</t>
  </si>
  <si>
    <t>04833 สอ_บ_บัว</t>
  </si>
  <si>
    <t>04834 สอ_บ_ร่องโน</t>
  </si>
  <si>
    <t>04835 รพ_สต_เหล่าต่างคำ</t>
  </si>
  <si>
    <t>04836 สอ_ต_นาหนัง</t>
  </si>
  <si>
    <t>04837 สอ_บ_ดงสระพัง</t>
  </si>
  <si>
    <t>04838 สอ_ต_เซิม</t>
  </si>
  <si>
    <t>04839 สอ_ต_บ้านโพธิ์</t>
  </si>
  <si>
    <t>04840 สอ_บ_คำรุ่งเรือง</t>
  </si>
  <si>
    <t>04841 สอ_ต_บ้านผือ</t>
  </si>
  <si>
    <t>04842 สอ_ต_สร้างนางขาว</t>
  </si>
  <si>
    <t>04853 รพ_สต_โพธิ์ตาก</t>
  </si>
  <si>
    <t>04854 รพ_สต_สาวแล</t>
  </si>
  <si>
    <t>04855 สอ_บ้านหม้อ</t>
  </si>
  <si>
    <t>04857 สอ_พระพุทธบาท</t>
  </si>
  <si>
    <t>04858 สอ_หนองปลาปาก</t>
  </si>
  <si>
    <t>04859 สอ_ นาโพธิ์</t>
  </si>
  <si>
    <t>04860 รพ_สต_โพนทอง</t>
  </si>
  <si>
    <t>04861 รพ_สต_ดอนไผ่</t>
  </si>
  <si>
    <t>04862 รพ_สต_ด่านศรีสุข</t>
  </si>
  <si>
    <t>04864 รพ_สต_สังคม</t>
  </si>
  <si>
    <t>04865 รพ_สต_ผาตั้ง</t>
  </si>
  <si>
    <t>04866 รพ_สต_บ้านม่วง</t>
  </si>
  <si>
    <t>04867 รพ_สต_นางิ้ว</t>
  </si>
  <si>
    <t>04868 รพ_สต_เทพประทับ</t>
  </si>
  <si>
    <t>04896 สถานีอนามัยตำบลสระใคร</t>
  </si>
  <si>
    <t>04897 สถานีอนามัยตำบลคอกช้าง</t>
  </si>
  <si>
    <t>04898 สถานีอนามัยตำบลบ้านฝาง</t>
  </si>
  <si>
    <t>04899 สอ_เฉลิมพระเกียรติ60พรรษานวมินทราชินี</t>
  </si>
  <si>
    <t>04900 รพ_สต_นาดี</t>
  </si>
  <si>
    <t>04901 รพ_สต_หนองหลวง</t>
  </si>
  <si>
    <t>04902 รพ_สต_วังไฮ</t>
  </si>
  <si>
    <t>04903 รพ_สต_วังหลวง</t>
  </si>
  <si>
    <t>04904 รพ_สต_โคกอุดม</t>
  </si>
  <si>
    <t>04905 รพ_สต_อุดมพร</t>
  </si>
  <si>
    <t>04906 สถานีอนามัยรัตนวาปี</t>
  </si>
  <si>
    <t>04907 สถานีอนามัยตำบลนาทับไฮ</t>
  </si>
  <si>
    <t>04908 สถานีอนามัยตำบลบ้านต้อน</t>
  </si>
  <si>
    <t>04909 สถานีอนามัยพระบาทนาสิงห์</t>
  </si>
  <si>
    <t>04910 สถานีอนามัยตำบลโพนแพง</t>
  </si>
  <si>
    <t>10241 สอ_ท่ากฐิน</t>
  </si>
  <si>
    <t>13933 สอ_ ห้วยไฮ</t>
  </si>
  <si>
    <t>14150 โพธิ์ตาก,สสอ_</t>
  </si>
  <si>
    <t>14184 สถานีอนามัยนายาง</t>
  </si>
  <si>
    <t>00493 สำนักงานสาธารณสุขอำเภอเมืองสกลนคร</t>
  </si>
  <si>
    <t>00494 สำนักงานสาธารณสุขอำเภอกุสุมาลย์</t>
  </si>
  <si>
    <t>00495 สำนักงานสาธารณสุขอำเภอกุดบาก</t>
  </si>
  <si>
    <t>00496 สำนักงานสาธารณสุขอำเภอพรรณานิคม</t>
  </si>
  <si>
    <t>00497 สำนักงานสาธารณสุขอำเภอพังโคน</t>
  </si>
  <si>
    <t>00498 สำนักงานสาธารณสุขอำเภอวาริชภูมิ</t>
  </si>
  <si>
    <t>00499 สำนักงานสาธารณสุขอำเภอนิคมน้ำอูน</t>
  </si>
  <si>
    <t>00500 สำนักงานสาธารณสุขอำเภอวานรนิวาส</t>
  </si>
  <si>
    <t>00501 สำนักงานสาธารณสุขอำเภอคำตากล้า</t>
  </si>
  <si>
    <t>00502 สำนักงานสาธารณสุขอำเภอบ้านม่วง</t>
  </si>
  <si>
    <t>00503 สำนักงานสาธารณสุขอำเภออากาศอำนวย</t>
  </si>
  <si>
    <t>00504 สำนักงานสาธารณสุขอำเภอสว่างแดนดิน</t>
  </si>
  <si>
    <t>00505 สำนักงานสาธารณสุขอำเภอส่องดาว</t>
  </si>
  <si>
    <t>00506 สำนักงานสาธารณสุขอำเภอเต่างอย</t>
  </si>
  <si>
    <t>00507 สำนักงานสาธารณสุขอำเภอโคกศรีสุพรรณ</t>
  </si>
  <si>
    <t>00508 สำนักงานสาธารณสุขอำเภอเจริญศิลป์</t>
  </si>
  <si>
    <t>00509 สำนักงานสาธารณสุขอำเภอโพนนาแก้ว</t>
  </si>
  <si>
    <t>00510 สำนักงานสาธารณสุขอำเภอภูพาน</t>
  </si>
  <si>
    <t>05443 สอ_ธาตุเชิงชุม</t>
  </si>
  <si>
    <t>05444 สอ_โคกเลาะ</t>
  </si>
  <si>
    <t>05445 สอ_ดงมะไฟ ขมิ้น</t>
  </si>
  <si>
    <t>05446 สอ_ทับสอ</t>
  </si>
  <si>
    <t>05447 สอ_คูสนาม</t>
  </si>
  <si>
    <t>05448 สอ_โนนหอม</t>
  </si>
  <si>
    <t>05449 สอ_หนองสนม</t>
  </si>
  <si>
    <t>05450 สอ_เชียงเครือ</t>
  </si>
  <si>
    <t>05451 สอ_สร้างแก้วสมานมิตร</t>
  </si>
  <si>
    <t>05452 สอ_ม่วงลาย</t>
  </si>
  <si>
    <t>05453 สอ_แมด</t>
  </si>
  <si>
    <t>05454 สอ_นาขาม</t>
  </si>
  <si>
    <t>05455 สอ_นาคำ</t>
  </si>
  <si>
    <t>05456 สอ_พังขว้าง</t>
  </si>
  <si>
    <t>05457 สอ_ดงขุมข้าว</t>
  </si>
  <si>
    <t>05458 สอ_ดงมะไฟ</t>
  </si>
  <si>
    <t>05459 สอ_ดงพัฒนา</t>
  </si>
  <si>
    <t>05460 สอ_หนองปลาน้อย</t>
  </si>
  <si>
    <t>05461 สอ_หนองลาด</t>
  </si>
  <si>
    <t>05462 สอ_ดอนแคนใต้</t>
  </si>
  <si>
    <t>05463 สอ_ฮางโฮง</t>
  </si>
  <si>
    <t>05464 สอ_โคกก่อง</t>
  </si>
  <si>
    <t>05465 สอ_บ้านบอน</t>
  </si>
  <si>
    <t>05466 สอ_นาเพียงใหม่</t>
  </si>
  <si>
    <t>05467 ศชช_โพธิไพศาล</t>
  </si>
  <si>
    <t>05468 สอ_หนองบัวสร้าง</t>
  </si>
  <si>
    <t>05469 ศชช__แสนพัน</t>
  </si>
  <si>
    <t>05470 สอ_กุดแฮดสามัคคี</t>
  </si>
  <si>
    <t>05471 สอ_โพนงาม</t>
  </si>
  <si>
    <t>05472 สอ_ดงนิมิต</t>
  </si>
  <si>
    <t>05473 สอ_ค้อน้อย</t>
  </si>
  <si>
    <t>05474 สอ_วังยาง</t>
  </si>
  <si>
    <t>05475 สอ_พอกน้อยพัฒนา</t>
  </si>
  <si>
    <t>05476 สอ_โนนเรือ</t>
  </si>
  <si>
    <t>05477 สอ_ไฮ่</t>
  </si>
  <si>
    <t>05478 สอ_ช้างมิ่งพัฒนา</t>
  </si>
  <si>
    <t>05479 สอ_หนองโดก</t>
  </si>
  <si>
    <t>05480 สอ_ศรีวงศ์ทอง</t>
  </si>
  <si>
    <t>05481 สอ_หนองผือ</t>
  </si>
  <si>
    <t>05482 สอ_ผักคำภู</t>
  </si>
  <si>
    <t>05483 สอ_บัวใหญ่</t>
  </si>
  <si>
    <t>05484 สอ_บะฮีเหนือ</t>
  </si>
  <si>
    <t>05485 สอ_นาขาม</t>
  </si>
  <si>
    <t>05486 สถานีอนามัยบ้านดงม่วงไข่</t>
  </si>
  <si>
    <t>05487 สถานีอนามัยบ้านแร่</t>
  </si>
  <si>
    <t>05488 สถานีอนามัยบ้านสุขเกษม</t>
  </si>
  <si>
    <t>05489 สถานีอนามัยบ้านภูเงิน</t>
  </si>
  <si>
    <t>05490 สถานีอนมามัยบ้านต้นผึ้งใหม่พัฒนา</t>
  </si>
  <si>
    <t>05491 สถานีอนามัยบ้านโพนสวาง</t>
  </si>
  <si>
    <t>05492 สอ_ตาดโพนไผ่</t>
  </si>
  <si>
    <t>05493 สอ_ปลาโหล</t>
  </si>
  <si>
    <t>05494 สอ_หนองท่ม</t>
  </si>
  <si>
    <t>05495 สอ_ดอนยาวใหญ่</t>
  </si>
  <si>
    <t>05496 สอ_จำปาทอง</t>
  </si>
  <si>
    <t>05497 สอ_คำบิด</t>
  </si>
  <si>
    <t>05498 สอ_ภูวงน้อย</t>
  </si>
  <si>
    <t>05499 สอ_ดอนส้มโฮง</t>
  </si>
  <si>
    <t>05500 สอ_นาคำ</t>
  </si>
  <si>
    <t>05501 สอ_หนองบัวบาน</t>
  </si>
  <si>
    <t>05502 สอ_โนนสุวรรณ</t>
  </si>
  <si>
    <t>05503 สอ_ปานเจริญ</t>
  </si>
  <si>
    <t>05504 สอ_คำหมูน</t>
  </si>
  <si>
    <t>05505 สอ_ขัวก่าย</t>
  </si>
  <si>
    <t>05506 สอ_โพนแพง</t>
  </si>
  <si>
    <t>05507 สอ_ทุ่งโพธิ์</t>
  </si>
  <si>
    <t>05508 สอ_โคกแสง</t>
  </si>
  <si>
    <t>05509 สอ_โนนแต้</t>
  </si>
  <si>
    <t>05510 หนองฮาง</t>
  </si>
  <si>
    <t>05511 สอ_ห้วยหิน</t>
  </si>
  <si>
    <t>05512 สอ_โนนอุดม</t>
  </si>
  <si>
    <t>05513 สอ_นาซอ</t>
  </si>
  <si>
    <t>05514 สอ_แสงเจริญ</t>
  </si>
  <si>
    <t>05515 สอ_นาคำ</t>
  </si>
  <si>
    <t>05516 สอ_คอนสาย</t>
  </si>
  <si>
    <t>05517 สอ_จำปาดง</t>
  </si>
  <si>
    <t>05518 สอ_หนองแวง</t>
  </si>
  <si>
    <t>05519 รพ_สต_เพีย</t>
  </si>
  <si>
    <t>05520 รพ_สต_โพธิ์ชัย</t>
  </si>
  <si>
    <t>05521 รพ_สต_หนองพอกใหญ่</t>
  </si>
  <si>
    <t>05522 รพ_สต_หนองแสง</t>
  </si>
  <si>
    <t>05523 รพ_สต_แพด</t>
  </si>
  <si>
    <t>05524 สถานีอนามัยบ้านมาย</t>
  </si>
  <si>
    <t>05525 สถานีอนามัยบ้านดงห้วยเปลือย</t>
  </si>
  <si>
    <t>05526 สถานีอนามัยบ้านคำยาง</t>
  </si>
  <si>
    <t>05527 สถานีอนามัยบ้านโคกสง่า</t>
  </si>
  <si>
    <t>05528 สถานีอนามัยบ้านห้วยหลัว</t>
  </si>
  <si>
    <t>05529 สถานีอนามัยบ้านสุขสำราญ</t>
  </si>
  <si>
    <t>05530 สถานีอนามัยบ้านหนองกวั่ง</t>
  </si>
  <si>
    <t>05531 สถานีอนามัยบ้านบ่อแก้ว</t>
  </si>
  <si>
    <t>05532 รพ_สต_บ้านนายอเหนือ</t>
  </si>
  <si>
    <t>05533 รพ_สต_บ้านกลาง</t>
  </si>
  <si>
    <t>05534 รพ_สต_บ้านกุดจอก</t>
  </si>
  <si>
    <t>05535 รพ_สต_บ้านวาใหญ่</t>
  </si>
  <si>
    <t>05536 รพ_สต_บ้านโพนงาม</t>
  </si>
  <si>
    <t>05537 รพ_สต_บ้านท่าก้อน</t>
  </si>
  <si>
    <t>05538 รพ_สต_บ้านดอนแดง</t>
  </si>
  <si>
    <t>05539 รพ_สต_บ้านนาฮี</t>
  </si>
  <si>
    <t>05540 รพ_สต_บ้านบะหว้า</t>
  </si>
  <si>
    <t>05541 รพ_สต_บ้านหนองสามขา</t>
  </si>
  <si>
    <t>05542 สอ_คำสะอาด</t>
  </si>
  <si>
    <t>05543 สอ_ต้าย</t>
  </si>
  <si>
    <t>05544 สอ_บงเหนือ</t>
  </si>
  <si>
    <t>05545 สอ_ยางชุม</t>
  </si>
  <si>
    <t>05546 สอ_โคกสี</t>
  </si>
  <si>
    <t>05547 สอ_ตาล</t>
  </si>
  <si>
    <t>05548 สอ_หนองหลวง</t>
  </si>
  <si>
    <t>05549 สอ_บงใต้</t>
  </si>
  <si>
    <t>05550 สอ_บ่อร้าง</t>
  </si>
  <si>
    <t>05551 สอ_ขาม</t>
  </si>
  <si>
    <t>05552 สอ_พันนา</t>
  </si>
  <si>
    <t>05553 สอ_สร้างแป้น</t>
  </si>
  <si>
    <t>05554 สอ_ทรายมูล</t>
  </si>
  <si>
    <t>05555 สอ_ตาลโกน</t>
  </si>
  <si>
    <t>05556 สอ_โคกสุวรรณ</t>
  </si>
  <si>
    <t>05557 สอ_ตาลเนิ้ง</t>
  </si>
  <si>
    <t>05558 สอ_นาเตียง</t>
  </si>
  <si>
    <t>05559 สอ_ธาตุทอง</t>
  </si>
  <si>
    <t>05560 สอ_ถ่อน</t>
  </si>
  <si>
    <t>05561 สอ_ท่าศิลา</t>
  </si>
  <si>
    <t>05562 สอ_ชัยชนะ</t>
  </si>
  <si>
    <t>05563 สอ_วัฒนา</t>
  </si>
  <si>
    <t>05564 สอ_หนองแวง</t>
  </si>
  <si>
    <t>05565 สถานีอนามัยบ้านโพนปลาโหล</t>
  </si>
  <si>
    <t>05566 สถานีอนามัยบ้านดงหลวง</t>
  </si>
  <si>
    <t>05567 สถานีอนามัยบ้านคำข่า</t>
  </si>
  <si>
    <t>05568 สถานีอนามัยบ้านนาหลวง</t>
  </si>
  <si>
    <t>05569 สอ_ห้วยหีบ</t>
  </si>
  <si>
    <t>05570 สอ_โพนค้อ</t>
  </si>
  <si>
    <t>05571 สอ_ม่วงไข่</t>
  </si>
  <si>
    <t>05572 สอ_โคกนาดี</t>
  </si>
  <si>
    <t>05573 สอ_โพนทอง</t>
  </si>
  <si>
    <t>05574 สอ_บ้านกุดนาขาม</t>
  </si>
  <si>
    <t>05575 สอ_บ้านเหล่า</t>
  </si>
  <si>
    <t>05576 สอ_บ้านหนองแวง</t>
  </si>
  <si>
    <t>05577 สอ_บ้านดอนสร้างไพร</t>
  </si>
  <si>
    <t>05578 สอ_บ้านโคกศิลา</t>
  </si>
  <si>
    <t>05579 สอ_บ้านดงสง่า</t>
  </si>
  <si>
    <t>05580 สถานีอนามัยบ้านใหม่ไชยา</t>
  </si>
  <si>
    <t>05581 สถานีอนามัยบ้านใหม่หนองผือ</t>
  </si>
  <si>
    <t>05582 สถานีอนามัยบ้านนาแก้ว</t>
  </si>
  <si>
    <t>05583 สถานีอนามัยบ้านโพนแคน้อย</t>
  </si>
  <si>
    <t>05584 สถานีอนามัยบ้านน้ำพุ</t>
  </si>
  <si>
    <t>05585 สถานีอนามัยบ้านโพนบก</t>
  </si>
  <si>
    <t>05586 สถานีอนามัยบ้านโนนสามัคคี</t>
  </si>
  <si>
    <t>05587 รพ_สต_บ้านต้อน ตำบลสร้างค้อ</t>
  </si>
  <si>
    <t>05588 รพ_สต_นายอ ตำบลสร้างค้อ</t>
  </si>
  <si>
    <t>05589 รพ_สต_บ้านชมภูพานเหนือ  ตำบลสร้างค้อ</t>
  </si>
  <si>
    <t>05590 รพ_สต_บ้านหลุบเลา ตำบลหลุบเลา</t>
  </si>
  <si>
    <t>05591 รพ_สต_บ้านฮ่องสิม ตำบลหลุบเลา</t>
  </si>
  <si>
    <t>05592 รพ_สต_บ้านนางเติ่ง ตำบลโคกภู</t>
  </si>
  <si>
    <t>05593 รพ_สต_บ้านบ่อเดือนห้า ตำบลโคกภู</t>
  </si>
  <si>
    <t>05594 รพ_สต_บ้านกกปลาซิว ตำบลกกปลาซิว</t>
  </si>
  <si>
    <t>11758 สอ_หนองหลวง</t>
  </si>
  <si>
    <t>13967 สอ_หนองไผ่</t>
  </si>
  <si>
    <t>13968 สอ_ห้วยกอก</t>
  </si>
  <si>
    <t>13969 สอ_บ้านกลาง</t>
  </si>
  <si>
    <t>13970 สอ_บ้านโคก</t>
  </si>
  <si>
    <t>13971 สถานีอนามัยบ้านโคกสะอาด</t>
  </si>
  <si>
    <t>13972 สอ_ส้งเปือย</t>
  </si>
  <si>
    <t>13973 สอ_วังเยี่ยม</t>
  </si>
  <si>
    <t>13975 รพ_สต_กุดจาน</t>
  </si>
  <si>
    <t>13976 รพ_สต_บ้านดอนปอ</t>
  </si>
  <si>
    <t>13977 สอ_นาถ่อน</t>
  </si>
  <si>
    <t>14441 เทศบาลเมืองสกลนคร</t>
  </si>
  <si>
    <t>14721 สอ_ดงคำโพธิ์</t>
  </si>
  <si>
    <t>14887 สถานีอนามัยบ้านคำภูทอง</t>
  </si>
  <si>
    <t>14891 สถานีอนามัยบ้านดงหม้อทอง</t>
  </si>
  <si>
    <t>23217 สอ_ลาดกะเฌอ</t>
  </si>
  <si>
    <t>23748 ศสช_รพ_สน_2</t>
  </si>
  <si>
    <t>23816 ศสช_วัดแจ้ง</t>
  </si>
  <si>
    <t>41075 รพ_สต_ภูเพ็ก</t>
  </si>
  <si>
    <t>4205000000.000</t>
  </si>
  <si>
    <t>4.1.4 รายรับจากการขายสินทรัพย์ของแผ่นดิน</t>
  </si>
  <si>
    <t>4206000000.000</t>
  </si>
  <si>
    <t>5107000000.000</t>
  </si>
  <si>
    <t>4.1.5 รายได้อื่นของแผ่นดิน</t>
  </si>
  <si>
    <t>5.1.7 ค่าใช้จ่ายเงินอุดหนุน</t>
  </si>
  <si>
    <t>05595 รพ_สต_หัวโพน</t>
  </si>
  <si>
    <t>05596 รพ_สต_นาราชควาย</t>
  </si>
  <si>
    <t>05597 รพ_สต_กุรุคุ</t>
  </si>
  <si>
    <t>05598 รพ_สต_บ้านผึ้ง</t>
  </si>
  <si>
    <t>05599 รพ_สต_นามน</t>
  </si>
  <si>
    <t>05600 รพ_สต_หนองปลาดุก</t>
  </si>
  <si>
    <t>05601 รพ_สต_บ้านห้อม</t>
  </si>
  <si>
    <t>05602 รพ_สต_อาจสามารถ</t>
  </si>
  <si>
    <t>05603 รพ_สต_ขามเฒ่า</t>
  </si>
  <si>
    <t>05604 รพ_สต_ชะโงม</t>
  </si>
  <si>
    <t>05605 รพ_สต_ชะโนต</t>
  </si>
  <si>
    <t>05606 รพ_สต_บ้านกลาง</t>
  </si>
  <si>
    <t>05607 รพ_สต_หนองจันทน์</t>
  </si>
  <si>
    <t>05608 รพ_สต_ท่าค้อ</t>
  </si>
  <si>
    <t>05609 รพ_สต_นาหลวง</t>
  </si>
  <si>
    <t>05610 รพ_สต_คำเตย</t>
  </si>
  <si>
    <t>05611 รพ_สต_ดอนแดง</t>
  </si>
  <si>
    <t>05612 รพ_สต_หนองญาติ</t>
  </si>
  <si>
    <t>05613 รพ_สต_คำพอก</t>
  </si>
  <si>
    <t>05614 รพ_สต_บ้านบัว</t>
  </si>
  <si>
    <t>05615 รพ_สต_ดงขวาง</t>
  </si>
  <si>
    <t>05616 รพ_สต_โชคอำนวย</t>
  </si>
  <si>
    <t>05617 รพ_สต_สุขเกษม</t>
  </si>
  <si>
    <t>05618 สถานีอนามัยหนองฮี</t>
  </si>
  <si>
    <t>05619 สถานีอนามัยกุตาไก้</t>
  </si>
  <si>
    <t>05620 สถานีอนามัยนาดอกไม้</t>
  </si>
  <si>
    <t>05621 สถานีอนามัยโคกสว่าง</t>
  </si>
  <si>
    <t>05622 สถานีอนามัยโคกสูง</t>
  </si>
  <si>
    <t>05623 สถานีอนามัยมหาชัย</t>
  </si>
  <si>
    <t>05624 สถานีอนามัยนามะเขือ</t>
  </si>
  <si>
    <t>05625 สถานีอนามัยโพนสวาง</t>
  </si>
  <si>
    <t>05626 สถานีอนามัยหนองเทาใหญ่</t>
  </si>
  <si>
    <t>05627 สถานีอนามัยบ้านกลาง</t>
  </si>
  <si>
    <t>05628 สถานีอนามัยบ้านโพน</t>
  </si>
  <si>
    <t>05629 สถานีอนามัยตำบลจำปา</t>
  </si>
  <si>
    <t>05630 สถานีอนามัยบ้านท่าดอกแก้ว</t>
  </si>
  <si>
    <t>05631 สถานีอนามัยบ้านดอนแดง</t>
  </si>
  <si>
    <t>05632 สถานีอนามัยตำบลไชยบุรี</t>
  </si>
  <si>
    <t>05633 สถานีอนามัยบ้านหาดกวน</t>
  </si>
  <si>
    <t>05634 สถานีอนามัยบ้านแก้วปัดโป่ง</t>
  </si>
  <si>
    <t>05635 สถานีอนามัยตำบลพนอม</t>
  </si>
  <si>
    <t>05636 สถานีอนามัยบ้านดง</t>
  </si>
  <si>
    <t>05637 สถานีอนามัยบ้านตาลหนองเทา</t>
  </si>
  <si>
    <t>05638 สถานีอนามัยบ้านท่าหนามแก้ว</t>
  </si>
  <si>
    <t>05639 สถานีอนามัยพะทาย</t>
  </si>
  <si>
    <t>05640 สถานีอนามัยเวินพระบาท</t>
  </si>
  <si>
    <t>05641 สถานีอนามัยบ้านม่วง</t>
  </si>
  <si>
    <t>05642 สถานีอนามัยตำบลรามราช</t>
  </si>
  <si>
    <t>05643 สถานีอนามัยบ้านหนองไฮ</t>
  </si>
  <si>
    <t>05644 สถานีอนามัยตำบลไผ่ล้อม</t>
  </si>
  <si>
    <t>05645 สถานีอนามัยดอนสะฝาง  ตำบลโพนทอง</t>
  </si>
  <si>
    <t>05647 สถานีอนามัยบ้านโคกพะธาย ตำบลโพนทอง</t>
  </si>
  <si>
    <t>05648 สถานีอนามัยตำบลโพนทอง</t>
  </si>
  <si>
    <t>05649 สถานีอนามัยบ้านคำนกกก</t>
  </si>
  <si>
    <t>05651 สถานีอนามัยนาพระชัย  ตำบลหนองแวง</t>
  </si>
  <si>
    <t>05652 สถานีอนามัยนางัว</t>
  </si>
  <si>
    <t>05653 สถานีอนามัยตำบลฝั่งแดง</t>
  </si>
  <si>
    <t>05654 สถานีอนามัยบ้านโพนแพง ตำบลโพนแพง</t>
  </si>
  <si>
    <t>05655 สถานีอนามัยตาลกุด ตำบลโพนแพง</t>
  </si>
  <si>
    <t>05656 สถานีอนามัยตำบลพระกลางทุ่ง</t>
  </si>
  <si>
    <t>05657 สถานีอนามัยตำบลนาถ่อน</t>
  </si>
  <si>
    <t>05658 สถานีอนามัยตำบลดงยอ</t>
  </si>
  <si>
    <t>05659 สถานีอนามัยตำบลแสนพัน</t>
  </si>
  <si>
    <t>05660 สถานีอนามัยตำบลดอนนางหงส์</t>
  </si>
  <si>
    <t>05661 สถานีอนามัยตำบลน้ำก่ำ</t>
  </si>
  <si>
    <t>05662 สถานีอนามัยบ้านทู้</t>
  </si>
  <si>
    <t>05663 สถานีอนามัยบ้านทรายมูล ตำบลน้ำก่ำ</t>
  </si>
  <si>
    <t>05664 สถานีอนามัยบ้านอุ่มเหม้า ตำบลอุ่มเหม้า</t>
  </si>
  <si>
    <t>05665 สถานีอนามัยตำบลนาหนาด</t>
  </si>
  <si>
    <t>05666 สถานีอนามัยตำบลกุดฉิม</t>
  </si>
  <si>
    <t>05667 คำผาสุก สอ_</t>
  </si>
  <si>
    <t>05668 ท่าลาด สอ_</t>
  </si>
  <si>
    <t>05669 สอ_นางาม</t>
  </si>
  <si>
    <t>05670 นายอ สอ_</t>
  </si>
  <si>
    <t>05671 โคกหินแฮ่</t>
  </si>
  <si>
    <t>05672 นาบัว สอ_</t>
  </si>
  <si>
    <t>05673 โนนสะอาด สอ_</t>
  </si>
  <si>
    <t>05674 นาบั่ว (เรณูใต้)</t>
  </si>
  <si>
    <t>05675 นาขาม สอ_</t>
  </si>
  <si>
    <t>05676 สถานีอนามัยพระซอง</t>
  </si>
  <si>
    <t>05677 สถานีอนามัยดงอินำ</t>
  </si>
  <si>
    <t>05678 สถานีอนามัยหนองสังข์</t>
  </si>
  <si>
    <t>05679 สถานีอนามัยนาฉันทะ</t>
  </si>
  <si>
    <t>05680 สถานีอนามัยนาคู่</t>
  </si>
  <si>
    <t>05682 รพ_สต_ดงน้อย</t>
  </si>
  <si>
    <t>05683 สถานีอนามัยพิมาน</t>
  </si>
  <si>
    <t>05684 สถานีอนามัยหนองหอยใหญ่</t>
  </si>
  <si>
    <t>05685 สถานีอนามัยพุ่มแก</t>
  </si>
  <si>
    <t>05686 สถานีอนามัยโพนตูม</t>
  </si>
  <si>
    <t>05687 สถานีอนามัยก้านเหลือง</t>
  </si>
  <si>
    <t>05688 สถานีอนามัยหนองบ่อ</t>
  </si>
  <si>
    <t>05689 สถานีอนามัยดงขวาง</t>
  </si>
  <si>
    <t>05690 สถานีอนามัยนาเลียง</t>
  </si>
  <si>
    <t>05691 รพสต_โคกสี</t>
  </si>
  <si>
    <t>05692 รพสต_นาขาม</t>
  </si>
  <si>
    <t>05694 สถานีอนามัยบ้านแก้ง</t>
  </si>
  <si>
    <t>05695 สถานีอนามัยคำพี้</t>
  </si>
  <si>
    <t>05696 รพสต_ยอดชาด</t>
  </si>
  <si>
    <t>05697 สอ_นาเดื่อ</t>
  </si>
  <si>
    <t>05698 สอ_อีอูด</t>
  </si>
  <si>
    <t>05700 สอ_หนองผือ</t>
  </si>
  <si>
    <t>05701 สอ_เซียงเซา</t>
  </si>
  <si>
    <t>05702 สอ_บ้านแค</t>
  </si>
  <si>
    <t>05703 สอ_ปากยาม</t>
  </si>
  <si>
    <t>05704 สอ_สามผง</t>
  </si>
  <si>
    <t>05705 สอ_ท่าบ่อ</t>
  </si>
  <si>
    <t>05706 สอ_ดอนสมอ</t>
  </si>
  <si>
    <t>05707 สอ_บ้านข่า</t>
  </si>
  <si>
    <t>05708 สอ_ขามเปี้ยใหญ่</t>
  </si>
  <si>
    <t>05709 สอ_บ้านเหล่า</t>
  </si>
  <si>
    <t>05710 สอ_นาคำ</t>
  </si>
  <si>
    <t>05711 สอ_ภูกระแต</t>
  </si>
  <si>
    <t>05712 สอ_โพนสว่าง</t>
  </si>
  <si>
    <t>05713 สอ_นาโพธิ์</t>
  </si>
  <si>
    <t>05714 สอ_เสียวสงคราม</t>
  </si>
  <si>
    <t>05715 สอ_หาดแพง</t>
  </si>
  <si>
    <t>05716 สถานีอนามัยตำบลนางัว</t>
  </si>
  <si>
    <t>05717 สถานีอนามัยอูนนา</t>
  </si>
  <si>
    <t>05718 สถานีอนามัยนาคอย</t>
  </si>
  <si>
    <t>05719 สถานีอนามัยดอนแดง</t>
  </si>
  <si>
    <t>05720 สถานีอนามัยบ้านโคกสะอาด</t>
  </si>
  <si>
    <t>05721 สถานีอนามัยตำบลนาคูณใหญ่</t>
  </si>
  <si>
    <t>05722 สถานีอนามัยบ้านดอนศาลา</t>
  </si>
  <si>
    <t>05723 สถานีอนามัยตำบลเหล่าพัฒนา</t>
  </si>
  <si>
    <t>05724 สถานีอนามัยตำบลท่าเรือ</t>
  </si>
  <si>
    <t>05725 สถานีอนามัยบ้านต้าย</t>
  </si>
  <si>
    <t>05726 สถานีอนามัยนาหัวบ่อ</t>
  </si>
  <si>
    <t>05727 สถานีอนามัยโพนตูม</t>
  </si>
  <si>
    <t>05728 สถานีอนามัยดอนยาง</t>
  </si>
  <si>
    <t>05729 สถานีอนามัยขามเตี้ยใหญ่</t>
  </si>
  <si>
    <t>05730 สถานีอนามัยโพนบก</t>
  </si>
  <si>
    <t>05731 สถานีอนามัยขว้างคลี</t>
  </si>
  <si>
    <t>05732 สถานีอนามัยบ้านค้อ</t>
  </si>
  <si>
    <t>05733 สถานีอนามัยห้วยไห</t>
  </si>
  <si>
    <t>05734 สถานีอนามัยนาใน</t>
  </si>
  <si>
    <t>05735 สอ_พันห่าว</t>
  </si>
  <si>
    <t>05736 รพ_สต_เฉลิมพระเกียติฯนาทม</t>
  </si>
  <si>
    <t>05737 สอ_หนองซน</t>
  </si>
  <si>
    <t>05738 สอ_คำแม่นาง</t>
  </si>
  <si>
    <t>05739 สอ_ดอนเตย</t>
  </si>
  <si>
    <t>0650 สถานีอนามัยตำบลหนองแวง</t>
  </si>
  <si>
    <t>11873 สถานีอนามัยบ้านโคกสว่างพัฒนา ตำบลธาตุพนมเหนือ</t>
  </si>
  <si>
    <t>13979 รพ_สต_ทุ่งมน</t>
  </si>
  <si>
    <t>13980 สถานีอนามัยนาเข</t>
  </si>
  <si>
    <t>13981 สถานีอนามัยสร้างติ่ว</t>
  </si>
  <si>
    <t>13982 สถานีอนามัยหนองหญ้าปล้อง</t>
  </si>
  <si>
    <t>13983 รพสต_หนองโพธิ์</t>
  </si>
  <si>
    <t>14277 รพ_สต_ดงติ้ว</t>
  </si>
  <si>
    <t>14278 โนนอนามัย สอ_</t>
  </si>
  <si>
    <t>23137 สถานีอนามัยโพนจาน</t>
  </si>
  <si>
    <t>24724 รพ_สต_บ้านหนองกุง</t>
  </si>
  <si>
    <t>สำหรับเดือน พฤษภาคม 2563  ปีงบประมาณ 2563 (ข้อมูล ณ วันที่ 26  มิถุนายน 2563 เวลา 11.50 น.)</t>
  </si>
  <si>
    <t xml:space="preserve">                                                    สำหรับเดือน พฤษภาคม 2563  ปีงบประมาณ 2563 (ข้อมูล ณ วันที่ 26  มิถุนายน 2563 เวลา 11.50 น.)</t>
  </si>
  <si>
    <t>00431 บึงกาฬ,สสอ_</t>
  </si>
  <si>
    <t>4201000000.000</t>
  </si>
  <si>
    <t>4308000000.000</t>
  </si>
  <si>
    <t>4.1.1 รายได้ค่าธรรมเนียมและบริการ</t>
  </si>
  <si>
    <t>4.2.6 รายได้ระหว่างหน่วยงานกรณีอื่น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</si>
</sst>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2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sz val="11"/>
      <name val="TH SarabunPSK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7" fillId="0" borderId="0" applyNumberFormat="0" applyFill="0" applyBorder="0" applyAlignment="0" applyProtection="0"/>
  </cellStyleXfs>
  <cellXfs count="412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43" fontId="5" fillId="8" borderId="5" xfId="0" applyNumberFormat="1" applyFont="1" applyFill="1" applyBorder="1"/>
    <xf numFmtId="0" fontId="5" fillId="0" borderId="0" xfId="0" applyFont="1" applyBorder="1"/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0" fontId="6" fillId="0" borderId="9" xfId="0" applyFont="1" applyFill="1" applyBorder="1" applyAlignment="1">
      <alignment horizontal="left"/>
    </xf>
    <xf numFmtId="2" fontId="0" fillId="9" borderId="0" xfId="0" applyNumberFormat="1" applyFill="1"/>
    <xf numFmtId="43" fontId="10" fillId="0" borderId="0" xfId="1" applyFont="1"/>
    <xf numFmtId="2" fontId="0" fillId="18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2" fontId="10" fillId="7" borderId="0" xfId="0" applyNumberFormat="1" applyFont="1" applyFill="1" applyBorder="1"/>
    <xf numFmtId="43" fontId="10" fillId="10" borderId="0" xfId="1" applyFont="1" applyFill="1"/>
    <xf numFmtId="43" fontId="10" fillId="9" borderId="0" xfId="1" applyFont="1" applyFill="1"/>
    <xf numFmtId="43" fontId="5" fillId="0" borderId="0" xfId="1" applyFont="1"/>
    <xf numFmtId="43" fontId="10" fillId="17" borderId="0" xfId="1" applyFont="1" applyFill="1"/>
    <xf numFmtId="43" fontId="10" fillId="7" borderId="0" xfId="1" applyFont="1" applyFill="1"/>
    <xf numFmtId="43" fontId="10" fillId="9" borderId="0" xfId="1" applyFont="1" applyFill="1" applyAlignment="1">
      <alignment horizontal="center"/>
    </xf>
    <xf numFmtId="43" fontId="10" fillId="10" borderId="0" xfId="1" applyFont="1" applyFill="1" applyAlignment="1">
      <alignment horizontal="center"/>
    </xf>
    <xf numFmtId="43" fontId="10" fillId="7" borderId="0" xfId="1" applyFont="1" applyFill="1" applyAlignment="1">
      <alignment horizontal="center"/>
    </xf>
    <xf numFmtId="2" fontId="10" fillId="0" borderId="0" xfId="0" applyNumberFormat="1" applyFont="1"/>
    <xf numFmtId="187" fontId="10" fillId="7" borderId="0" xfId="1" applyNumberFormat="1" applyFont="1" applyFill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0" fontId="5" fillId="2" borderId="9" xfId="0" applyFont="1" applyFill="1" applyBorder="1"/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10" fillId="2" borderId="0" xfId="1" applyNumberFormat="1" applyFont="1" applyFill="1" applyAlignment="1">
      <alignment horizontal="center"/>
    </xf>
    <xf numFmtId="188" fontId="10" fillId="2" borderId="0" xfId="1" applyNumberFormat="1" applyFont="1" applyFill="1" applyBorder="1" applyAlignment="1">
      <alignment horizontal="center"/>
    </xf>
    <xf numFmtId="2" fontId="10" fillId="2" borderId="0" xfId="0" applyNumberFormat="1" applyFont="1" applyFill="1" applyBorder="1"/>
    <xf numFmtId="188" fontId="0" fillId="2" borderId="0" xfId="1" applyNumberFormat="1" applyFont="1" applyFill="1"/>
    <xf numFmtId="43" fontId="10" fillId="13" borderId="0" xfId="1" applyFont="1" applyFill="1"/>
    <xf numFmtId="43" fontId="0" fillId="15" borderId="0" xfId="1" applyFont="1" applyFill="1"/>
    <xf numFmtId="43" fontId="0" fillId="20" borderId="0" xfId="0" applyNumberFormat="1" applyFill="1"/>
    <xf numFmtId="2" fontId="0" fillId="20" borderId="0" xfId="0" applyNumberFormat="1" applyFill="1"/>
    <xf numFmtId="43" fontId="0" fillId="20" borderId="0" xfId="1" applyFont="1" applyFill="1"/>
    <xf numFmtId="0" fontId="0" fillId="0" borderId="0" xfId="0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43" fontId="0" fillId="21" borderId="0" xfId="1" applyFont="1" applyFill="1"/>
    <xf numFmtId="43" fontId="0" fillId="19" borderId="0" xfId="1" applyFont="1" applyFill="1"/>
    <xf numFmtId="43" fontId="17" fillId="0" borderId="0" xfId="1" applyFont="1" applyAlignment="1"/>
    <xf numFmtId="0" fontId="16" fillId="0" borderId="0" xfId="0" applyFont="1" applyAlignment="1"/>
    <xf numFmtId="187" fontId="17" fillId="0" borderId="0" xfId="1" applyNumberFormat="1" applyFont="1"/>
    <xf numFmtId="43" fontId="17" fillId="0" borderId="0" xfId="1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/>
    <xf numFmtId="0" fontId="17" fillId="0" borderId="0" xfId="0" applyFont="1" applyAlignment="1">
      <alignment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188" fontId="17" fillId="0" borderId="3" xfId="1" applyNumberFormat="1" applyFont="1" applyBorder="1"/>
    <xf numFmtId="43" fontId="17" fillId="0" borderId="3" xfId="1" applyFont="1" applyBorder="1"/>
    <xf numFmtId="187" fontId="17" fillId="0" borderId="3" xfId="1" applyNumberFormat="1" applyFont="1" applyBorder="1"/>
    <xf numFmtId="43" fontId="17" fillId="2" borderId="3" xfId="1" applyFont="1" applyFill="1" applyBorder="1"/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188" fontId="16" fillId="16" borderId="3" xfId="1" applyNumberFormat="1" applyFont="1" applyFill="1" applyBorder="1"/>
    <xf numFmtId="43" fontId="16" fillId="3" borderId="3" xfId="1" applyFont="1" applyFill="1" applyBorder="1"/>
    <xf numFmtId="187" fontId="16" fillId="0" borderId="0" xfId="1" applyNumberFormat="1" applyFont="1"/>
    <xf numFmtId="43" fontId="16" fillId="0" borderId="0" xfId="1" applyFont="1"/>
    <xf numFmtId="0" fontId="16" fillId="0" borderId="0" xfId="0" applyFont="1"/>
    <xf numFmtId="188" fontId="16" fillId="3" borderId="3" xfId="1" applyNumberFormat="1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/>
    <xf numFmtId="188" fontId="17" fillId="2" borderId="3" xfId="1" applyNumberFormat="1" applyFont="1" applyFill="1" applyBorder="1"/>
    <xf numFmtId="187" fontId="17" fillId="2" borderId="3" xfId="1" applyNumberFormat="1" applyFont="1" applyFill="1" applyBorder="1"/>
    <xf numFmtId="187" fontId="17" fillId="2" borderId="0" xfId="1" applyNumberFormat="1" applyFont="1" applyFill="1"/>
    <xf numFmtId="43" fontId="17" fillId="2" borderId="0" xfId="1" applyFont="1" applyFill="1"/>
    <xf numFmtId="0" fontId="17" fillId="2" borderId="0" xfId="0" applyFont="1" applyFill="1"/>
    <xf numFmtId="0" fontId="16" fillId="8" borderId="7" xfId="0" applyFont="1" applyFill="1" applyBorder="1" applyAlignment="1">
      <alignment horizontal="center"/>
    </xf>
    <xf numFmtId="0" fontId="16" fillId="8" borderId="7" xfId="0" applyFont="1" applyFill="1" applyBorder="1"/>
    <xf numFmtId="188" fontId="16" fillId="8" borderId="7" xfId="1" applyNumberFormat="1" applyFont="1" applyFill="1" applyBorder="1"/>
    <xf numFmtId="43" fontId="16" fillId="8" borderId="7" xfId="1" applyFont="1" applyFill="1" applyBorder="1"/>
    <xf numFmtId="187" fontId="16" fillId="8" borderId="7" xfId="1" applyNumberFormat="1" applyFont="1" applyFill="1" applyBorder="1"/>
    <xf numFmtId="0" fontId="16" fillId="14" borderId="11" xfId="0" applyFont="1" applyFill="1" applyBorder="1" applyAlignment="1">
      <alignment horizontal="center"/>
    </xf>
    <xf numFmtId="0" fontId="16" fillId="14" borderId="11" xfId="0" applyFont="1" applyFill="1" applyBorder="1"/>
    <xf numFmtId="188" fontId="16" fillId="14" borderId="11" xfId="1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188" fontId="17" fillId="0" borderId="4" xfId="1" applyNumberFormat="1" applyFont="1" applyBorder="1"/>
    <xf numFmtId="43" fontId="17" fillId="0" borderId="4" xfId="1" applyFont="1" applyBorder="1"/>
    <xf numFmtId="187" fontId="17" fillId="0" borderId="4" xfId="1" applyNumberFormat="1" applyFont="1" applyBorder="1"/>
    <xf numFmtId="43" fontId="17" fillId="2" borderId="4" xfId="1" applyFont="1" applyFill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188" fontId="16" fillId="0" borderId="4" xfId="1" applyNumberFormat="1" applyFont="1" applyBorder="1"/>
    <xf numFmtId="43" fontId="16" fillId="0" borderId="4" xfId="1" applyFont="1" applyBorder="1"/>
    <xf numFmtId="187" fontId="16" fillId="0" borderId="4" xfId="1" applyNumberFormat="1" applyFont="1" applyBorder="1"/>
    <xf numFmtId="43" fontId="16" fillId="2" borderId="3" xfId="1" applyFont="1" applyFill="1" applyBorder="1"/>
    <xf numFmtId="0" fontId="16" fillId="0" borderId="3" xfId="0" applyFont="1" applyBorder="1"/>
    <xf numFmtId="187" fontId="16" fillId="3" borderId="3" xfId="1" applyNumberFormat="1" applyFont="1" applyFill="1" applyBorder="1"/>
    <xf numFmtId="1" fontId="17" fillId="0" borderId="3" xfId="0" applyNumberFormat="1" applyFont="1" applyFill="1" applyBorder="1" applyAlignment="1">
      <alignment horizontal="center"/>
    </xf>
    <xf numFmtId="2" fontId="17" fillId="0" borderId="3" xfId="0" applyNumberFormat="1" applyFont="1" applyFill="1" applyBorder="1"/>
    <xf numFmtId="188" fontId="17" fillId="0" borderId="3" xfId="1" applyNumberFormat="1" applyFont="1" applyFill="1" applyBorder="1"/>
    <xf numFmtId="0" fontId="17" fillId="0" borderId="3" xfId="0" applyNumberFormat="1" applyFont="1" applyFill="1" applyBorder="1" applyAlignment="1">
      <alignment horizontal="center"/>
    </xf>
    <xf numFmtId="2" fontId="17" fillId="0" borderId="3" xfId="1" applyNumberFormat="1" applyFont="1" applyFill="1" applyBorder="1"/>
    <xf numFmtId="2" fontId="17" fillId="0" borderId="0" xfId="1" applyNumberFormat="1" applyFont="1" applyFill="1"/>
    <xf numFmtId="2" fontId="17" fillId="0" borderId="0" xfId="0" applyNumberFormat="1" applyFont="1" applyFill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/>
    <xf numFmtId="43" fontId="17" fillId="0" borderId="3" xfId="1" applyFont="1" applyFill="1" applyBorder="1"/>
    <xf numFmtId="187" fontId="17" fillId="0" borderId="3" xfId="1" applyNumberFormat="1" applyFont="1" applyFill="1" applyBorder="1"/>
    <xf numFmtId="187" fontId="17" fillId="0" borderId="0" xfId="1" applyNumberFormat="1" applyFont="1" applyFill="1"/>
    <xf numFmtId="43" fontId="17" fillId="0" borderId="0" xfId="1" applyFont="1" applyFill="1"/>
    <xf numFmtId="0" fontId="17" fillId="0" borderId="0" xfId="0" applyFont="1" applyFill="1"/>
    <xf numFmtId="187" fontId="16" fillId="2" borderId="0" xfId="1" applyNumberFormat="1" applyFont="1" applyFill="1"/>
    <xf numFmtId="2" fontId="17" fillId="2" borderId="3" xfId="0" applyNumberFormat="1" applyFont="1" applyFill="1" applyBorder="1"/>
    <xf numFmtId="0" fontId="17" fillId="7" borderId="0" xfId="0" applyFont="1" applyFill="1"/>
    <xf numFmtId="2" fontId="17" fillId="2" borderId="3" xfId="1" applyNumberFormat="1" applyFont="1" applyFill="1" applyBorder="1"/>
    <xf numFmtId="0" fontId="18" fillId="2" borderId="3" xfId="0" applyFont="1" applyFill="1" applyBorder="1" applyAlignment="1">
      <alignment horizontal="center"/>
    </xf>
    <xf numFmtId="0" fontId="18" fillId="2" borderId="3" xfId="0" applyFont="1" applyFill="1" applyBorder="1"/>
    <xf numFmtId="188" fontId="18" fillId="2" borderId="3" xfId="1" applyNumberFormat="1" applyFont="1" applyFill="1" applyBorder="1"/>
    <xf numFmtId="43" fontId="18" fillId="2" borderId="3" xfId="1" applyFont="1" applyFill="1" applyBorder="1"/>
    <xf numFmtId="187" fontId="18" fillId="2" borderId="3" xfId="1" applyNumberFormat="1" applyFont="1" applyFill="1" applyBorder="1"/>
    <xf numFmtId="187" fontId="18" fillId="2" borderId="0" xfId="1" applyNumberFormat="1" applyFont="1" applyFill="1"/>
    <xf numFmtId="43" fontId="18" fillId="2" borderId="0" xfId="1" applyFont="1" applyFill="1"/>
    <xf numFmtId="0" fontId="18" fillId="2" borderId="0" xfId="0" applyFont="1" applyFill="1"/>
    <xf numFmtId="188" fontId="17" fillId="0" borderId="0" xfId="1" applyNumberFormat="1" applyFont="1"/>
    <xf numFmtId="0" fontId="16" fillId="0" borderId="3" xfId="0" applyFont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2" fontId="18" fillId="0" borderId="3" xfId="0" applyNumberFormat="1" applyFont="1" applyFill="1" applyBorder="1"/>
    <xf numFmtId="188" fontId="18" fillId="0" borderId="3" xfId="1" applyNumberFormat="1" applyFont="1" applyFill="1" applyBorder="1"/>
    <xf numFmtId="2" fontId="18" fillId="0" borderId="0" xfId="1" applyNumberFormat="1" applyFont="1" applyFill="1"/>
    <xf numFmtId="2" fontId="18" fillId="0" borderId="0" xfId="0" applyNumberFormat="1" applyFont="1" applyFill="1"/>
    <xf numFmtId="0" fontId="17" fillId="14" borderId="11" xfId="0" applyFont="1" applyFill="1" applyBorder="1"/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188" fontId="16" fillId="8" borderId="2" xfId="1" applyNumberFormat="1" applyFont="1" applyFill="1" applyBorder="1"/>
    <xf numFmtId="43" fontId="16" fillId="8" borderId="2" xfId="1" applyFont="1" applyFill="1" applyBorder="1"/>
    <xf numFmtId="187" fontId="16" fillId="8" borderId="2" xfId="1" applyNumberFormat="1" applyFont="1" applyFill="1" applyBorder="1"/>
    <xf numFmtId="0" fontId="16" fillId="14" borderId="7" xfId="0" applyFont="1" applyFill="1" applyBorder="1" applyAlignment="1">
      <alignment horizontal="center"/>
    </xf>
    <xf numFmtId="0" fontId="16" fillId="14" borderId="7" xfId="0" applyFont="1" applyFill="1" applyBorder="1"/>
    <xf numFmtId="188" fontId="16" fillId="14" borderId="7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0" fontId="17" fillId="14" borderId="7" xfId="0" applyFont="1" applyFill="1" applyBorder="1"/>
    <xf numFmtId="188" fontId="16" fillId="0" borderId="3" xfId="1" applyNumberFormat="1" applyFont="1" applyBorder="1"/>
    <xf numFmtId="43" fontId="16" fillId="0" borderId="3" xfId="1" applyFont="1" applyBorder="1"/>
    <xf numFmtId="187" fontId="16" fillId="0" borderId="3" xfId="1" applyNumberFormat="1" applyFont="1" applyBorder="1"/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188" fontId="18" fillId="0" borderId="3" xfId="1" applyNumberFormat="1" applyFont="1" applyBorder="1"/>
    <xf numFmtId="187" fontId="18" fillId="0" borderId="0" xfId="1" applyNumberFormat="1" applyFont="1"/>
    <xf numFmtId="43" fontId="18" fillId="0" borderId="0" xfId="1" applyFont="1"/>
    <xf numFmtId="0" fontId="18" fillId="0" borderId="0" xfId="0" applyFont="1"/>
    <xf numFmtId="0" fontId="16" fillId="3" borderId="0" xfId="0" applyFont="1" applyFill="1"/>
    <xf numFmtId="0" fontId="17" fillId="14" borderId="3" xfId="0" applyFont="1" applyFill="1" applyBorder="1" applyAlignment="1">
      <alignment horizontal="center"/>
    </xf>
    <xf numFmtId="0" fontId="17" fillId="14" borderId="3" xfId="0" applyFont="1" applyFill="1" applyBorder="1"/>
    <xf numFmtId="188" fontId="17" fillId="14" borderId="3" xfId="1" applyNumberFormat="1" applyFont="1" applyFill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7" fillId="0" borderId="0" xfId="0" applyFont="1" applyAlignment="1">
      <alignment horizontal="center"/>
    </xf>
    <xf numFmtId="43" fontId="17" fillId="0" borderId="0" xfId="1" applyNumberFormat="1" applyFont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43" fontId="0" fillId="21" borderId="0" xfId="1" applyFont="1" applyFill="1" applyAlignment="1">
      <alignment horizontal="left"/>
    </xf>
    <xf numFmtId="43" fontId="0" fillId="15" borderId="0" xfId="1" applyFont="1" applyFill="1" applyAlignment="1">
      <alignment horizontal="left"/>
    </xf>
    <xf numFmtId="43" fontId="0" fillId="19" borderId="0" xfId="1" applyFont="1" applyFill="1" applyAlignment="1">
      <alignment horizontal="left"/>
    </xf>
    <xf numFmtId="43" fontId="0" fillId="23" borderId="0" xfId="1" applyFont="1" applyFill="1"/>
    <xf numFmtId="43" fontId="0" fillId="23" borderId="0" xfId="1" applyFont="1" applyFill="1" applyAlignment="1">
      <alignment horizontal="left"/>
    </xf>
    <xf numFmtId="43" fontId="10" fillId="21" borderId="0" xfId="1" applyFont="1" applyFill="1"/>
    <xf numFmtId="43" fontId="10" fillId="15" borderId="0" xfId="1" applyFont="1" applyFill="1"/>
    <xf numFmtId="43" fontId="10" fillId="19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1" fillId="21" borderId="0" xfId="1" applyFont="1" applyFill="1"/>
    <xf numFmtId="43" fontId="1" fillId="23" borderId="0" xfId="1" applyFont="1" applyFill="1"/>
    <xf numFmtId="43" fontId="1" fillId="19" borderId="0" xfId="1" applyFont="1" applyFill="1"/>
    <xf numFmtId="43" fontId="17" fillId="2" borderId="3" xfId="1" applyNumberFormat="1" applyFont="1" applyFill="1" applyBorder="1"/>
    <xf numFmtId="43" fontId="17" fillId="0" borderId="3" xfId="1" applyNumberFormat="1" applyFont="1" applyBorder="1"/>
    <xf numFmtId="43" fontId="10" fillId="23" borderId="0" xfId="1" applyFont="1" applyFill="1"/>
    <xf numFmtId="43" fontId="5" fillId="7" borderId="3" xfId="1" applyFont="1" applyFill="1" applyBorder="1" applyAlignment="1">
      <alignment horizontal="center"/>
    </xf>
    <xf numFmtId="43" fontId="1" fillId="0" borderId="0" xfId="1" applyFont="1" applyFill="1"/>
    <xf numFmtId="43" fontId="0" fillId="0" borderId="0" xfId="1" applyFont="1" applyFill="1"/>
    <xf numFmtId="43" fontId="0" fillId="0" borderId="0" xfId="0" applyNumberFormat="1" applyFill="1"/>
    <xf numFmtId="43" fontId="11" fillId="0" borderId="0" xfId="0" applyNumberFormat="1" applyFont="1" applyFill="1"/>
    <xf numFmtId="43" fontId="0" fillId="0" borderId="0" xfId="1" applyFont="1" applyFill="1" applyAlignment="1">
      <alignment horizontal="left"/>
    </xf>
    <xf numFmtId="43" fontId="1" fillId="0" borderId="0" xfId="0" applyNumberFormat="1" applyFont="1" applyFill="1"/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2" fontId="0" fillId="0" borderId="0" xfId="0" applyNumberFormat="1" applyFill="1"/>
    <xf numFmtId="2" fontId="11" fillId="0" borderId="0" xfId="0" applyNumberFormat="1" applyFont="1" applyFill="1"/>
    <xf numFmtId="0" fontId="11" fillId="0" borderId="0" xfId="0" applyFont="1" applyFill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0" fontId="11" fillId="0" borderId="0" xfId="0" applyFont="1"/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5" borderId="0" xfId="0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4" borderId="0" xfId="1" applyFont="1" applyFill="1" applyAlignment="1">
      <alignment horizontal="center"/>
    </xf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2" fontId="11" fillId="7" borderId="0" xfId="1" applyNumberFormat="1" applyFont="1" applyFill="1"/>
    <xf numFmtId="3" fontId="20" fillId="0" borderId="17" xfId="0" applyNumberFormat="1" applyFont="1" applyFill="1" applyBorder="1" applyAlignment="1">
      <alignment horizontal="right" vertical="center"/>
    </xf>
    <xf numFmtId="0" fontId="20" fillId="0" borderId="17" xfId="0" applyFont="1" applyFill="1" applyBorder="1" applyAlignment="1">
      <alignment horizontal="left" vertical="center"/>
    </xf>
    <xf numFmtId="0" fontId="21" fillId="0" borderId="3" xfId="0" applyFont="1" applyBorder="1"/>
    <xf numFmtId="187" fontId="11" fillId="22" borderId="0" xfId="1" applyNumberFormat="1" applyFont="1" applyFill="1"/>
    <xf numFmtId="0" fontId="21" fillId="22" borderId="3" xfId="0" applyFont="1" applyFill="1" applyBorder="1"/>
    <xf numFmtId="43" fontId="11" fillId="22" borderId="0" xfId="1" applyFont="1" applyFill="1"/>
    <xf numFmtId="0" fontId="21" fillId="4" borderId="3" xfId="0" applyFont="1" applyFill="1" applyBorder="1"/>
    <xf numFmtId="2" fontId="10" fillId="0" borderId="0" xfId="0" applyNumberFormat="1" applyFont="1" applyFill="1" applyBorder="1"/>
    <xf numFmtId="0" fontId="0" fillId="24" borderId="0" xfId="0" applyFill="1"/>
    <xf numFmtId="0" fontId="0" fillId="24" borderId="19" xfId="0" applyFill="1" applyBorder="1" applyAlignment="1">
      <alignment vertical="center"/>
    </xf>
    <xf numFmtId="0" fontId="0" fillId="24" borderId="20" xfId="0" applyFill="1" applyBorder="1" applyAlignment="1">
      <alignment vertical="center"/>
    </xf>
    <xf numFmtId="0" fontId="25" fillId="26" borderId="18" xfId="0" applyFont="1" applyFill="1" applyBorder="1" applyAlignment="1">
      <alignment horizontal="center" vertical="center" wrapText="1"/>
    </xf>
    <xf numFmtId="0" fontId="26" fillId="27" borderId="18" xfId="0" applyFont="1" applyFill="1" applyBorder="1" applyAlignment="1">
      <alignment horizontal="left" vertical="top"/>
    </xf>
    <xf numFmtId="0" fontId="26" fillId="28" borderId="18" xfId="0" applyFont="1" applyFill="1" applyBorder="1" applyAlignment="1">
      <alignment horizontal="left" vertical="top"/>
    </xf>
    <xf numFmtId="0" fontId="22" fillId="25" borderId="27" xfId="0" applyFont="1" applyFill="1" applyBorder="1" applyAlignment="1">
      <alignment horizontal="center" vertical="center"/>
    </xf>
    <xf numFmtId="0" fontId="0" fillId="24" borderId="28" xfId="0" applyFill="1" applyBorder="1"/>
    <xf numFmtId="0" fontId="0" fillId="24" borderId="29" xfId="0" applyFill="1" applyBorder="1"/>
    <xf numFmtId="0" fontId="24" fillId="24" borderId="30" xfId="0" applyFont="1" applyFill="1" applyBorder="1" applyAlignment="1">
      <alignment horizontal="left" vertical="center" wrapText="1"/>
    </xf>
    <xf numFmtId="0" fontId="0" fillId="24" borderId="31" xfId="0" applyFill="1" applyBorder="1"/>
    <xf numFmtId="0" fontId="25" fillId="26" borderId="30" xfId="0" applyFont="1" applyFill="1" applyBorder="1" applyAlignment="1">
      <alignment horizontal="center" vertical="center" wrapText="1"/>
    </xf>
    <xf numFmtId="17" fontId="25" fillId="26" borderId="32" xfId="0" applyNumberFormat="1" applyFont="1" applyFill="1" applyBorder="1" applyAlignment="1">
      <alignment horizontal="center" vertical="center"/>
    </xf>
    <xf numFmtId="0" fontId="26" fillId="27" borderId="30" xfId="0" applyFont="1" applyFill="1" applyBorder="1" applyAlignment="1">
      <alignment horizontal="left" vertical="top"/>
    </xf>
    <xf numFmtId="0" fontId="27" fillId="27" borderId="32" xfId="7" applyFill="1" applyBorder="1" applyAlignment="1">
      <alignment horizontal="center" vertical="top"/>
    </xf>
    <xf numFmtId="0" fontId="26" fillId="28" borderId="30" xfId="0" applyFont="1" applyFill="1" applyBorder="1" applyAlignment="1">
      <alignment horizontal="left" vertical="top"/>
    </xf>
    <xf numFmtId="0" fontId="27" fillId="28" borderId="32" xfId="7" applyFill="1" applyBorder="1" applyAlignment="1">
      <alignment horizontal="center" vertical="top"/>
    </xf>
    <xf numFmtId="0" fontId="27" fillId="27" borderId="34" xfId="7" applyFill="1" applyBorder="1" applyAlignment="1">
      <alignment horizontal="center" vertical="top"/>
    </xf>
    <xf numFmtId="0" fontId="27" fillId="27" borderId="36" xfId="7" applyFill="1" applyBorder="1" applyAlignment="1">
      <alignment horizontal="center" vertical="top"/>
    </xf>
    <xf numFmtId="0" fontId="27" fillId="28" borderId="34" xfId="7" applyFill="1" applyBorder="1" applyAlignment="1">
      <alignment horizontal="center" vertical="top"/>
    </xf>
    <xf numFmtId="0" fontId="27" fillId="28" borderId="36" xfId="7" applyFill="1" applyBorder="1" applyAlignment="1">
      <alignment horizontal="center" vertical="top"/>
    </xf>
    <xf numFmtId="0" fontId="27" fillId="27" borderId="41" xfId="7" applyFill="1" applyBorder="1" applyAlignment="1">
      <alignment horizontal="center" vertical="top"/>
    </xf>
    <xf numFmtId="43" fontId="10" fillId="0" borderId="0" xfId="1" applyFont="1" applyFill="1" applyAlignment="1">
      <alignment horizontal="left"/>
    </xf>
    <xf numFmtId="43" fontId="10" fillId="21" borderId="0" xfId="1" applyFont="1" applyFill="1" applyAlignment="1">
      <alignment horizontal="left"/>
    </xf>
    <xf numFmtId="43" fontId="10" fillId="23" borderId="0" xfId="1" applyFont="1" applyFill="1" applyAlignment="1">
      <alignment horizontal="left"/>
    </xf>
    <xf numFmtId="43" fontId="10" fillId="15" borderId="0" xfId="1" applyFont="1" applyFill="1" applyAlignment="1">
      <alignment horizontal="left"/>
    </xf>
    <xf numFmtId="43" fontId="10" fillId="19" borderId="0" xfId="1" applyFont="1" applyFill="1" applyAlignment="1">
      <alignment horizontal="left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6" fillId="28" borderId="33" xfId="0" applyFont="1" applyFill="1" applyBorder="1" applyAlignment="1">
      <alignment horizontal="left" vertical="top"/>
    </xf>
    <xf numFmtId="0" fontId="26" fillId="28" borderId="35" xfId="0" applyFont="1" applyFill="1" applyBorder="1" applyAlignment="1">
      <alignment horizontal="left" vertical="top"/>
    </xf>
    <xf numFmtId="0" fontId="26" fillId="28" borderId="23" xfId="0" applyFont="1" applyFill="1" applyBorder="1" applyAlignment="1">
      <alignment vertical="top" wrapText="1"/>
    </xf>
    <xf numFmtId="0" fontId="26" fillId="28" borderId="24" xfId="0" applyFont="1" applyFill="1" applyBorder="1" applyAlignment="1">
      <alignment vertical="top" wrapText="1"/>
    </xf>
    <xf numFmtId="0" fontId="26" fillId="28" borderId="25" xfId="0" applyFont="1" applyFill="1" applyBorder="1" applyAlignment="1">
      <alignment vertical="top" wrapText="1"/>
    </xf>
    <xf numFmtId="0" fontId="26" fillId="28" borderId="26" xfId="0" applyFont="1" applyFill="1" applyBorder="1" applyAlignment="1">
      <alignment vertical="top" wrapText="1"/>
    </xf>
    <xf numFmtId="0" fontId="26" fillId="28" borderId="21" xfId="0" applyFont="1" applyFill="1" applyBorder="1" applyAlignment="1">
      <alignment horizontal="left" vertical="top"/>
    </xf>
    <xf numFmtId="0" fontId="26" fillId="28" borderId="22" xfId="0" applyFont="1" applyFill="1" applyBorder="1" applyAlignment="1">
      <alignment horizontal="left" vertical="top"/>
    </xf>
    <xf numFmtId="0" fontId="26" fillId="27" borderId="33" xfId="0" applyFont="1" applyFill="1" applyBorder="1" applyAlignment="1">
      <alignment horizontal="left" vertical="top"/>
    </xf>
    <xf numFmtId="0" fontId="26" fillId="27" borderId="37" xfId="0" applyFont="1" applyFill="1" applyBorder="1" applyAlignment="1">
      <alignment horizontal="left" vertical="top"/>
    </xf>
    <xf numFmtId="0" fontId="26" fillId="27" borderId="23" xfId="0" applyFont="1" applyFill="1" applyBorder="1" applyAlignment="1">
      <alignment vertical="top" wrapText="1"/>
    </xf>
    <xf numFmtId="0" fontId="26" fillId="27" borderId="24" xfId="0" applyFont="1" applyFill="1" applyBorder="1" applyAlignment="1">
      <alignment vertical="top" wrapText="1"/>
    </xf>
    <xf numFmtId="0" fontId="26" fillId="27" borderId="38" xfId="0" applyFont="1" applyFill="1" applyBorder="1" applyAlignment="1">
      <alignment vertical="top" wrapText="1"/>
    </xf>
    <xf numFmtId="0" fontId="26" fillId="27" borderId="39" xfId="0" applyFont="1" applyFill="1" applyBorder="1" applyAlignment="1">
      <alignment vertical="top" wrapText="1"/>
    </xf>
    <xf numFmtId="0" fontId="26" fillId="27" borderId="21" xfId="0" applyFont="1" applyFill="1" applyBorder="1" applyAlignment="1">
      <alignment horizontal="left" vertical="top"/>
    </xf>
    <xf numFmtId="0" fontId="26" fillId="27" borderId="40" xfId="0" applyFont="1" applyFill="1" applyBorder="1" applyAlignment="1">
      <alignment horizontal="left" vertical="top"/>
    </xf>
    <xf numFmtId="0" fontId="26" fillId="27" borderId="35" xfId="0" applyFont="1" applyFill="1" applyBorder="1" applyAlignment="1">
      <alignment horizontal="left" vertical="top"/>
    </xf>
    <xf numFmtId="0" fontId="26" fillId="27" borderId="25" xfId="0" applyFont="1" applyFill="1" applyBorder="1" applyAlignment="1">
      <alignment vertical="top" wrapText="1"/>
    </xf>
    <xf numFmtId="0" fontId="26" fillId="27" borderId="26" xfId="0" applyFont="1" applyFill="1" applyBorder="1" applyAlignment="1">
      <alignment vertical="top" wrapText="1"/>
    </xf>
    <xf numFmtId="0" fontId="26" fillId="27" borderId="22" xfId="0" applyFont="1" applyFill="1" applyBorder="1" applyAlignment="1">
      <alignment horizontal="left" vertical="top"/>
    </xf>
    <xf numFmtId="0" fontId="26" fillId="27" borderId="19" xfId="0" applyFont="1" applyFill="1" applyBorder="1" applyAlignment="1">
      <alignment vertical="top" wrapText="1"/>
    </xf>
    <xf numFmtId="0" fontId="26" fillId="27" borderId="20" xfId="0" applyFont="1" applyFill="1" applyBorder="1" applyAlignment="1">
      <alignment vertical="top" wrapText="1"/>
    </xf>
    <xf numFmtId="0" fontId="26" fillId="28" borderId="19" xfId="0" applyFont="1" applyFill="1" applyBorder="1" applyAlignment="1">
      <alignment vertical="top" wrapText="1"/>
    </xf>
    <xf numFmtId="0" fontId="26" fillId="28" borderId="20" xfId="0" applyFont="1" applyFill="1" applyBorder="1" applyAlignment="1">
      <alignment vertical="top" wrapText="1"/>
    </xf>
    <xf numFmtId="0" fontId="24" fillId="24" borderId="19" xfId="0" applyFont="1" applyFill="1" applyBorder="1" applyAlignment="1">
      <alignment horizontal="left" vertical="center" wrapText="1"/>
    </xf>
    <xf numFmtId="0" fontId="24" fillId="24" borderId="20" xfId="0" applyFont="1" applyFill="1" applyBorder="1" applyAlignment="1">
      <alignment horizontal="left" vertical="center" wrapText="1"/>
    </xf>
    <xf numFmtId="0" fontId="25" fillId="26" borderId="19" xfId="0" applyFont="1" applyFill="1" applyBorder="1" applyAlignment="1">
      <alignment horizontal="center" vertical="center" wrapText="1"/>
    </xf>
    <xf numFmtId="0" fontId="25" fillId="26" borderId="20" xfId="0" applyFont="1" applyFill="1" applyBorder="1" applyAlignment="1">
      <alignment horizontal="center" vertical="center" wrapText="1"/>
    </xf>
    <xf numFmtId="0" fontId="23" fillId="24" borderId="42" xfId="0" applyFont="1" applyFill="1" applyBorder="1" applyAlignment="1">
      <alignment vertical="center" wrapText="1"/>
    </xf>
    <xf numFmtId="0" fontId="23" fillId="24" borderId="43" xfId="0" applyFont="1" applyFill="1" applyBorder="1" applyAlignment="1">
      <alignment vertical="center" wrapText="1"/>
    </xf>
    <xf numFmtId="0" fontId="23" fillId="24" borderId="44" xfId="0" applyFont="1" applyFill="1" applyBorder="1" applyAlignment="1">
      <alignment vertical="center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17" fillId="19" borderId="0" xfId="0" applyFont="1" applyFill="1" applyAlignment="1">
      <alignment horizontal="center" vertical="center" wrapText="1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187" fontId="17" fillId="7" borderId="16" xfId="1" applyNumberFormat="1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</cellXfs>
  <cellStyles count="8">
    <cellStyle name="Comma" xfId="1" builtinId="3"/>
    <cellStyle name="Comma 2" xfId="4"/>
    <cellStyle name="Hyperlink" xfId="7" builtinId="8"/>
    <cellStyle name="Normal" xfId="0" builtinId="0"/>
    <cellStyle name="Normal 2" xfId="2"/>
    <cellStyle name="Normal 3" xfId="3"/>
    <cellStyle name="ปกติ 2" xfId="5"/>
    <cellStyle name="ปกติ 3" xfId="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 สำหรับเดือน</a:t>
            </a:r>
            <a:r>
              <a:rPr lang="en-US" baseline="0"/>
              <a:t>  </a:t>
            </a:r>
            <a:r>
              <a:rPr lang="th-TH" baseline="0"/>
              <a:t>พฤษภาคม </a:t>
            </a:r>
            <a:r>
              <a:rPr lang="th-TH"/>
              <a:t> 25</a:t>
            </a:r>
            <a:r>
              <a:rPr lang="en-US"/>
              <a:t>6</a:t>
            </a:r>
            <a:r>
              <a:rPr lang="th-TH"/>
              <a:t>3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'!$C$13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'!$B$14:$B$21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'!$C$14:$C$21</c:f>
              <c:numCache>
                <c:formatCode>_(* #,##0.00_);_(* \(#,##0.00\);_(* "-"??_);_(@_)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'!$D$13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'!$B$14:$B$21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'!$D$14:$D$21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817862624"/>
        <c:axId val="-817861536"/>
      </c:barChart>
      <c:catAx>
        <c:axId val="-81786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-817861536"/>
        <c:crosses val="autoZero"/>
        <c:auto val="1"/>
        <c:lblAlgn val="ctr"/>
        <c:lblOffset val="100"/>
        <c:noMultiLvlLbl val="0"/>
      </c:catAx>
      <c:valAx>
        <c:axId val="-817861536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-81786262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20750</xdr:rowOff>
    </xdr:from>
    <xdr:to>
      <xdr:col>8</xdr:col>
      <xdr:colOff>0</xdr:colOff>
      <xdr:row>32</xdr:row>
      <xdr:rowOff>6802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514350</xdr:colOff>
          <xdr:row>2</xdr:row>
          <xdr:rowOff>47625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419100</xdr:colOff>
          <xdr:row>2</xdr:row>
          <xdr:rowOff>47625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514350</xdr:colOff>
          <xdr:row>3</xdr:row>
          <xdr:rowOff>47625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419100</xdr:colOff>
          <xdr:row>3</xdr:row>
          <xdr:rowOff>47625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609600</xdr:colOff>
          <xdr:row>4</xdr:row>
          <xdr:rowOff>47625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466725</xdr:colOff>
          <xdr:row>5</xdr:row>
          <xdr:rowOff>142875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2059" Type="http://schemas.openxmlformats.org/officeDocument/2006/relationships/image" Target="../media/image6.emf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2058" Type="http://schemas.openxmlformats.org/officeDocument/2006/relationships/control" Target="../activeX/activeX6.xm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2057" Type="http://schemas.openxmlformats.org/officeDocument/2006/relationships/image" Target="../media/image5.emf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1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16.bin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0"/>
  <sheetViews>
    <sheetView topLeftCell="X1" zoomScale="80" zoomScaleNormal="80" workbookViewId="0">
      <selection sqref="A1:AA1048576"/>
    </sheetView>
  </sheetViews>
  <sheetFormatPr defaultColWidth="27.375" defaultRowHeight="14.25" x14ac:dyDescent="0.2"/>
  <cols>
    <col min="1" max="1" width="27.375" style="251"/>
    <col min="2" max="4" width="27.375" style="244"/>
    <col min="5" max="7" width="27.375" style="251"/>
    <col min="8" max="11" width="27.375" style="245"/>
    <col min="12" max="15" width="27.375" style="251"/>
    <col min="16" max="21" width="27.375" style="40"/>
    <col min="22" max="27" width="27.375" style="246"/>
    <col min="28" max="16384" width="27.375" style="251"/>
  </cols>
  <sheetData>
    <row r="1" spans="1:27" x14ac:dyDescent="0.2">
      <c r="A1" s="251" t="s">
        <v>2456</v>
      </c>
      <c r="B1" s="244" t="s">
        <v>2457</v>
      </c>
      <c r="C1" s="244" t="s">
        <v>2458</v>
      </c>
      <c r="D1" s="244" t="s">
        <v>2459</v>
      </c>
      <c r="E1" s="251" t="s">
        <v>2460</v>
      </c>
      <c r="F1" s="251" t="s">
        <v>2461</v>
      </c>
      <c r="G1" s="251" t="s">
        <v>2462</v>
      </c>
      <c r="H1" s="245" t="s">
        <v>2463</v>
      </c>
      <c r="I1" s="245" t="s">
        <v>2464</v>
      </c>
      <c r="J1" s="245" t="s">
        <v>2465</v>
      </c>
      <c r="K1" s="245" t="s">
        <v>2466</v>
      </c>
      <c r="L1" s="251" t="s">
        <v>2467</v>
      </c>
      <c r="M1" s="251" t="s">
        <v>2468</v>
      </c>
      <c r="N1" s="251" t="s">
        <v>2469</v>
      </c>
      <c r="O1" s="251" t="s">
        <v>2470</v>
      </c>
      <c r="P1" s="40" t="s">
        <v>2471</v>
      </c>
      <c r="Q1" s="40" t="s">
        <v>2472</v>
      </c>
      <c r="R1" s="40" t="s">
        <v>2473</v>
      </c>
      <c r="S1" s="40" t="s">
        <v>2474</v>
      </c>
      <c r="T1" s="40" t="s">
        <v>2475</v>
      </c>
      <c r="U1" s="40" t="s">
        <v>2476</v>
      </c>
      <c r="V1" s="246" t="s">
        <v>2477</v>
      </c>
      <c r="W1" s="246" t="s">
        <v>2478</v>
      </c>
      <c r="X1" s="246" t="s">
        <v>2479</v>
      </c>
      <c r="Y1" s="246" t="s">
        <v>2480</v>
      </c>
      <c r="Z1" s="246" t="s">
        <v>2481</v>
      </c>
      <c r="AA1" s="246" t="s">
        <v>2482</v>
      </c>
    </row>
    <row r="2" spans="1:27" x14ac:dyDescent="0.2">
      <c r="A2" s="251" t="s">
        <v>2483</v>
      </c>
      <c r="B2" s="244" t="s">
        <v>2484</v>
      </c>
      <c r="C2" s="244" t="s">
        <v>2485</v>
      </c>
      <c r="D2" s="244" t="s">
        <v>2486</v>
      </c>
      <c r="E2" s="251" t="s">
        <v>2487</v>
      </c>
      <c r="F2" s="251" t="s">
        <v>2488</v>
      </c>
      <c r="G2" s="251" t="s">
        <v>2489</v>
      </c>
      <c r="H2" s="245" t="s">
        <v>2490</v>
      </c>
      <c r="I2" s="245" t="s">
        <v>2491</v>
      </c>
      <c r="J2" s="245" t="s">
        <v>2492</v>
      </c>
      <c r="K2" s="245" t="s">
        <v>2493</v>
      </c>
      <c r="L2" s="251" t="s">
        <v>2494</v>
      </c>
      <c r="M2" s="251" t="s">
        <v>2495</v>
      </c>
      <c r="N2" s="251" t="s">
        <v>2496</v>
      </c>
      <c r="O2" s="251" t="s">
        <v>2497</v>
      </c>
      <c r="P2" s="40" t="s">
        <v>2498</v>
      </c>
      <c r="Q2" s="40" t="s">
        <v>2499</v>
      </c>
      <c r="R2" s="40" t="s">
        <v>2500</v>
      </c>
      <c r="S2" s="40" t="s">
        <v>2501</v>
      </c>
      <c r="T2" s="40" t="s">
        <v>2502</v>
      </c>
      <c r="U2" s="40" t="s">
        <v>2503</v>
      </c>
      <c r="V2" s="246" t="s">
        <v>2504</v>
      </c>
      <c r="W2" s="246" t="s">
        <v>2505</v>
      </c>
      <c r="X2" s="246" t="s">
        <v>2506</v>
      </c>
      <c r="Y2" s="246" t="s">
        <v>2507</v>
      </c>
      <c r="Z2" s="246" t="s">
        <v>2508</v>
      </c>
      <c r="AA2" s="246" t="s">
        <v>2509</v>
      </c>
    </row>
    <row r="3" spans="1:27" x14ac:dyDescent="0.2">
      <c r="A3" s="251" t="s">
        <v>2510</v>
      </c>
      <c r="B3" s="244">
        <v>51565513.100000001</v>
      </c>
      <c r="C3" s="244">
        <v>1261272</v>
      </c>
      <c r="D3" s="244">
        <v>3518723.37</v>
      </c>
      <c r="E3" s="251">
        <v>68509905.109999999</v>
      </c>
      <c r="F3" s="251">
        <v>28459546.359999999</v>
      </c>
      <c r="G3" s="251">
        <v>74001</v>
      </c>
      <c r="H3" s="245">
        <v>1010623.1</v>
      </c>
      <c r="I3" s="245">
        <v>1643971.63</v>
      </c>
      <c r="J3" s="245">
        <v>21078639.859999999</v>
      </c>
      <c r="K3" s="245">
        <v>1545103.68</v>
      </c>
      <c r="L3" s="251">
        <v>139559</v>
      </c>
      <c r="M3" s="251">
        <v>-13766216.32</v>
      </c>
      <c r="N3" s="251">
        <v>10935533.93</v>
      </c>
      <c r="O3" s="251">
        <v>141376100.11000001</v>
      </c>
      <c r="P3" s="40">
        <v>87276883.25</v>
      </c>
      <c r="Q3" s="40">
        <v>1700297</v>
      </c>
      <c r="R3" s="40">
        <v>58162.54</v>
      </c>
      <c r="S3" s="40">
        <v>0</v>
      </c>
      <c r="T3" s="40">
        <v>41005625.850000001</v>
      </c>
      <c r="U3" s="40">
        <v>2943801.59</v>
      </c>
      <c r="V3" s="246">
        <v>65477951.189999998</v>
      </c>
      <c r="W3" s="246">
        <v>220763.25</v>
      </c>
      <c r="X3" s="246">
        <v>164774</v>
      </c>
      <c r="Y3" s="246">
        <v>44443700.799999997</v>
      </c>
      <c r="Z3" s="246">
        <v>11506240.970000001</v>
      </c>
      <c r="AA3" s="246">
        <v>2700731.3</v>
      </c>
    </row>
    <row r="6" spans="1:27" x14ac:dyDescent="0.2">
      <c r="A6" s="251" t="s">
        <v>3366</v>
      </c>
      <c r="B6" s="244">
        <v>18479.88</v>
      </c>
      <c r="E6" s="251">
        <v>2930905.86</v>
      </c>
      <c r="F6" s="251">
        <v>445970.64</v>
      </c>
      <c r="J6" s="245">
        <v>10000</v>
      </c>
      <c r="K6" s="245">
        <v>464008.1</v>
      </c>
      <c r="N6" s="251">
        <v>3129292.32</v>
      </c>
      <c r="O6" s="251">
        <v>13498.58</v>
      </c>
      <c r="R6" s="40">
        <v>24.02</v>
      </c>
      <c r="T6" s="40">
        <v>1386780</v>
      </c>
      <c r="V6" s="246">
        <v>1386780</v>
      </c>
      <c r="Z6" s="246">
        <v>221466.64</v>
      </c>
    </row>
    <row r="7" spans="1:27" x14ac:dyDescent="0.2">
      <c r="A7" s="251" t="s">
        <v>2511</v>
      </c>
      <c r="B7" s="244">
        <v>31989.38</v>
      </c>
      <c r="D7" s="244">
        <v>3640</v>
      </c>
      <c r="E7" s="251">
        <v>2734185.28</v>
      </c>
      <c r="F7" s="251">
        <v>25879.84</v>
      </c>
      <c r="K7" s="245">
        <v>16960</v>
      </c>
      <c r="N7" s="251">
        <v>2084587.41</v>
      </c>
      <c r="O7" s="251">
        <v>840540.25</v>
      </c>
      <c r="R7" s="40">
        <v>64.64</v>
      </c>
      <c r="T7" s="40">
        <v>4311210</v>
      </c>
      <c r="U7" s="40">
        <v>41515.199999999997</v>
      </c>
      <c r="V7" s="246">
        <v>4323710</v>
      </c>
      <c r="Y7" s="246">
        <v>30165.200000000001</v>
      </c>
      <c r="Z7" s="246">
        <v>130977.8</v>
      </c>
      <c r="AA7" s="246">
        <v>14330</v>
      </c>
    </row>
    <row r="8" spans="1:27" x14ac:dyDescent="0.2">
      <c r="A8" s="251" t="s">
        <v>2512</v>
      </c>
      <c r="B8" s="244">
        <v>28956.28</v>
      </c>
      <c r="E8" s="251">
        <v>575124.06000000006</v>
      </c>
      <c r="F8" s="251">
        <v>3</v>
      </c>
      <c r="J8" s="245">
        <v>13200</v>
      </c>
      <c r="O8" s="251">
        <v>2129382.7599999998</v>
      </c>
      <c r="R8" s="40">
        <v>594.20000000000005</v>
      </c>
      <c r="T8" s="40">
        <v>506460</v>
      </c>
      <c r="U8" s="40">
        <v>166846.92000000001</v>
      </c>
      <c r="V8" s="246">
        <v>608264</v>
      </c>
      <c r="W8" s="246">
        <v>7380.45</v>
      </c>
      <c r="Y8" s="246">
        <v>177409.84</v>
      </c>
      <c r="Z8" s="246">
        <v>56606.62</v>
      </c>
    </row>
    <row r="9" spans="1:27" x14ac:dyDescent="0.2">
      <c r="A9" s="251" t="s">
        <v>2513</v>
      </c>
      <c r="B9" s="244">
        <v>5120</v>
      </c>
      <c r="E9" s="251">
        <v>3523566.68</v>
      </c>
      <c r="F9" s="251">
        <v>70956.98</v>
      </c>
      <c r="J9" s="245">
        <v>5120</v>
      </c>
      <c r="N9" s="251">
        <v>301790.15999999997</v>
      </c>
      <c r="P9" s="40">
        <v>4880</v>
      </c>
      <c r="T9" s="40">
        <v>1053346.26</v>
      </c>
      <c r="U9" s="40">
        <v>184308</v>
      </c>
      <c r="V9" s="246">
        <v>1054966.26</v>
      </c>
      <c r="X9" s="246">
        <v>8598</v>
      </c>
      <c r="Y9" s="246">
        <v>130884.95</v>
      </c>
      <c r="Z9" s="246">
        <v>19350.7</v>
      </c>
    </row>
    <row r="10" spans="1:27" x14ac:dyDescent="0.2">
      <c r="A10" s="251" t="s">
        <v>179</v>
      </c>
      <c r="B10" s="244">
        <v>1540951.13</v>
      </c>
      <c r="C10" s="244">
        <v>9861</v>
      </c>
      <c r="D10" s="244">
        <v>50505.07</v>
      </c>
      <c r="E10" s="251">
        <v>294925.44</v>
      </c>
      <c r="F10" s="251">
        <v>-42484.79</v>
      </c>
      <c r="I10" s="245">
        <v>50872.3</v>
      </c>
      <c r="J10" s="245">
        <v>570478</v>
      </c>
      <c r="K10" s="245">
        <v>0</v>
      </c>
      <c r="N10" s="251">
        <v>-1256389.6399999999</v>
      </c>
      <c r="O10" s="251">
        <v>2551683.71</v>
      </c>
      <c r="P10" s="40">
        <v>2210372.0299999998</v>
      </c>
      <c r="R10" s="40">
        <v>1702.59</v>
      </c>
      <c r="T10" s="40">
        <v>820754.4</v>
      </c>
      <c r="U10" s="40">
        <v>24000</v>
      </c>
      <c r="V10" s="246">
        <v>1635534.4</v>
      </c>
      <c r="Y10" s="246">
        <v>1029869.74</v>
      </c>
      <c r="Z10" s="246">
        <v>232414.4</v>
      </c>
      <c r="AA10" s="246">
        <v>51500</v>
      </c>
    </row>
    <row r="11" spans="1:27" x14ac:dyDescent="0.2">
      <c r="A11" s="251" t="s">
        <v>181</v>
      </c>
      <c r="B11" s="244">
        <v>385828.22</v>
      </c>
      <c r="C11" s="244">
        <v>0</v>
      </c>
      <c r="D11" s="244">
        <v>174301.64</v>
      </c>
      <c r="E11" s="251">
        <v>1277064.07</v>
      </c>
      <c r="F11" s="251">
        <v>375700.15</v>
      </c>
      <c r="I11" s="245">
        <v>57023.59</v>
      </c>
      <c r="J11" s="245">
        <v>200000</v>
      </c>
      <c r="K11" s="245">
        <v>732.77</v>
      </c>
      <c r="N11" s="251">
        <v>-150979.37</v>
      </c>
      <c r="O11" s="251">
        <v>2241809.08</v>
      </c>
      <c r="P11" s="40">
        <v>1281847.73</v>
      </c>
      <c r="R11" s="40">
        <v>475.84</v>
      </c>
      <c r="T11" s="40">
        <v>480650</v>
      </c>
      <c r="V11" s="246">
        <v>1064577</v>
      </c>
      <c r="W11" s="246">
        <v>34024</v>
      </c>
      <c r="Y11" s="246">
        <v>489990.59</v>
      </c>
      <c r="Z11" s="246">
        <v>244337.97</v>
      </c>
    </row>
    <row r="12" spans="1:27" x14ac:dyDescent="0.2">
      <c r="A12" s="251" t="s">
        <v>183</v>
      </c>
      <c r="B12" s="244">
        <v>1166044.43</v>
      </c>
      <c r="C12" s="244">
        <v>0</v>
      </c>
      <c r="D12" s="244">
        <v>65257.73</v>
      </c>
      <c r="E12" s="251">
        <v>706373.95</v>
      </c>
      <c r="F12" s="251">
        <v>758444.84</v>
      </c>
      <c r="H12" s="245">
        <v>460000</v>
      </c>
      <c r="I12" s="245">
        <v>77834.240000000005</v>
      </c>
      <c r="K12" s="245">
        <v>925.98</v>
      </c>
      <c r="N12" s="251">
        <v>1683122.51</v>
      </c>
      <c r="O12" s="251">
        <v>1390481.55</v>
      </c>
      <c r="P12" s="40">
        <v>2071747.53</v>
      </c>
      <c r="R12" s="40">
        <v>2235.65</v>
      </c>
      <c r="T12" s="40">
        <v>419800</v>
      </c>
      <c r="U12" s="40">
        <v>4600</v>
      </c>
      <c r="V12" s="246">
        <v>1503970</v>
      </c>
      <c r="W12" s="246">
        <v>18485</v>
      </c>
      <c r="X12" s="246">
        <v>50935</v>
      </c>
      <c r="Y12" s="246">
        <v>1643348.09</v>
      </c>
      <c r="Z12" s="246">
        <v>172831.42</v>
      </c>
    </row>
    <row r="13" spans="1:27" x14ac:dyDescent="0.2">
      <c r="A13" s="252" t="s">
        <v>185</v>
      </c>
      <c r="B13" s="244">
        <v>1382666.15</v>
      </c>
      <c r="C13" s="244">
        <v>0</v>
      </c>
      <c r="D13" s="244">
        <v>64692.69</v>
      </c>
      <c r="E13" s="251">
        <v>486287.41</v>
      </c>
      <c r="F13" s="251">
        <v>580427.1</v>
      </c>
      <c r="H13" s="245">
        <v>187000</v>
      </c>
      <c r="I13" s="245">
        <v>106790</v>
      </c>
      <c r="J13" s="245">
        <v>500336</v>
      </c>
      <c r="K13" s="245">
        <v>1888.72</v>
      </c>
      <c r="N13" s="251">
        <v>185421.25</v>
      </c>
      <c r="O13" s="251">
        <v>1997230.39</v>
      </c>
      <c r="P13" s="40">
        <v>1281820.3700000001</v>
      </c>
      <c r="R13" s="40">
        <v>1537.9</v>
      </c>
      <c r="T13" s="40">
        <v>477956.6</v>
      </c>
      <c r="U13" s="40">
        <v>12500</v>
      </c>
      <c r="V13" s="246">
        <v>869246.6</v>
      </c>
      <c r="Y13" s="246">
        <v>835339.59</v>
      </c>
      <c r="Z13" s="246">
        <v>316574.5</v>
      </c>
    </row>
    <row r="14" spans="1:27" x14ac:dyDescent="0.2">
      <c r="A14" s="251" t="s">
        <v>187</v>
      </c>
      <c r="B14" s="244">
        <v>1332066.6299999999</v>
      </c>
      <c r="C14" s="244">
        <v>53400</v>
      </c>
      <c r="D14" s="244">
        <v>88923.34</v>
      </c>
      <c r="E14" s="251">
        <v>735943.24</v>
      </c>
      <c r="F14" s="251">
        <v>325884.59999999998</v>
      </c>
      <c r="H14" s="245">
        <v>0</v>
      </c>
      <c r="I14" s="245">
        <v>21741.599999999999</v>
      </c>
      <c r="J14" s="245">
        <v>332898</v>
      </c>
      <c r="K14" s="245">
        <v>955.78</v>
      </c>
      <c r="L14" s="251">
        <v>38750</v>
      </c>
      <c r="N14" s="251">
        <v>1150298.1599999999</v>
      </c>
      <c r="O14" s="251">
        <v>2502473.91</v>
      </c>
      <c r="P14" s="40">
        <v>1641332.06</v>
      </c>
      <c r="R14" s="40">
        <v>1305.1400000000001</v>
      </c>
      <c r="T14" s="40">
        <v>904447.6</v>
      </c>
      <c r="V14" s="246">
        <v>1418607.6</v>
      </c>
      <c r="Y14" s="246">
        <v>856170.74</v>
      </c>
      <c r="Z14" s="246">
        <v>217525.3</v>
      </c>
    </row>
    <row r="15" spans="1:27" x14ac:dyDescent="0.2">
      <c r="A15" s="251" t="s">
        <v>189</v>
      </c>
      <c r="B15" s="244">
        <v>1409557.47</v>
      </c>
      <c r="C15" s="244">
        <v>3503</v>
      </c>
      <c r="D15" s="244">
        <v>230366.86</v>
      </c>
      <c r="E15" s="251">
        <v>444815.51</v>
      </c>
      <c r="F15" s="251">
        <v>324521.34000000003</v>
      </c>
      <c r="H15" s="245">
        <v>16770</v>
      </c>
      <c r="I15" s="245">
        <v>16111.48</v>
      </c>
      <c r="J15" s="245">
        <v>376388</v>
      </c>
      <c r="K15" s="245">
        <v>34300</v>
      </c>
      <c r="N15" s="251">
        <v>-1035693.9</v>
      </c>
      <c r="O15" s="251">
        <v>2525004.41</v>
      </c>
      <c r="P15" s="40">
        <v>1689934</v>
      </c>
      <c r="R15" s="40">
        <v>680.03</v>
      </c>
      <c r="T15" s="40">
        <v>915854.5</v>
      </c>
      <c r="U15" s="40">
        <v>33000</v>
      </c>
      <c r="V15" s="246">
        <v>1277790.5</v>
      </c>
      <c r="Y15" s="246">
        <v>550131.6</v>
      </c>
      <c r="Z15" s="246">
        <v>292032.24</v>
      </c>
    </row>
    <row r="16" spans="1:27" x14ac:dyDescent="0.2">
      <c r="A16" s="251" t="s">
        <v>191</v>
      </c>
      <c r="B16" s="244">
        <v>876167.75</v>
      </c>
      <c r="C16" s="244">
        <v>0</v>
      </c>
      <c r="D16" s="244">
        <v>47732.24</v>
      </c>
      <c r="E16" s="251">
        <v>290165.01</v>
      </c>
      <c r="F16" s="251">
        <v>789736.41</v>
      </c>
      <c r="I16" s="245">
        <v>16900</v>
      </c>
      <c r="J16" s="245">
        <v>60000</v>
      </c>
      <c r="K16" s="245">
        <v>859.77</v>
      </c>
      <c r="N16" s="251">
        <v>-3270957.11</v>
      </c>
      <c r="O16" s="251">
        <v>4613167.97</v>
      </c>
      <c r="P16" s="40">
        <v>1769616.22</v>
      </c>
      <c r="R16" s="40">
        <v>615.21</v>
      </c>
      <c r="T16" s="40">
        <v>502456</v>
      </c>
      <c r="U16" s="40">
        <v>12000</v>
      </c>
      <c r="V16" s="246">
        <v>770496</v>
      </c>
      <c r="X16" s="246">
        <v>9730</v>
      </c>
      <c r="Y16" s="246">
        <v>745684.09</v>
      </c>
      <c r="Z16" s="246">
        <v>130960.56</v>
      </c>
    </row>
    <row r="17" spans="1:26" x14ac:dyDescent="0.2">
      <c r="A17" s="251" t="s">
        <v>193</v>
      </c>
      <c r="B17" s="244">
        <v>531084.48</v>
      </c>
      <c r="C17" s="244">
        <v>28424</v>
      </c>
      <c r="D17" s="244">
        <v>111643.94</v>
      </c>
      <c r="E17" s="251">
        <v>1783645.2</v>
      </c>
      <c r="F17" s="251">
        <v>761157.63</v>
      </c>
      <c r="H17" s="245">
        <v>0</v>
      </c>
      <c r="I17" s="245">
        <v>21774.47</v>
      </c>
      <c r="J17" s="245">
        <v>199920</v>
      </c>
      <c r="M17" s="251">
        <v>-1001238.62</v>
      </c>
      <c r="N17" s="251">
        <v>928874.08</v>
      </c>
      <c r="O17" s="251">
        <v>2841083.43</v>
      </c>
      <c r="P17" s="40">
        <v>1259357.78</v>
      </c>
      <c r="R17" s="40">
        <v>391.76</v>
      </c>
      <c r="T17" s="40">
        <v>596400</v>
      </c>
      <c r="V17" s="246">
        <v>1043440</v>
      </c>
      <c r="Y17" s="246">
        <v>481256.85</v>
      </c>
      <c r="Z17" s="246">
        <v>98790.8</v>
      </c>
    </row>
    <row r="18" spans="1:26" x14ac:dyDescent="0.2">
      <c r="A18" s="251" t="s">
        <v>195</v>
      </c>
      <c r="B18" s="244">
        <v>704354.98</v>
      </c>
      <c r="C18" s="244">
        <v>9100</v>
      </c>
      <c r="D18" s="244">
        <v>47242.91</v>
      </c>
      <c r="E18" s="251">
        <v>2698458.92</v>
      </c>
      <c r="F18" s="251">
        <v>286258.59999999998</v>
      </c>
      <c r="H18" s="245">
        <v>68045</v>
      </c>
      <c r="I18" s="245">
        <v>12350</v>
      </c>
      <c r="K18" s="245">
        <v>0</v>
      </c>
      <c r="N18" s="251">
        <v>2818559.99</v>
      </c>
      <c r="O18" s="251">
        <v>675062.61</v>
      </c>
      <c r="P18" s="40">
        <v>1119651.19</v>
      </c>
      <c r="Q18" s="40">
        <v>114950</v>
      </c>
      <c r="R18" s="40">
        <v>816.44</v>
      </c>
      <c r="T18" s="40">
        <v>532818</v>
      </c>
      <c r="U18" s="40">
        <v>63000</v>
      </c>
      <c r="V18" s="246">
        <v>802258</v>
      </c>
      <c r="Y18" s="246">
        <v>458407.97</v>
      </c>
      <c r="Z18" s="246">
        <v>204724.85</v>
      </c>
    </row>
    <row r="19" spans="1:26" x14ac:dyDescent="0.2">
      <c r="A19" s="251" t="s">
        <v>197</v>
      </c>
      <c r="B19" s="244">
        <v>793977.54</v>
      </c>
      <c r="C19" s="244">
        <v>101391.8</v>
      </c>
      <c r="D19" s="244">
        <v>71870.05</v>
      </c>
      <c r="E19" s="251">
        <v>242392.04</v>
      </c>
      <c r="F19" s="251">
        <v>519696.93</v>
      </c>
      <c r="I19" s="245">
        <v>15065</v>
      </c>
      <c r="J19" s="245">
        <v>638180</v>
      </c>
      <c r="K19" s="245">
        <v>5676.42</v>
      </c>
      <c r="O19" s="251">
        <v>1767990.24</v>
      </c>
      <c r="P19" s="40">
        <v>1594007.01</v>
      </c>
      <c r="R19" s="40">
        <v>304.35000000000002</v>
      </c>
      <c r="T19" s="40">
        <v>692780</v>
      </c>
      <c r="V19" s="246">
        <v>1055660</v>
      </c>
      <c r="Y19" s="246">
        <v>697112.12</v>
      </c>
      <c r="Z19" s="246">
        <v>148292.22</v>
      </c>
    </row>
    <row r="20" spans="1:26" x14ac:dyDescent="0.2">
      <c r="A20" s="251" t="s">
        <v>199</v>
      </c>
      <c r="B20" s="244">
        <v>1442693.36</v>
      </c>
      <c r="C20" s="244">
        <v>0</v>
      </c>
      <c r="D20" s="244">
        <v>23974.23</v>
      </c>
      <c r="E20" s="251">
        <v>3266229.19</v>
      </c>
      <c r="F20" s="251">
        <v>702321.13</v>
      </c>
      <c r="H20" s="245">
        <v>118200</v>
      </c>
      <c r="I20" s="245">
        <v>14891.75</v>
      </c>
      <c r="J20" s="245">
        <v>244980</v>
      </c>
      <c r="K20" s="245">
        <v>6058</v>
      </c>
      <c r="M20" s="251">
        <v>489131.41</v>
      </c>
      <c r="N20" s="251">
        <v>3116195.21</v>
      </c>
      <c r="O20" s="251">
        <v>938360.62</v>
      </c>
      <c r="P20" s="40">
        <v>2155063.91</v>
      </c>
      <c r="R20" s="40">
        <v>2677.29</v>
      </c>
      <c r="T20" s="40">
        <v>1074947.1000000001</v>
      </c>
      <c r="V20" s="246">
        <v>1548803.1</v>
      </c>
      <c r="X20" s="246">
        <v>3988</v>
      </c>
      <c r="Y20" s="246">
        <v>772037.64</v>
      </c>
      <c r="Z20" s="246">
        <v>276290.64</v>
      </c>
    </row>
    <row r="21" spans="1:26" x14ac:dyDescent="0.2">
      <c r="A21" s="251" t="s">
        <v>201</v>
      </c>
      <c r="B21" s="244">
        <v>645812.11</v>
      </c>
      <c r="C21" s="244">
        <v>15600</v>
      </c>
      <c r="D21" s="244">
        <v>23050.92</v>
      </c>
      <c r="E21" s="251">
        <v>324841.61</v>
      </c>
      <c r="F21" s="251">
        <v>614890.37</v>
      </c>
      <c r="I21" s="245">
        <v>-11700</v>
      </c>
      <c r="J21" s="245">
        <v>418668.44</v>
      </c>
      <c r="K21" s="245">
        <v>549.72</v>
      </c>
      <c r="N21" s="251">
        <v>624697.25</v>
      </c>
      <c r="O21" s="251">
        <v>909939.73</v>
      </c>
      <c r="P21" s="40">
        <v>1343060.19</v>
      </c>
      <c r="R21" s="40">
        <v>303.88</v>
      </c>
      <c r="T21" s="40">
        <v>836160</v>
      </c>
      <c r="V21" s="246">
        <v>1333085</v>
      </c>
      <c r="Y21" s="246">
        <v>939054.33</v>
      </c>
      <c r="Z21" s="246">
        <v>174482.87</v>
      </c>
    </row>
    <row r="22" spans="1:26" x14ac:dyDescent="0.2">
      <c r="A22" s="251" t="s">
        <v>203</v>
      </c>
      <c r="B22" s="244">
        <v>1206073.32</v>
      </c>
      <c r="C22" s="244">
        <v>74400</v>
      </c>
      <c r="D22" s="244">
        <v>458627.51</v>
      </c>
      <c r="E22" s="251">
        <v>595243.23</v>
      </c>
      <c r="F22" s="251">
        <v>401345.65</v>
      </c>
      <c r="H22" s="245">
        <v>26860</v>
      </c>
      <c r="I22" s="245">
        <v>6036.41</v>
      </c>
      <c r="J22" s="245">
        <v>96000</v>
      </c>
      <c r="K22" s="245">
        <v>7371.89</v>
      </c>
      <c r="N22" s="251">
        <v>415697.8</v>
      </c>
      <c r="O22" s="251">
        <v>1741975.93</v>
      </c>
      <c r="P22" s="40">
        <v>1678761.62</v>
      </c>
      <c r="T22" s="40">
        <v>277520</v>
      </c>
      <c r="V22" s="246">
        <v>699678</v>
      </c>
      <c r="Y22" s="246">
        <v>612561.02</v>
      </c>
      <c r="Z22" s="246">
        <v>116197.92</v>
      </c>
    </row>
    <row r="23" spans="1:26" x14ac:dyDescent="0.2">
      <c r="A23" s="251" t="s">
        <v>205</v>
      </c>
      <c r="B23" s="244">
        <v>705077.18</v>
      </c>
      <c r="C23" s="244">
        <v>0</v>
      </c>
      <c r="D23" s="244">
        <v>104391.26</v>
      </c>
      <c r="E23" s="251">
        <v>1968487.11</v>
      </c>
      <c r="F23" s="251">
        <v>687841.82</v>
      </c>
      <c r="H23" s="245">
        <v>9000</v>
      </c>
      <c r="I23" s="245">
        <v>22826.42</v>
      </c>
      <c r="J23" s="245">
        <v>257100</v>
      </c>
      <c r="K23" s="245">
        <v>1551.63</v>
      </c>
      <c r="N23" s="251">
        <v>8400</v>
      </c>
      <c r="O23" s="251">
        <v>2083742</v>
      </c>
      <c r="P23" s="40">
        <v>1308314.8700000001</v>
      </c>
      <c r="R23" s="40">
        <v>1318.85</v>
      </c>
      <c r="T23" s="40">
        <v>286420</v>
      </c>
      <c r="V23" s="246">
        <v>680067</v>
      </c>
      <c r="Y23" s="246">
        <v>800947.03</v>
      </c>
      <c r="Z23" s="246">
        <v>169313.4</v>
      </c>
    </row>
    <row r="24" spans="1:26" x14ac:dyDescent="0.2">
      <c r="A24" s="251" t="s">
        <v>210</v>
      </c>
      <c r="B24" s="244">
        <v>1041559.79</v>
      </c>
      <c r="C24" s="244">
        <v>18200</v>
      </c>
      <c r="D24" s="244">
        <v>26591.67</v>
      </c>
      <c r="E24" s="251">
        <v>107491.06</v>
      </c>
      <c r="F24" s="251">
        <v>158522.4</v>
      </c>
      <c r="M24" s="251">
        <v>-1004325.38</v>
      </c>
      <c r="N24" s="251">
        <v>654578</v>
      </c>
      <c r="O24" s="251">
        <v>3255627.81</v>
      </c>
      <c r="P24" s="40">
        <v>2609772.5</v>
      </c>
      <c r="R24" s="40">
        <v>1355.09</v>
      </c>
      <c r="T24" s="40">
        <v>940032</v>
      </c>
      <c r="U24" s="40">
        <v>12000</v>
      </c>
      <c r="V24" s="246">
        <v>1543572</v>
      </c>
      <c r="W24" s="246">
        <v>5120</v>
      </c>
      <c r="Y24" s="246">
        <v>1063069.55</v>
      </c>
      <c r="Z24" s="246">
        <v>119859.24</v>
      </c>
    </row>
    <row r="25" spans="1:26" x14ac:dyDescent="0.2">
      <c r="A25" s="251" t="s">
        <v>211</v>
      </c>
      <c r="B25" s="244">
        <v>642486.05000000005</v>
      </c>
      <c r="C25" s="244">
        <v>0</v>
      </c>
      <c r="D25" s="244">
        <v>3765.87</v>
      </c>
      <c r="E25" s="251">
        <v>1150734.28</v>
      </c>
      <c r="F25" s="251">
        <v>338860.54</v>
      </c>
      <c r="M25" s="251">
        <v>-160236.91</v>
      </c>
      <c r="O25" s="251">
        <v>1812784.26</v>
      </c>
      <c r="P25" s="40">
        <v>1622096.35</v>
      </c>
      <c r="R25" s="40">
        <v>664.91</v>
      </c>
      <c r="T25" s="40">
        <v>1278060</v>
      </c>
      <c r="U25" s="40">
        <v>12000</v>
      </c>
      <c r="V25" s="246">
        <v>1430315</v>
      </c>
      <c r="Y25" s="246">
        <v>856500.71</v>
      </c>
      <c r="Z25" s="246">
        <v>128430.16</v>
      </c>
    </row>
    <row r="26" spans="1:26" x14ac:dyDescent="0.2">
      <c r="A26" s="251" t="s">
        <v>212</v>
      </c>
      <c r="B26" s="244">
        <v>427912.86</v>
      </c>
      <c r="C26" s="244">
        <v>1205.5</v>
      </c>
      <c r="D26" s="244">
        <v>13598.52</v>
      </c>
      <c r="E26" s="251">
        <v>45350.36</v>
      </c>
      <c r="F26" s="251">
        <v>-148808.59</v>
      </c>
      <c r="H26" s="245">
        <v>0</v>
      </c>
      <c r="I26" s="245">
        <v>3900</v>
      </c>
      <c r="J26" s="245">
        <v>230736</v>
      </c>
      <c r="K26" s="245">
        <v>143.58000000000001</v>
      </c>
      <c r="M26" s="251">
        <v>-1725865.28</v>
      </c>
      <c r="O26" s="251">
        <v>1839928.23</v>
      </c>
      <c r="P26" s="40">
        <v>1002834.95</v>
      </c>
      <c r="T26" s="40">
        <v>423332</v>
      </c>
      <c r="V26" s="246">
        <v>741831.08</v>
      </c>
      <c r="Y26" s="246">
        <v>582184.03</v>
      </c>
      <c r="Z26" s="246">
        <v>97798.22</v>
      </c>
    </row>
    <row r="27" spans="1:26" x14ac:dyDescent="0.2">
      <c r="A27" s="251" t="s">
        <v>213</v>
      </c>
      <c r="B27" s="244">
        <v>729032</v>
      </c>
      <c r="C27" s="244">
        <v>0</v>
      </c>
      <c r="D27" s="244">
        <v>5716.34</v>
      </c>
      <c r="E27" s="251">
        <v>2273367.2000000002</v>
      </c>
      <c r="F27" s="251">
        <v>752818.8</v>
      </c>
      <c r="I27" s="245">
        <v>119900</v>
      </c>
      <c r="J27" s="245">
        <v>250282</v>
      </c>
      <c r="M27" s="251">
        <v>110198.95</v>
      </c>
      <c r="N27" s="251">
        <v>29027.3</v>
      </c>
      <c r="O27" s="251">
        <v>3263098.4</v>
      </c>
      <c r="P27" s="40">
        <v>1405203.21</v>
      </c>
      <c r="R27" s="40">
        <v>822.32</v>
      </c>
      <c r="T27" s="40">
        <v>960080</v>
      </c>
      <c r="V27" s="246">
        <v>1535446</v>
      </c>
      <c r="Y27" s="246">
        <v>666054.04</v>
      </c>
      <c r="Z27" s="246">
        <v>143868.79999999999</v>
      </c>
    </row>
    <row r="28" spans="1:26" x14ac:dyDescent="0.2">
      <c r="A28" s="251" t="s">
        <v>214</v>
      </c>
      <c r="B28" s="244">
        <v>176979.47</v>
      </c>
      <c r="C28" s="244">
        <v>0</v>
      </c>
      <c r="D28" s="244">
        <v>2865.08</v>
      </c>
      <c r="E28" s="251">
        <v>2389165.63</v>
      </c>
      <c r="F28" s="251">
        <v>595779.81000000006</v>
      </c>
      <c r="L28" s="251">
        <v>24608</v>
      </c>
      <c r="O28" s="251">
        <v>3122820.6</v>
      </c>
      <c r="P28" s="40">
        <v>1005647.2</v>
      </c>
      <c r="T28" s="40">
        <v>197440</v>
      </c>
      <c r="V28" s="246">
        <v>521210</v>
      </c>
      <c r="Y28" s="246">
        <v>574329.47</v>
      </c>
      <c r="Z28" s="246">
        <v>197686.2</v>
      </c>
    </row>
    <row r="29" spans="1:26" x14ac:dyDescent="0.2">
      <c r="A29" s="251" t="s">
        <v>215</v>
      </c>
      <c r="B29" s="244">
        <v>955302.45</v>
      </c>
      <c r="C29" s="244">
        <v>31619</v>
      </c>
      <c r="D29" s="244">
        <v>15485.59</v>
      </c>
      <c r="E29" s="251">
        <v>1267959.3600000001</v>
      </c>
      <c r="F29" s="251">
        <v>954850.96</v>
      </c>
      <c r="J29" s="245">
        <v>2430565</v>
      </c>
      <c r="N29" s="251">
        <v>-1667681.77</v>
      </c>
      <c r="O29" s="251">
        <v>2219243.12</v>
      </c>
      <c r="P29" s="40">
        <v>1274936.42</v>
      </c>
      <c r="R29" s="40">
        <v>369.25</v>
      </c>
      <c r="T29" s="40">
        <v>214484.44</v>
      </c>
      <c r="U29" s="40">
        <v>14830</v>
      </c>
      <c r="V29" s="246">
        <v>561404.43999999994</v>
      </c>
      <c r="Y29" s="246">
        <v>576607.86</v>
      </c>
      <c r="Z29" s="246">
        <v>118941.6</v>
      </c>
    </row>
    <row r="30" spans="1:26" x14ac:dyDescent="0.2">
      <c r="A30" s="251" t="s">
        <v>216</v>
      </c>
      <c r="B30" s="244">
        <v>621151.29</v>
      </c>
      <c r="C30" s="244">
        <v>5751.5</v>
      </c>
      <c r="D30" s="244">
        <v>52302.71</v>
      </c>
      <c r="E30" s="251">
        <v>647439.99</v>
      </c>
      <c r="F30" s="251">
        <v>181494.8</v>
      </c>
      <c r="I30" s="245">
        <v>8450</v>
      </c>
      <c r="J30" s="245">
        <v>231674</v>
      </c>
      <c r="M30" s="251">
        <v>-210876.62</v>
      </c>
      <c r="O30" s="251">
        <v>1260515.6599999999</v>
      </c>
      <c r="P30" s="40">
        <v>1182714.25</v>
      </c>
      <c r="R30" s="40">
        <v>663.35</v>
      </c>
      <c r="T30" s="40">
        <v>231368.8</v>
      </c>
      <c r="V30" s="246">
        <v>596308.80000000005</v>
      </c>
      <c r="Y30" s="246">
        <v>415488.15</v>
      </c>
      <c r="Z30" s="246">
        <v>161848.20000000001</v>
      </c>
    </row>
    <row r="31" spans="1:26" x14ac:dyDescent="0.2">
      <c r="A31" s="251" t="s">
        <v>217</v>
      </c>
      <c r="B31" s="244">
        <v>448013.53</v>
      </c>
      <c r="C31" s="244">
        <v>0</v>
      </c>
      <c r="D31" s="244">
        <v>1406.17</v>
      </c>
      <c r="E31" s="251">
        <v>363455</v>
      </c>
      <c r="F31" s="251">
        <v>463722.25</v>
      </c>
      <c r="J31" s="245">
        <v>198400</v>
      </c>
      <c r="K31" s="245">
        <v>20000</v>
      </c>
      <c r="L31" s="251">
        <v>551</v>
      </c>
      <c r="M31" s="251">
        <v>-2190280.75</v>
      </c>
      <c r="O31" s="251">
        <v>3095144.84</v>
      </c>
      <c r="P31" s="40">
        <v>1217309.8700000001</v>
      </c>
      <c r="R31" s="40">
        <v>236.45</v>
      </c>
      <c r="T31" s="40">
        <v>900072</v>
      </c>
      <c r="U31" s="40">
        <v>225081</v>
      </c>
      <c r="V31" s="246">
        <v>1366161</v>
      </c>
      <c r="Y31" s="246">
        <v>585256.46</v>
      </c>
      <c r="Z31" s="246">
        <v>219744</v>
      </c>
    </row>
    <row r="32" spans="1:26" x14ac:dyDescent="0.2">
      <c r="A32" s="251" t="s">
        <v>218</v>
      </c>
      <c r="B32" s="244">
        <v>1186997.72</v>
      </c>
      <c r="C32" s="244">
        <v>0</v>
      </c>
      <c r="D32" s="244">
        <v>11141</v>
      </c>
      <c r="E32" s="251">
        <v>1103453.08</v>
      </c>
      <c r="F32" s="251">
        <v>3950881.93</v>
      </c>
      <c r="I32" s="245">
        <v>419210</v>
      </c>
      <c r="M32" s="251">
        <v>-6227238.2800000003</v>
      </c>
      <c r="O32" s="251">
        <v>11903501.289999999</v>
      </c>
      <c r="P32" s="40">
        <v>2800395.56</v>
      </c>
      <c r="Q32" s="40">
        <v>702000</v>
      </c>
      <c r="R32" s="40">
        <v>1069.44</v>
      </c>
      <c r="T32" s="40">
        <v>920430</v>
      </c>
      <c r="U32" s="40">
        <v>3300</v>
      </c>
      <c r="V32" s="246">
        <v>1600110</v>
      </c>
      <c r="Y32" s="246">
        <v>1156893.8799999999</v>
      </c>
      <c r="Z32" s="246">
        <v>1268509.3999999999</v>
      </c>
    </row>
    <row r="33" spans="1:27" x14ac:dyDescent="0.2">
      <c r="A33" s="251" t="s">
        <v>219</v>
      </c>
      <c r="B33" s="244">
        <v>318550.53000000003</v>
      </c>
      <c r="C33" s="244">
        <v>0</v>
      </c>
      <c r="D33" s="244">
        <v>36409</v>
      </c>
      <c r="E33" s="251">
        <v>1792973.91</v>
      </c>
      <c r="F33" s="251">
        <v>15</v>
      </c>
      <c r="O33" s="251">
        <v>4127803.68</v>
      </c>
      <c r="P33" s="40">
        <v>1390100.9</v>
      </c>
      <c r="T33" s="40">
        <v>654250</v>
      </c>
      <c r="V33" s="246">
        <v>1336490</v>
      </c>
      <c r="Y33" s="246">
        <v>387541.04</v>
      </c>
      <c r="Z33" s="246">
        <v>58450.46</v>
      </c>
    </row>
    <row r="34" spans="1:27" x14ac:dyDescent="0.2">
      <c r="A34" s="251" t="s">
        <v>220</v>
      </c>
      <c r="B34" s="244">
        <v>833597.06</v>
      </c>
      <c r="C34" s="244">
        <v>70238.3</v>
      </c>
      <c r="D34" s="244">
        <v>231396.35</v>
      </c>
      <c r="E34" s="251">
        <v>684500.27</v>
      </c>
      <c r="F34" s="251">
        <v>173918.09</v>
      </c>
      <c r="N34" s="251">
        <v>1238239.96</v>
      </c>
      <c r="P34" s="40">
        <v>1905346.03</v>
      </c>
      <c r="R34" s="40">
        <v>499.9</v>
      </c>
      <c r="U34" s="40">
        <v>7890</v>
      </c>
      <c r="V34" s="246">
        <v>429847</v>
      </c>
      <c r="Y34" s="246">
        <v>595273.30000000005</v>
      </c>
      <c r="Z34" s="246">
        <v>126099.52</v>
      </c>
    </row>
    <row r="35" spans="1:27" x14ac:dyDescent="0.2">
      <c r="A35" s="251" t="s">
        <v>221</v>
      </c>
      <c r="B35" s="244">
        <v>561283.92000000004</v>
      </c>
      <c r="C35" s="244">
        <v>0</v>
      </c>
      <c r="D35" s="244">
        <v>18223</v>
      </c>
      <c r="E35" s="251">
        <v>632529.38</v>
      </c>
      <c r="F35" s="251">
        <v>345058.29</v>
      </c>
      <c r="G35" s="251">
        <v>1</v>
      </c>
      <c r="J35" s="245">
        <v>17500</v>
      </c>
      <c r="O35" s="251">
        <v>2563303.2200000002</v>
      </c>
      <c r="P35" s="40">
        <v>1523069.71</v>
      </c>
      <c r="R35" s="40">
        <v>409.82</v>
      </c>
      <c r="T35" s="40">
        <v>281660</v>
      </c>
      <c r="V35" s="246">
        <v>751398</v>
      </c>
      <c r="Y35" s="246">
        <v>379006.78</v>
      </c>
      <c r="Z35" s="246">
        <v>222188.22</v>
      </c>
    </row>
    <row r="36" spans="1:27" x14ac:dyDescent="0.2">
      <c r="A36" s="251" t="s">
        <v>225</v>
      </c>
      <c r="B36" s="244">
        <v>1632321.78</v>
      </c>
      <c r="C36" s="244">
        <v>3378</v>
      </c>
      <c r="D36" s="244">
        <v>49475.25</v>
      </c>
      <c r="E36" s="251">
        <v>784623.93</v>
      </c>
      <c r="F36" s="251">
        <v>118402.62</v>
      </c>
      <c r="I36" s="245">
        <v>21410</v>
      </c>
      <c r="J36" s="245">
        <v>472076</v>
      </c>
      <c r="K36" s="245">
        <v>210</v>
      </c>
      <c r="O36" s="251">
        <v>3551030.77</v>
      </c>
      <c r="P36" s="40">
        <v>1086346</v>
      </c>
      <c r="Q36" s="40">
        <v>54000</v>
      </c>
      <c r="R36" s="40">
        <v>2423.9</v>
      </c>
      <c r="T36" s="40">
        <v>1266185.78</v>
      </c>
      <c r="V36" s="246">
        <v>1697595.78</v>
      </c>
      <c r="Y36" s="246">
        <v>430251.47</v>
      </c>
      <c r="Z36" s="246">
        <v>96756.88</v>
      </c>
    </row>
    <row r="37" spans="1:27" x14ac:dyDescent="0.2">
      <c r="A37" s="251" t="s">
        <v>226</v>
      </c>
      <c r="B37" s="244">
        <v>839240.53</v>
      </c>
      <c r="C37" s="244">
        <v>8384</v>
      </c>
      <c r="D37" s="244">
        <v>9427.98</v>
      </c>
      <c r="E37" s="251">
        <v>434612.08</v>
      </c>
      <c r="F37" s="251">
        <v>236371.16</v>
      </c>
      <c r="I37" s="245">
        <v>2135.58</v>
      </c>
      <c r="J37" s="245">
        <v>12018</v>
      </c>
      <c r="K37" s="245">
        <v>0</v>
      </c>
      <c r="N37" s="251">
        <v>55199.63</v>
      </c>
      <c r="O37" s="251">
        <v>1930924.79</v>
      </c>
      <c r="P37" s="40">
        <v>1108815.03</v>
      </c>
      <c r="R37" s="40">
        <v>1023.96</v>
      </c>
      <c r="T37" s="40">
        <v>509092.5</v>
      </c>
      <c r="V37" s="246">
        <v>745562.5</v>
      </c>
      <c r="Y37" s="246">
        <v>409036.2</v>
      </c>
      <c r="Z37" s="246">
        <v>235669.29</v>
      </c>
    </row>
    <row r="38" spans="1:27" x14ac:dyDescent="0.2">
      <c r="A38" s="251" t="s">
        <v>227</v>
      </c>
      <c r="B38" s="244">
        <v>589692.56000000006</v>
      </c>
      <c r="C38" s="244">
        <v>27188</v>
      </c>
      <c r="D38" s="244">
        <v>10691.89</v>
      </c>
      <c r="E38" s="251">
        <v>213348.67</v>
      </c>
      <c r="F38" s="251">
        <v>148876.19</v>
      </c>
      <c r="I38" s="245">
        <v>27142.31</v>
      </c>
      <c r="J38" s="245">
        <v>248884</v>
      </c>
      <c r="K38" s="245">
        <v>1816.78</v>
      </c>
      <c r="N38" s="251">
        <v>133908.93</v>
      </c>
      <c r="O38" s="251">
        <v>2854572.07</v>
      </c>
      <c r="P38" s="40">
        <v>1532985.46</v>
      </c>
      <c r="Q38" s="40">
        <v>191030</v>
      </c>
      <c r="R38" s="40">
        <v>205.66</v>
      </c>
      <c r="T38" s="40">
        <v>194166</v>
      </c>
      <c r="V38" s="246">
        <v>735938</v>
      </c>
      <c r="X38" s="246">
        <v>4630</v>
      </c>
      <c r="Y38" s="246">
        <v>810141.75</v>
      </c>
      <c r="Z38" s="246">
        <v>275992.71999999997</v>
      </c>
      <c r="AA38" s="246">
        <v>58000</v>
      </c>
    </row>
    <row r="39" spans="1:27" x14ac:dyDescent="0.2">
      <c r="A39" s="251" t="s">
        <v>228</v>
      </c>
      <c r="B39" s="244">
        <v>750128.29</v>
      </c>
      <c r="C39" s="244">
        <v>36888.800000000003</v>
      </c>
      <c r="D39" s="244">
        <v>22373.16</v>
      </c>
      <c r="E39" s="251">
        <v>518877.45</v>
      </c>
      <c r="F39" s="251">
        <v>74799.520000000004</v>
      </c>
      <c r="H39" s="245">
        <v>0</v>
      </c>
      <c r="I39" s="245">
        <v>14573.71</v>
      </c>
      <c r="K39" s="245">
        <v>0</v>
      </c>
      <c r="L39" s="251">
        <v>35200</v>
      </c>
      <c r="M39" s="251">
        <v>-261641.49</v>
      </c>
      <c r="N39" s="251">
        <v>-6060.6</v>
      </c>
      <c r="O39" s="251">
        <v>1440362.48</v>
      </c>
      <c r="P39" s="40">
        <v>812055.89</v>
      </c>
      <c r="Q39" s="40">
        <v>8050</v>
      </c>
      <c r="R39" s="40">
        <v>1022.38</v>
      </c>
      <c r="T39" s="40">
        <v>472359.9</v>
      </c>
      <c r="V39" s="246">
        <v>626039.9</v>
      </c>
      <c r="Y39" s="246">
        <v>370612.19</v>
      </c>
      <c r="Z39" s="246">
        <v>86474.96</v>
      </c>
    </row>
    <row r="40" spans="1:27" x14ac:dyDescent="0.2">
      <c r="A40" s="251" t="s">
        <v>229</v>
      </c>
      <c r="B40" s="244">
        <v>775104.49</v>
      </c>
      <c r="C40" s="244">
        <v>10752.29</v>
      </c>
      <c r="D40" s="244">
        <v>25853.63</v>
      </c>
      <c r="E40" s="251">
        <v>2913482.49</v>
      </c>
      <c r="F40" s="251">
        <v>106469.37</v>
      </c>
      <c r="I40" s="245">
        <v>11375</v>
      </c>
      <c r="J40" s="245">
        <v>59250</v>
      </c>
      <c r="K40" s="245">
        <v>0</v>
      </c>
      <c r="N40" s="251">
        <v>2870550.66</v>
      </c>
      <c r="O40" s="251">
        <v>455164.99</v>
      </c>
      <c r="P40" s="40">
        <v>1104163.03</v>
      </c>
      <c r="R40" s="40">
        <v>839.12</v>
      </c>
      <c r="T40" s="40">
        <v>680454.24</v>
      </c>
      <c r="U40" s="40">
        <v>527</v>
      </c>
      <c r="V40" s="246">
        <v>1120880.24</v>
      </c>
      <c r="W40" s="246">
        <v>9520</v>
      </c>
      <c r="Y40" s="246">
        <v>306088.71000000002</v>
      </c>
      <c r="Z40" s="246">
        <v>131119.31</v>
      </c>
    </row>
    <row r="41" spans="1:27" x14ac:dyDescent="0.2">
      <c r="A41" s="251" t="s">
        <v>230</v>
      </c>
      <c r="B41" s="244">
        <v>691266.87</v>
      </c>
      <c r="C41" s="244">
        <v>1828.65</v>
      </c>
      <c r="D41" s="244">
        <v>50640.55</v>
      </c>
      <c r="E41" s="251">
        <v>230112.64000000001</v>
      </c>
      <c r="F41" s="251">
        <v>273115.61</v>
      </c>
      <c r="I41" s="245">
        <v>9252</v>
      </c>
      <c r="J41" s="245">
        <v>397608.88</v>
      </c>
      <c r="K41" s="245">
        <v>152.38</v>
      </c>
      <c r="N41" s="251">
        <v>-78769.67</v>
      </c>
      <c r="O41" s="251">
        <v>1976836.89</v>
      </c>
      <c r="P41" s="40">
        <v>1003994.21</v>
      </c>
      <c r="R41" s="40">
        <v>761.75</v>
      </c>
      <c r="T41" s="40">
        <v>594097.14</v>
      </c>
      <c r="V41" s="246">
        <v>822777.14</v>
      </c>
      <c r="X41" s="246">
        <v>37140</v>
      </c>
      <c r="Y41" s="246">
        <v>347337.1</v>
      </c>
      <c r="Z41" s="246">
        <v>117433.55</v>
      </c>
      <c r="AA41" s="246">
        <v>8200</v>
      </c>
    </row>
    <row r="42" spans="1:27" x14ac:dyDescent="0.2">
      <c r="A42" s="251" t="s">
        <v>231</v>
      </c>
      <c r="B42" s="244">
        <v>973641.17</v>
      </c>
      <c r="C42" s="244">
        <v>15847</v>
      </c>
      <c r="D42" s="244">
        <v>60356.45</v>
      </c>
      <c r="E42" s="251">
        <v>634726.03</v>
      </c>
      <c r="F42" s="251">
        <v>267314.78999999998</v>
      </c>
      <c r="I42" s="245">
        <v>20486.099999999999</v>
      </c>
      <c r="J42" s="245">
        <v>456097</v>
      </c>
      <c r="K42" s="245">
        <v>3107.52</v>
      </c>
      <c r="N42" s="251">
        <v>1444</v>
      </c>
      <c r="O42" s="251">
        <v>1732965.71</v>
      </c>
      <c r="P42" s="40">
        <v>1510920.55</v>
      </c>
      <c r="Q42" s="40">
        <v>7200</v>
      </c>
      <c r="R42" s="40">
        <v>822.85</v>
      </c>
      <c r="T42" s="40">
        <v>445900.83</v>
      </c>
      <c r="U42" s="40">
        <v>142000</v>
      </c>
      <c r="V42" s="246">
        <v>933240.83</v>
      </c>
      <c r="X42" s="246">
        <v>6260</v>
      </c>
      <c r="Y42" s="246">
        <v>963921.81</v>
      </c>
      <c r="Z42" s="246">
        <v>128119.09</v>
      </c>
    </row>
    <row r="43" spans="1:27" x14ac:dyDescent="0.2">
      <c r="A43" s="251" t="s">
        <v>232</v>
      </c>
      <c r="B43" s="244">
        <v>930104.82</v>
      </c>
      <c r="C43" s="244">
        <v>43608.29</v>
      </c>
      <c r="D43" s="244">
        <v>125129.4</v>
      </c>
      <c r="E43" s="251">
        <v>476122.64</v>
      </c>
      <c r="F43" s="251">
        <v>119419.26</v>
      </c>
      <c r="I43" s="245">
        <v>13646.15</v>
      </c>
      <c r="J43" s="245">
        <v>262344</v>
      </c>
      <c r="O43" s="251">
        <v>2083523.09</v>
      </c>
      <c r="P43" s="40">
        <v>908820.13</v>
      </c>
      <c r="R43" s="40">
        <v>1149.78</v>
      </c>
      <c r="T43" s="40">
        <v>475902</v>
      </c>
      <c r="V43" s="246">
        <v>825662</v>
      </c>
      <c r="W43" s="246">
        <v>9790</v>
      </c>
      <c r="Y43" s="246">
        <v>335331.61</v>
      </c>
      <c r="Z43" s="246">
        <v>211929.2</v>
      </c>
      <c r="AA43" s="246">
        <v>5200</v>
      </c>
    </row>
    <row r="44" spans="1:27" x14ac:dyDescent="0.2">
      <c r="A44" s="251" t="s">
        <v>233</v>
      </c>
      <c r="B44" s="244">
        <v>934432.12</v>
      </c>
      <c r="C44" s="244">
        <v>10000</v>
      </c>
      <c r="D44" s="244">
        <v>16441.52</v>
      </c>
      <c r="E44" s="251">
        <v>1116679.75</v>
      </c>
      <c r="F44" s="251">
        <v>330224.15000000002</v>
      </c>
      <c r="H44" s="245">
        <v>0</v>
      </c>
      <c r="I44" s="245">
        <v>16187.99</v>
      </c>
      <c r="J44" s="245">
        <v>65190</v>
      </c>
      <c r="K44" s="245">
        <v>1098.21</v>
      </c>
      <c r="P44" s="40">
        <v>1405598.55</v>
      </c>
      <c r="R44" s="40">
        <v>660.37</v>
      </c>
      <c r="T44" s="40">
        <v>480858</v>
      </c>
      <c r="V44" s="246">
        <v>827287</v>
      </c>
      <c r="Y44" s="246">
        <v>418176.33</v>
      </c>
      <c r="Z44" s="246">
        <v>147240.35</v>
      </c>
    </row>
    <row r="45" spans="1:27" x14ac:dyDescent="0.2">
      <c r="A45" s="251" t="s">
        <v>234</v>
      </c>
      <c r="B45" s="244">
        <v>434304.16</v>
      </c>
      <c r="C45" s="244">
        <v>92277.84</v>
      </c>
      <c r="D45" s="244">
        <v>46726.83</v>
      </c>
      <c r="E45" s="251">
        <v>684403.23</v>
      </c>
      <c r="F45" s="251">
        <v>299484.40000000002</v>
      </c>
      <c r="I45" s="245">
        <v>22852.3</v>
      </c>
      <c r="J45" s="245">
        <v>123169</v>
      </c>
      <c r="K45" s="245">
        <v>2798.77</v>
      </c>
      <c r="O45" s="251">
        <v>1500565.11</v>
      </c>
      <c r="P45" s="40">
        <v>1424368.96</v>
      </c>
      <c r="Q45" s="40">
        <v>20000</v>
      </c>
      <c r="R45" s="40">
        <v>152.27000000000001</v>
      </c>
      <c r="T45" s="40">
        <v>575548</v>
      </c>
      <c r="U45" s="40">
        <v>9200</v>
      </c>
      <c r="V45" s="246">
        <v>1084920</v>
      </c>
      <c r="W45" s="246">
        <v>3730</v>
      </c>
      <c r="Y45" s="246">
        <v>597873.93000000005</v>
      </c>
      <c r="Z45" s="246">
        <v>151805.01</v>
      </c>
    </row>
    <row r="46" spans="1:27" x14ac:dyDescent="0.2">
      <c r="A46" s="251" t="s">
        <v>236</v>
      </c>
      <c r="B46" s="244">
        <v>435113.74</v>
      </c>
      <c r="C46" s="244">
        <v>2219</v>
      </c>
      <c r="D46" s="244">
        <v>7110.25</v>
      </c>
      <c r="E46" s="251">
        <v>36570.239999999998</v>
      </c>
      <c r="F46" s="251">
        <v>238100.12</v>
      </c>
      <c r="G46" s="251">
        <v>1</v>
      </c>
      <c r="I46" s="245">
        <v>14055</v>
      </c>
      <c r="J46" s="245">
        <v>60320</v>
      </c>
      <c r="N46" s="251">
        <v>45350</v>
      </c>
      <c r="O46" s="251">
        <v>2280594.58</v>
      </c>
      <c r="P46" s="40">
        <v>968397.21</v>
      </c>
      <c r="Q46" s="40">
        <v>41680</v>
      </c>
      <c r="R46" s="40">
        <v>246.9</v>
      </c>
      <c r="T46" s="40">
        <v>1065716</v>
      </c>
      <c r="V46" s="246">
        <v>1277956</v>
      </c>
      <c r="Y46" s="246">
        <v>450917.53</v>
      </c>
      <c r="Z46" s="246">
        <v>114312.01</v>
      </c>
      <c r="AA46" s="246">
        <v>1000</v>
      </c>
    </row>
    <row r="47" spans="1:27" x14ac:dyDescent="0.2">
      <c r="A47" s="251" t="s">
        <v>240</v>
      </c>
      <c r="B47" s="244">
        <v>585535.36</v>
      </c>
      <c r="C47" s="244">
        <v>112613.5</v>
      </c>
      <c r="D47" s="244">
        <v>15080.9</v>
      </c>
      <c r="E47" s="251">
        <v>5694307.6500000004</v>
      </c>
      <c r="F47" s="251">
        <v>1959267.42</v>
      </c>
      <c r="H47" s="245">
        <v>0</v>
      </c>
      <c r="I47" s="245">
        <v>9964</v>
      </c>
      <c r="M47" s="251">
        <v>-1171647.55</v>
      </c>
      <c r="N47" s="251">
        <v>527272.56999999995</v>
      </c>
      <c r="O47" s="251">
        <v>2114009</v>
      </c>
      <c r="P47" s="40">
        <v>732457.89</v>
      </c>
      <c r="R47" s="40">
        <v>836.99</v>
      </c>
      <c r="T47" s="40">
        <v>548751.19999999995</v>
      </c>
      <c r="V47" s="246">
        <v>712571.2</v>
      </c>
      <c r="X47" s="246">
        <v>3500</v>
      </c>
      <c r="Y47" s="246">
        <v>287375.49</v>
      </c>
      <c r="Z47" s="246">
        <v>361586.79</v>
      </c>
    </row>
    <row r="48" spans="1:27" x14ac:dyDescent="0.2">
      <c r="A48" s="251" t="s">
        <v>241</v>
      </c>
      <c r="B48" s="244">
        <v>702063.63</v>
      </c>
      <c r="C48" s="244">
        <v>51255.53</v>
      </c>
      <c r="D48" s="244">
        <v>27121.11</v>
      </c>
      <c r="E48" s="251">
        <v>3423391.22</v>
      </c>
      <c r="F48" s="251">
        <v>135703.23000000001</v>
      </c>
      <c r="I48" s="245">
        <v>22316</v>
      </c>
      <c r="J48" s="245">
        <v>404860</v>
      </c>
      <c r="M48" s="251">
        <v>488987.81</v>
      </c>
      <c r="N48" s="251">
        <v>162137.60000000001</v>
      </c>
      <c r="O48" s="251">
        <v>1646714.98</v>
      </c>
      <c r="P48" s="40">
        <v>877672.93</v>
      </c>
      <c r="R48" s="40">
        <v>413.44</v>
      </c>
      <c r="T48" s="40">
        <v>271257</v>
      </c>
      <c r="V48" s="246">
        <v>598064</v>
      </c>
      <c r="Y48" s="246">
        <v>440911.41</v>
      </c>
      <c r="Z48" s="246">
        <v>175727.23</v>
      </c>
    </row>
    <row r="49" spans="1:27" x14ac:dyDescent="0.2">
      <c r="A49" s="251" t="s">
        <v>242</v>
      </c>
      <c r="B49" s="244">
        <v>661165.56999999995</v>
      </c>
      <c r="C49" s="244">
        <v>5014</v>
      </c>
      <c r="D49" s="244">
        <v>23610.32</v>
      </c>
      <c r="E49" s="251">
        <v>1636239.04</v>
      </c>
      <c r="F49" s="251">
        <v>2078574.56</v>
      </c>
      <c r="G49" s="251">
        <v>73999</v>
      </c>
      <c r="I49" s="245">
        <v>11210</v>
      </c>
      <c r="N49" s="251">
        <v>31589.54</v>
      </c>
      <c r="O49" s="251">
        <v>2273364.33</v>
      </c>
      <c r="P49" s="40">
        <v>337560.65</v>
      </c>
      <c r="R49" s="40">
        <v>3207.06</v>
      </c>
      <c r="T49" s="40">
        <v>435320</v>
      </c>
      <c r="V49" s="246">
        <v>739430</v>
      </c>
      <c r="Y49" s="246">
        <v>290177.63</v>
      </c>
      <c r="Z49" s="246">
        <v>180061.69</v>
      </c>
    </row>
    <row r="50" spans="1:27" x14ac:dyDescent="0.2">
      <c r="A50" s="251" t="s">
        <v>246</v>
      </c>
      <c r="B50" s="244">
        <v>1375161.32</v>
      </c>
      <c r="C50" s="244">
        <v>1064</v>
      </c>
      <c r="D50" s="244">
        <v>40.15</v>
      </c>
      <c r="E50" s="251">
        <v>155701.25</v>
      </c>
      <c r="F50" s="251">
        <v>683350.32</v>
      </c>
      <c r="H50" s="245">
        <v>0</v>
      </c>
      <c r="I50" s="245">
        <v>0</v>
      </c>
      <c r="J50" s="245">
        <v>531770</v>
      </c>
      <c r="K50" s="245">
        <v>979.01</v>
      </c>
      <c r="N50" s="251">
        <v>181461.1</v>
      </c>
      <c r="O50" s="251">
        <v>2191305.25</v>
      </c>
      <c r="P50" s="40">
        <v>1276816.05</v>
      </c>
      <c r="R50" s="40">
        <v>782.16</v>
      </c>
      <c r="T50" s="40">
        <v>953762.8</v>
      </c>
      <c r="U50" s="40">
        <v>245700</v>
      </c>
      <c r="V50" s="246">
        <v>1247122.8</v>
      </c>
      <c r="Y50" s="246">
        <v>409604.06</v>
      </c>
      <c r="Z50" s="246">
        <v>165283.25</v>
      </c>
    </row>
    <row r="51" spans="1:27" x14ac:dyDescent="0.2">
      <c r="A51" s="251" t="s">
        <v>247</v>
      </c>
      <c r="B51" s="244">
        <v>2640049</v>
      </c>
      <c r="C51" s="244">
        <v>0</v>
      </c>
      <c r="D51" s="244">
        <v>20556.37</v>
      </c>
      <c r="E51" s="251">
        <v>1006103.77</v>
      </c>
      <c r="F51" s="251">
        <v>307420.44</v>
      </c>
      <c r="H51" s="245">
        <v>0</v>
      </c>
      <c r="I51" s="245">
        <v>0</v>
      </c>
      <c r="J51" s="245">
        <v>168474.55</v>
      </c>
      <c r="K51" s="245">
        <v>818</v>
      </c>
      <c r="N51" s="251">
        <v>-84.89</v>
      </c>
      <c r="O51" s="251">
        <v>2281491.52</v>
      </c>
      <c r="P51" s="40">
        <v>3313710.32</v>
      </c>
      <c r="Q51" s="40">
        <v>132251</v>
      </c>
      <c r="R51" s="40">
        <v>3872.24</v>
      </c>
      <c r="T51" s="40">
        <v>1388711.91</v>
      </c>
      <c r="V51" s="246">
        <v>1996361.91</v>
      </c>
      <c r="W51" s="246">
        <v>14668.8</v>
      </c>
      <c r="Y51" s="246">
        <v>1563576.53</v>
      </c>
      <c r="Z51" s="246">
        <v>167567.04000000001</v>
      </c>
      <c r="AA51" s="246">
        <v>9700</v>
      </c>
    </row>
    <row r="52" spans="1:27" x14ac:dyDescent="0.2">
      <c r="A52" s="251" t="s">
        <v>248</v>
      </c>
      <c r="B52" s="244">
        <v>661790.68999999994</v>
      </c>
      <c r="C52" s="244">
        <v>0</v>
      </c>
      <c r="D52" s="244">
        <v>53136.47</v>
      </c>
      <c r="E52" s="251">
        <v>132549.99</v>
      </c>
      <c r="F52" s="251">
        <v>567001.27</v>
      </c>
      <c r="H52" s="245">
        <v>0</v>
      </c>
      <c r="I52" s="245">
        <v>0</v>
      </c>
      <c r="J52" s="245">
        <v>83340</v>
      </c>
      <c r="K52" s="245">
        <v>2744</v>
      </c>
      <c r="O52" s="251">
        <v>2647377.69</v>
      </c>
      <c r="P52" s="40">
        <v>2540858.6</v>
      </c>
      <c r="Q52" s="40">
        <v>500</v>
      </c>
      <c r="R52" s="40">
        <v>576.55999999999995</v>
      </c>
      <c r="T52" s="40">
        <v>888256</v>
      </c>
      <c r="U52" s="40">
        <v>20600</v>
      </c>
      <c r="V52" s="246">
        <v>1524656</v>
      </c>
      <c r="Y52" s="246">
        <v>999972.85</v>
      </c>
      <c r="Z52" s="246">
        <v>123987.14</v>
      </c>
    </row>
    <row r="53" spans="1:27" x14ac:dyDescent="0.2">
      <c r="A53" s="253" t="s">
        <v>249</v>
      </c>
      <c r="B53" s="244">
        <v>954635.08</v>
      </c>
      <c r="C53" s="244">
        <v>0</v>
      </c>
      <c r="D53" s="244">
        <v>8043.86</v>
      </c>
      <c r="E53" s="251">
        <v>284533.65999999997</v>
      </c>
      <c r="F53" s="251">
        <v>381049.59</v>
      </c>
      <c r="H53" s="245">
        <v>7800</v>
      </c>
      <c r="I53" s="245">
        <v>0</v>
      </c>
      <c r="J53" s="245">
        <v>562484.64</v>
      </c>
      <c r="K53" s="245">
        <v>3076</v>
      </c>
      <c r="O53" s="251">
        <v>4706462.17</v>
      </c>
      <c r="P53" s="40">
        <v>1522995.66</v>
      </c>
      <c r="R53" s="40">
        <v>2822.73</v>
      </c>
      <c r="T53" s="40">
        <v>1330092.94</v>
      </c>
      <c r="V53" s="246">
        <v>1486538.94</v>
      </c>
      <c r="X53" s="246">
        <v>1000</v>
      </c>
      <c r="Y53" s="246">
        <v>958565.94</v>
      </c>
      <c r="Z53" s="246">
        <v>145304.72</v>
      </c>
    </row>
    <row r="54" spans="1:27" x14ac:dyDescent="0.2">
      <c r="A54" s="251" t="s">
        <v>253</v>
      </c>
      <c r="B54" s="244">
        <v>791653.11</v>
      </c>
      <c r="C54" s="244">
        <v>3448</v>
      </c>
      <c r="D54" s="244">
        <v>79786.850000000006</v>
      </c>
      <c r="E54" s="251">
        <v>1550178.37</v>
      </c>
      <c r="F54" s="251">
        <v>674192.29</v>
      </c>
      <c r="G54" s="251">
        <v>0</v>
      </c>
      <c r="J54" s="245">
        <v>47300</v>
      </c>
      <c r="K54" s="245">
        <v>5175.1000000000004</v>
      </c>
      <c r="N54" s="251">
        <v>1916233.64</v>
      </c>
      <c r="O54" s="251">
        <v>954921</v>
      </c>
      <c r="P54" s="40">
        <v>1032874.08</v>
      </c>
      <c r="R54" s="40">
        <v>1057.49</v>
      </c>
      <c r="T54" s="40">
        <v>158980</v>
      </c>
      <c r="U54" s="40">
        <v>981041</v>
      </c>
      <c r="V54" s="246">
        <v>519681</v>
      </c>
      <c r="X54" s="246">
        <v>4236</v>
      </c>
      <c r="Y54" s="246">
        <v>1115571.42</v>
      </c>
      <c r="Z54" s="246">
        <v>158835.26999999999</v>
      </c>
      <c r="AA54" s="246">
        <v>200000</v>
      </c>
    </row>
    <row r="55" spans="1:27" x14ac:dyDescent="0.2">
      <c r="A55" s="251" t="s">
        <v>254</v>
      </c>
      <c r="B55" s="244">
        <v>3506573.47</v>
      </c>
      <c r="C55" s="244">
        <v>35800</v>
      </c>
      <c r="D55" s="244">
        <v>86517.91</v>
      </c>
      <c r="E55" s="251">
        <v>680342.98</v>
      </c>
      <c r="F55" s="251">
        <v>480617.48</v>
      </c>
      <c r="J55" s="245">
        <v>6509033.3399999999</v>
      </c>
      <c r="K55" s="245">
        <v>1539.2</v>
      </c>
      <c r="N55" s="251">
        <v>105652.68</v>
      </c>
      <c r="O55" s="251">
        <v>2528782.23</v>
      </c>
      <c r="P55" s="40">
        <v>744717.28</v>
      </c>
      <c r="R55" s="40">
        <v>2744.08</v>
      </c>
      <c r="S55" s="40">
        <v>0</v>
      </c>
      <c r="T55" s="40">
        <v>238630</v>
      </c>
      <c r="U55" s="40">
        <v>54200</v>
      </c>
      <c r="V55" s="246">
        <v>650727</v>
      </c>
      <c r="W55" s="246">
        <v>36112</v>
      </c>
      <c r="Y55" s="246">
        <v>2230808.7000000002</v>
      </c>
      <c r="Z55" s="246">
        <v>181797.97</v>
      </c>
      <c r="AA55" s="246">
        <v>2296001.2999999998</v>
      </c>
    </row>
    <row r="56" spans="1:27" x14ac:dyDescent="0.2">
      <c r="A56" s="251" t="s">
        <v>255</v>
      </c>
      <c r="B56" s="244">
        <v>460770.51</v>
      </c>
      <c r="C56" s="244">
        <v>0</v>
      </c>
      <c r="D56" s="244">
        <v>7055</v>
      </c>
      <c r="E56" s="251">
        <v>939869.54</v>
      </c>
      <c r="F56" s="251">
        <v>232698.29</v>
      </c>
      <c r="J56" s="245">
        <v>387273</v>
      </c>
      <c r="K56" s="245">
        <v>231</v>
      </c>
      <c r="N56" s="251">
        <v>-1260569.22</v>
      </c>
      <c r="O56" s="251">
        <v>2500517.0699999998</v>
      </c>
      <c r="P56" s="40">
        <v>1132427.8</v>
      </c>
      <c r="R56" s="40">
        <v>493.84</v>
      </c>
      <c r="T56" s="40">
        <v>234160</v>
      </c>
      <c r="U56" s="40">
        <v>28200</v>
      </c>
      <c r="V56" s="246">
        <v>476548</v>
      </c>
      <c r="W56" s="246">
        <v>24516</v>
      </c>
      <c r="Y56" s="246">
        <v>724506.43</v>
      </c>
      <c r="Z56" s="246">
        <v>126369.72</v>
      </c>
      <c r="AA56" s="246">
        <v>30400</v>
      </c>
    </row>
    <row r="57" spans="1:27" x14ac:dyDescent="0.2">
      <c r="A57" s="251" t="s">
        <v>256</v>
      </c>
      <c r="B57" s="244">
        <v>793139.24</v>
      </c>
      <c r="C57" s="244">
        <v>0</v>
      </c>
      <c r="D57" s="244">
        <v>46833.58</v>
      </c>
      <c r="E57" s="251">
        <v>541442.76</v>
      </c>
      <c r="F57" s="251">
        <v>469950.69</v>
      </c>
      <c r="J57" s="245">
        <v>207763.49</v>
      </c>
      <c r="K57" s="245">
        <v>0</v>
      </c>
      <c r="N57" s="251">
        <v>-123102.74</v>
      </c>
      <c r="O57" s="251">
        <v>1946573.94</v>
      </c>
      <c r="P57" s="40">
        <v>1532697.99</v>
      </c>
      <c r="R57" s="40">
        <v>1230.5999999999999</v>
      </c>
      <c r="T57" s="40">
        <v>214900</v>
      </c>
      <c r="U57" s="40">
        <v>84600</v>
      </c>
      <c r="V57" s="246">
        <v>809388</v>
      </c>
      <c r="W57" s="246">
        <v>17028</v>
      </c>
      <c r="Y57" s="246">
        <v>982246.89</v>
      </c>
      <c r="Z57" s="246">
        <v>204634.12</v>
      </c>
    </row>
    <row r="58" spans="1:27" x14ac:dyDescent="0.2">
      <c r="A58" s="251" t="s">
        <v>257</v>
      </c>
      <c r="B58" s="244">
        <v>264208.44</v>
      </c>
      <c r="C58" s="244">
        <v>0</v>
      </c>
      <c r="D58" s="244">
        <v>37517.18</v>
      </c>
      <c r="E58" s="251">
        <v>221249.07</v>
      </c>
      <c r="F58" s="251">
        <v>246614.16</v>
      </c>
      <c r="J58" s="245">
        <v>163735.51999999999</v>
      </c>
      <c r="K58" s="245">
        <v>89</v>
      </c>
      <c r="N58" s="251">
        <v>-329480.03999999998</v>
      </c>
      <c r="O58" s="251">
        <v>980950.37</v>
      </c>
      <c r="P58" s="40">
        <v>1360810.61</v>
      </c>
      <c r="R58" s="40">
        <v>633.99</v>
      </c>
      <c r="T58" s="40">
        <v>207570</v>
      </c>
      <c r="U58" s="40">
        <v>252862.47</v>
      </c>
      <c r="V58" s="246">
        <v>325697</v>
      </c>
      <c r="W58" s="246">
        <v>8633</v>
      </c>
      <c r="Y58" s="246">
        <v>1486045.75</v>
      </c>
      <c r="Z58" s="246">
        <v>47207.32</v>
      </c>
    </row>
    <row r="59" spans="1:27" x14ac:dyDescent="0.2">
      <c r="A59" s="251" t="s">
        <v>258</v>
      </c>
      <c r="B59" s="244">
        <v>357813.51</v>
      </c>
      <c r="C59" s="244">
        <v>0</v>
      </c>
      <c r="D59" s="244">
        <v>19785.490000000002</v>
      </c>
      <c r="E59" s="251">
        <v>1018281.09</v>
      </c>
      <c r="F59" s="251">
        <v>135469.63</v>
      </c>
      <c r="J59" s="245">
        <v>169445</v>
      </c>
      <c r="K59" s="245">
        <v>106</v>
      </c>
      <c r="N59" s="251">
        <v>-349889.96</v>
      </c>
      <c r="O59" s="251">
        <v>1692734.22</v>
      </c>
      <c r="P59" s="40">
        <v>524344.42000000004</v>
      </c>
      <c r="R59" s="40">
        <v>543.36</v>
      </c>
      <c r="T59" s="40">
        <v>146090</v>
      </c>
      <c r="U59" s="40">
        <v>12200</v>
      </c>
      <c r="V59" s="246">
        <v>253363</v>
      </c>
      <c r="W59" s="246">
        <v>1756</v>
      </c>
      <c r="Y59" s="246">
        <v>280005.18</v>
      </c>
      <c r="Z59" s="246">
        <v>102699.14</v>
      </c>
      <c r="AA59" s="246">
        <v>26400</v>
      </c>
    </row>
    <row r="60" spans="1:27" x14ac:dyDescent="0.2">
      <c r="A60" s="251" t="s">
        <v>262</v>
      </c>
      <c r="B60" s="244">
        <v>549517.5</v>
      </c>
      <c r="C60" s="244">
        <v>3643</v>
      </c>
      <c r="D60" s="244">
        <v>20321.21</v>
      </c>
      <c r="E60" s="251">
        <v>761662.06</v>
      </c>
      <c r="F60" s="251">
        <v>-446386.08</v>
      </c>
      <c r="H60" s="245">
        <v>48374</v>
      </c>
      <c r="I60" s="245">
        <v>0</v>
      </c>
      <c r="J60" s="245">
        <v>550319</v>
      </c>
      <c r="K60" s="245">
        <v>0</v>
      </c>
      <c r="N60" s="251">
        <v>-2127372.7599999998</v>
      </c>
      <c r="O60" s="251">
        <v>2210713.7999999998</v>
      </c>
      <c r="P60" s="40">
        <v>1328904.75</v>
      </c>
      <c r="R60" s="40">
        <v>978.16</v>
      </c>
      <c r="T60" s="40">
        <v>653793.6</v>
      </c>
      <c r="V60" s="246">
        <v>915133.6</v>
      </c>
      <c r="X60" s="246">
        <v>5748</v>
      </c>
      <c r="Y60" s="246">
        <v>609468.46</v>
      </c>
      <c r="Z60" s="246">
        <v>117416.37</v>
      </c>
    </row>
    <row r="61" spans="1:27" x14ac:dyDescent="0.2">
      <c r="A61" s="251" t="s">
        <v>263</v>
      </c>
      <c r="B61" s="244">
        <v>1028490.07</v>
      </c>
      <c r="C61" s="244">
        <v>22740</v>
      </c>
      <c r="D61" s="244">
        <v>298258.09000000003</v>
      </c>
      <c r="E61" s="251">
        <v>826540.77</v>
      </c>
      <c r="F61" s="251">
        <v>-1033.18</v>
      </c>
      <c r="H61" s="245">
        <v>22490</v>
      </c>
      <c r="I61" s="245">
        <v>14300</v>
      </c>
      <c r="J61" s="245">
        <v>496263</v>
      </c>
      <c r="N61" s="251">
        <v>210224.62</v>
      </c>
      <c r="O61" s="251">
        <v>1549075.07</v>
      </c>
      <c r="P61" s="40">
        <v>1647342.98</v>
      </c>
      <c r="Q61" s="40">
        <v>19200</v>
      </c>
      <c r="R61" s="40">
        <v>1377.34</v>
      </c>
      <c r="T61" s="40">
        <v>906435</v>
      </c>
      <c r="U61" s="40">
        <v>74400</v>
      </c>
      <c r="V61" s="246">
        <v>1127875</v>
      </c>
      <c r="Y61" s="246">
        <v>935691.68</v>
      </c>
      <c r="Z61" s="246">
        <v>96598.81</v>
      </c>
    </row>
    <row r="62" spans="1:27" x14ac:dyDescent="0.2">
      <c r="A62" s="251" t="s">
        <v>264</v>
      </c>
      <c r="B62" s="244">
        <v>510328.05</v>
      </c>
      <c r="C62" s="244">
        <v>147878</v>
      </c>
      <c r="D62" s="244">
        <v>113263.29</v>
      </c>
      <c r="E62" s="251">
        <v>48365.4</v>
      </c>
      <c r="F62" s="251">
        <v>154440.1</v>
      </c>
      <c r="I62" s="245">
        <v>92975</v>
      </c>
      <c r="J62" s="245">
        <v>382664</v>
      </c>
      <c r="K62" s="245">
        <v>895001.68</v>
      </c>
      <c r="N62" s="251">
        <v>-732513.36</v>
      </c>
      <c r="O62" s="251">
        <v>3406179.86</v>
      </c>
      <c r="P62" s="40">
        <v>1892114.42</v>
      </c>
      <c r="R62" s="40">
        <v>862.48</v>
      </c>
      <c r="T62" s="40">
        <v>899428.8</v>
      </c>
      <c r="V62" s="246">
        <v>1332856.8</v>
      </c>
      <c r="Y62" s="246">
        <v>987607.74</v>
      </c>
      <c r="Z62" s="246">
        <v>49081.68</v>
      </c>
    </row>
    <row r="63" spans="1:27" x14ac:dyDescent="0.2">
      <c r="A63" s="251" t="s">
        <v>265</v>
      </c>
      <c r="B63" s="244">
        <v>513584.89</v>
      </c>
      <c r="C63" s="244">
        <v>180502</v>
      </c>
      <c r="D63" s="244">
        <v>4000.27</v>
      </c>
      <c r="E63" s="251">
        <v>190649.36</v>
      </c>
      <c r="F63" s="251">
        <v>192934.81</v>
      </c>
      <c r="H63" s="245">
        <v>0</v>
      </c>
      <c r="I63" s="245">
        <v>14300</v>
      </c>
      <c r="J63" s="245">
        <v>454638</v>
      </c>
      <c r="N63" s="251">
        <v>-5378.99</v>
      </c>
      <c r="O63" s="251">
        <v>1679166.57</v>
      </c>
      <c r="P63" s="40">
        <v>1208798.97</v>
      </c>
      <c r="Q63" s="40">
        <v>15000</v>
      </c>
      <c r="R63" s="40">
        <v>886.73</v>
      </c>
      <c r="T63" s="40">
        <v>60396</v>
      </c>
      <c r="U63" s="40">
        <v>175400</v>
      </c>
      <c r="V63" s="246">
        <v>298748</v>
      </c>
      <c r="X63" s="246">
        <v>440</v>
      </c>
      <c r="Y63" s="246">
        <v>623671.6</v>
      </c>
      <c r="Z63" s="246">
        <v>46040.67</v>
      </c>
    </row>
    <row r="64" spans="1:27" x14ac:dyDescent="0.2">
      <c r="A64" s="251" t="s">
        <v>266</v>
      </c>
      <c r="B64" s="244">
        <v>397422.41</v>
      </c>
      <c r="C64" s="244">
        <v>0</v>
      </c>
      <c r="D64" s="244">
        <v>28861.96</v>
      </c>
      <c r="E64" s="251">
        <v>526056.81999999995</v>
      </c>
      <c r="F64" s="251">
        <v>251851.51</v>
      </c>
      <c r="H64" s="245">
        <v>0</v>
      </c>
      <c r="I64" s="245">
        <v>42550</v>
      </c>
      <c r="J64" s="245">
        <v>37700</v>
      </c>
      <c r="K64" s="245">
        <v>43400</v>
      </c>
      <c r="O64" s="251">
        <v>1290095.46</v>
      </c>
      <c r="P64" s="40">
        <v>1284448.3400000001</v>
      </c>
      <c r="R64" s="40">
        <v>572.5</v>
      </c>
      <c r="T64" s="40">
        <v>752817.71</v>
      </c>
      <c r="U64" s="40">
        <v>46000</v>
      </c>
      <c r="V64" s="246">
        <v>1164817.71</v>
      </c>
      <c r="Y64" s="246">
        <v>485550.75</v>
      </c>
      <c r="Z64" s="246">
        <v>94411.48</v>
      </c>
    </row>
    <row r="65" spans="1:26" x14ac:dyDescent="0.2">
      <c r="A65" s="251" t="s">
        <v>267</v>
      </c>
      <c r="B65" s="244">
        <v>897058.72</v>
      </c>
      <c r="C65" s="244">
        <v>22248</v>
      </c>
      <c r="D65" s="244">
        <v>15672.52</v>
      </c>
      <c r="E65" s="251">
        <v>6081.75</v>
      </c>
      <c r="F65" s="251">
        <v>87666.44</v>
      </c>
      <c r="H65" s="245">
        <v>2993</v>
      </c>
      <c r="I65" s="245">
        <v>168570</v>
      </c>
      <c r="J65" s="245">
        <v>161324</v>
      </c>
      <c r="K65" s="245">
        <v>4975</v>
      </c>
      <c r="N65" s="251">
        <v>71303.600000000006</v>
      </c>
      <c r="O65" s="251">
        <v>2056145.55</v>
      </c>
      <c r="P65" s="40">
        <v>1469477.85</v>
      </c>
      <c r="R65" s="40">
        <v>1349.25</v>
      </c>
      <c r="T65" s="40">
        <v>878022.8</v>
      </c>
      <c r="V65" s="246">
        <v>1382502.8</v>
      </c>
      <c r="X65" s="246">
        <v>15632</v>
      </c>
      <c r="Y65" s="246">
        <v>491387.2</v>
      </c>
      <c r="Z65" s="246">
        <v>156501.17000000001</v>
      </c>
    </row>
    <row r="66" spans="1:26" x14ac:dyDescent="0.2">
      <c r="A66" s="251" t="s">
        <v>271</v>
      </c>
      <c r="B66" s="244">
        <v>630925.14</v>
      </c>
      <c r="C66" s="244">
        <v>0</v>
      </c>
      <c r="D66" s="244">
        <v>99766.18</v>
      </c>
      <c r="E66" s="251">
        <v>694620.85</v>
      </c>
      <c r="F66" s="251">
        <v>387402.49</v>
      </c>
      <c r="H66" s="245">
        <v>10955</v>
      </c>
      <c r="I66" s="245">
        <v>20874.28</v>
      </c>
      <c r="J66" s="245">
        <v>189830</v>
      </c>
      <c r="K66" s="245">
        <v>11701.8</v>
      </c>
      <c r="N66" s="251">
        <v>-1350652.02</v>
      </c>
      <c r="O66" s="251">
        <v>2912713.08</v>
      </c>
      <c r="P66" s="40">
        <v>1502333.67</v>
      </c>
      <c r="Q66" s="40">
        <v>164471</v>
      </c>
      <c r="R66" s="40">
        <v>680.4</v>
      </c>
      <c r="V66" s="246">
        <v>552760</v>
      </c>
      <c r="Y66" s="246">
        <v>828370.9</v>
      </c>
      <c r="Z66" s="246">
        <v>234077.65</v>
      </c>
    </row>
    <row r="67" spans="1:26" x14ac:dyDescent="0.2">
      <c r="A67" s="251" t="s">
        <v>272</v>
      </c>
      <c r="B67" s="244">
        <v>477728.12</v>
      </c>
      <c r="C67" s="244">
        <v>0</v>
      </c>
      <c r="D67" s="244">
        <v>40609.42</v>
      </c>
      <c r="E67" s="251">
        <v>875629.7</v>
      </c>
      <c r="F67" s="251">
        <v>445498.45</v>
      </c>
      <c r="H67" s="245">
        <v>6800</v>
      </c>
      <c r="I67" s="245">
        <v>14167.29</v>
      </c>
      <c r="K67" s="245">
        <v>2250</v>
      </c>
      <c r="O67" s="251">
        <v>1364480.05</v>
      </c>
      <c r="P67" s="40">
        <v>1171284.74</v>
      </c>
      <c r="R67" s="40">
        <v>770</v>
      </c>
      <c r="V67" s="246">
        <v>256520</v>
      </c>
      <c r="Y67" s="246">
        <v>588938.18999999994</v>
      </c>
      <c r="Z67" s="246">
        <v>157088.95999999999</v>
      </c>
    </row>
    <row r="68" spans="1:26" x14ac:dyDescent="0.2">
      <c r="A68" s="251" t="s">
        <v>273</v>
      </c>
      <c r="B68" s="244">
        <v>249209.96</v>
      </c>
      <c r="C68" s="244">
        <v>0</v>
      </c>
      <c r="D68" s="244">
        <v>14350.7</v>
      </c>
      <c r="E68" s="251">
        <v>785509.11</v>
      </c>
      <c r="F68" s="251">
        <v>228177.99</v>
      </c>
      <c r="H68" s="245">
        <v>13836.1</v>
      </c>
      <c r="I68" s="245">
        <v>16978.400000000001</v>
      </c>
      <c r="K68" s="245">
        <v>1851.87</v>
      </c>
      <c r="L68" s="251">
        <v>40450</v>
      </c>
      <c r="M68" s="251">
        <v>-901183.61</v>
      </c>
      <c r="O68" s="251">
        <v>2067672.51</v>
      </c>
      <c r="P68" s="40">
        <v>922971.92</v>
      </c>
      <c r="Q68" s="40">
        <v>69000</v>
      </c>
      <c r="R68" s="40">
        <v>144.22999999999999</v>
      </c>
      <c r="V68" s="246">
        <v>187960</v>
      </c>
      <c r="Y68" s="246">
        <v>513319.01</v>
      </c>
      <c r="Z68" s="246">
        <v>176682.65</v>
      </c>
    </row>
    <row r="69" spans="1:26" x14ac:dyDescent="0.2">
      <c r="A69" s="251" t="s">
        <v>274</v>
      </c>
      <c r="B69" s="244">
        <v>1014789.3</v>
      </c>
      <c r="C69" s="244">
        <v>0</v>
      </c>
      <c r="D69" s="244">
        <v>18815.310000000001</v>
      </c>
      <c r="E69" s="251">
        <v>717423.68</v>
      </c>
      <c r="F69" s="251">
        <v>490922.9</v>
      </c>
      <c r="H69" s="245">
        <v>0</v>
      </c>
      <c r="I69" s="245">
        <v>59145</v>
      </c>
      <c r="O69" s="251">
        <v>2226508.67</v>
      </c>
      <c r="P69" s="40">
        <v>1935141.95</v>
      </c>
      <c r="Q69" s="40">
        <v>49000</v>
      </c>
      <c r="R69" s="40">
        <v>368.15</v>
      </c>
      <c r="V69" s="246">
        <v>359574</v>
      </c>
      <c r="W69" s="246">
        <v>30000</v>
      </c>
      <c r="X69" s="246">
        <v>3800</v>
      </c>
      <c r="Y69" s="246">
        <v>719267.99</v>
      </c>
      <c r="Z69" s="246">
        <v>200249.35</v>
      </c>
    </row>
    <row r="70" spans="1:26" x14ac:dyDescent="0.2">
      <c r="A70" s="251" t="s">
        <v>275</v>
      </c>
      <c r="B70" s="244">
        <v>406782.52</v>
      </c>
      <c r="C70" s="244">
        <v>0</v>
      </c>
      <c r="D70" s="244">
        <v>30370.63</v>
      </c>
      <c r="E70" s="251">
        <v>412542.74</v>
      </c>
      <c r="F70" s="251">
        <v>707917.85</v>
      </c>
      <c r="H70" s="245">
        <v>11500</v>
      </c>
      <c r="I70" s="245">
        <v>3528.26</v>
      </c>
      <c r="J70" s="245">
        <v>131040</v>
      </c>
      <c r="K70" s="245">
        <v>0</v>
      </c>
      <c r="O70" s="251">
        <v>2114406.96</v>
      </c>
      <c r="P70" s="40">
        <v>1768460.9</v>
      </c>
      <c r="Q70" s="40">
        <v>111965</v>
      </c>
      <c r="R70" s="40">
        <v>511.5</v>
      </c>
      <c r="V70" s="246">
        <v>370168.26</v>
      </c>
      <c r="X70" s="246">
        <v>9137</v>
      </c>
      <c r="Y70" s="246">
        <v>1362793.71</v>
      </c>
      <c r="Z70" s="246">
        <v>253583.54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50"/>
  </sheetPr>
  <dimension ref="A1:AK123"/>
  <sheetViews>
    <sheetView topLeftCell="AA1" zoomScale="70" zoomScaleNormal="70" workbookViewId="0">
      <selection activeCell="AJ13" sqref="AJ13"/>
    </sheetView>
  </sheetViews>
  <sheetFormatPr defaultColWidth="9" defaultRowHeight="14.25" x14ac:dyDescent="0.2"/>
  <cols>
    <col min="1" max="1" width="6.125" style="1" bestFit="1" customWidth="1"/>
    <col min="2" max="2" width="14.5" style="1" bestFit="1" customWidth="1"/>
    <col min="3" max="3" width="8.25" style="65" bestFit="1" customWidth="1"/>
    <col min="4" max="4" width="26.875" style="65" customWidth="1"/>
    <col min="5" max="5" width="39" style="252" bestFit="1" customWidth="1"/>
    <col min="6" max="6" width="32.125" style="89" bestFit="1" customWidth="1"/>
    <col min="7" max="7" width="31.25" style="89" bestFit="1" customWidth="1"/>
    <col min="8" max="8" width="23" style="89" bestFit="1" customWidth="1"/>
    <col min="9" max="9" width="22.75" style="89" bestFit="1" customWidth="1"/>
    <col min="10" max="11" width="16.75" style="252" bestFit="1" customWidth="1"/>
    <col min="12" max="12" width="16.875" style="232" bestFit="1" customWidth="1"/>
    <col min="13" max="13" width="19.125" style="232" bestFit="1" customWidth="1"/>
    <col min="14" max="14" width="18.375" style="232" bestFit="1" customWidth="1"/>
    <col min="15" max="15" width="20.375" style="232" bestFit="1" customWidth="1"/>
    <col min="16" max="16" width="22.625" style="252" bestFit="1" customWidth="1"/>
    <col min="17" max="17" width="26.75" style="252" bestFit="1" customWidth="1"/>
    <col min="18" max="18" width="26.875" style="252" bestFit="1" customWidth="1"/>
    <col min="19" max="19" width="17" style="252" bestFit="1" customWidth="1"/>
    <col min="20" max="20" width="43.125" style="73" bestFit="1" customWidth="1"/>
    <col min="21" max="21" width="43.875" style="73" bestFit="1" customWidth="1"/>
    <col min="22" max="22" width="28" style="73" bestFit="1" customWidth="1"/>
    <col min="23" max="23" width="37.5" style="73" bestFit="1" customWidth="1"/>
    <col min="24" max="24" width="53.375" style="73" bestFit="1" customWidth="1"/>
    <col min="25" max="25" width="54.875" style="73" bestFit="1" customWidth="1"/>
    <col min="26" max="26" width="19.375" style="90" bestFit="1" customWidth="1"/>
    <col min="27" max="27" width="25.75" style="90" bestFit="1" customWidth="1"/>
    <col min="28" max="28" width="24.125" style="90" bestFit="1" customWidth="1"/>
    <col min="29" max="29" width="41.25" style="90" bestFit="1" customWidth="1"/>
    <col min="30" max="30" width="29.875" style="90" bestFit="1" customWidth="1"/>
    <col min="31" max="31" width="32.125" style="90" bestFit="1" customWidth="1"/>
    <col min="32" max="32" width="17.25" style="41" bestFit="1" customWidth="1"/>
    <col min="33" max="33" width="14.5" style="28" bestFit="1" customWidth="1"/>
    <col min="34" max="34" width="15.125" style="25" bestFit="1" customWidth="1"/>
    <col min="35" max="35" width="16.125" style="37" bestFit="1" customWidth="1"/>
    <col min="36" max="36" width="16.125" style="35" bestFit="1" customWidth="1"/>
    <col min="37" max="37" width="15.75" style="26" bestFit="1" customWidth="1"/>
    <col min="38" max="16384" width="9" style="1"/>
  </cols>
  <sheetData>
    <row r="1" spans="1:37" x14ac:dyDescent="0.2">
      <c r="E1" s="252" t="s">
        <v>2456</v>
      </c>
      <c r="F1" s="89" t="s">
        <v>2457</v>
      </c>
      <c r="G1" s="89" t="s">
        <v>2458</v>
      </c>
      <c r="H1" s="89" t="s">
        <v>2459</v>
      </c>
      <c r="I1" s="89" t="s">
        <v>2597</v>
      </c>
      <c r="J1" s="252" t="s">
        <v>2460</v>
      </c>
      <c r="K1" s="252" t="s">
        <v>2461</v>
      </c>
      <c r="L1" s="232" t="s">
        <v>2463</v>
      </c>
      <c r="M1" s="232" t="s">
        <v>2464</v>
      </c>
      <c r="N1" s="232" t="s">
        <v>2465</v>
      </c>
      <c r="O1" s="232" t="s">
        <v>2466</v>
      </c>
      <c r="P1" s="252" t="s">
        <v>2467</v>
      </c>
      <c r="Q1" s="252" t="s">
        <v>2468</v>
      </c>
      <c r="R1" s="252" t="s">
        <v>2469</v>
      </c>
      <c r="S1" s="252" t="s">
        <v>2470</v>
      </c>
      <c r="T1" s="73" t="s">
        <v>2933</v>
      </c>
      <c r="U1" s="73" t="s">
        <v>2471</v>
      </c>
      <c r="V1" s="73" t="s">
        <v>2472</v>
      </c>
      <c r="W1" s="73" t="s">
        <v>2473</v>
      </c>
      <c r="X1" s="73" t="s">
        <v>2475</v>
      </c>
      <c r="Y1" s="73" t="s">
        <v>2476</v>
      </c>
      <c r="Z1" s="90" t="s">
        <v>2477</v>
      </c>
      <c r="AA1" s="90" t="s">
        <v>2478</v>
      </c>
      <c r="AB1" s="90" t="s">
        <v>2479</v>
      </c>
      <c r="AC1" s="90" t="s">
        <v>2480</v>
      </c>
      <c r="AD1" s="90" t="s">
        <v>2481</v>
      </c>
      <c r="AE1" s="90" t="s">
        <v>2482</v>
      </c>
      <c r="AF1" s="40" t="s">
        <v>6</v>
      </c>
      <c r="AG1" s="27" t="s">
        <v>7</v>
      </c>
      <c r="AH1" s="14" t="s">
        <v>8</v>
      </c>
      <c r="AI1" s="17" t="s">
        <v>9</v>
      </c>
      <c r="AJ1" s="18" t="s">
        <v>10</v>
      </c>
      <c r="AK1" s="57" t="s">
        <v>11</v>
      </c>
    </row>
    <row r="2" spans="1:37" x14ac:dyDescent="0.2">
      <c r="E2" s="252" t="s">
        <v>2483</v>
      </c>
      <c r="F2" s="89" t="s">
        <v>2484</v>
      </c>
      <c r="G2" s="89" t="s">
        <v>2485</v>
      </c>
      <c r="H2" s="89" t="s">
        <v>2486</v>
      </c>
      <c r="I2" s="89" t="s">
        <v>2602</v>
      </c>
      <c r="J2" s="252" t="s">
        <v>2487</v>
      </c>
      <c r="K2" s="252" t="s">
        <v>2488</v>
      </c>
      <c r="L2" s="232" t="s">
        <v>2490</v>
      </c>
      <c r="M2" s="232" t="s">
        <v>2491</v>
      </c>
      <c r="N2" s="232" t="s">
        <v>2492</v>
      </c>
      <c r="O2" s="232" t="s">
        <v>2493</v>
      </c>
      <c r="P2" s="252" t="s">
        <v>2494</v>
      </c>
      <c r="Q2" s="252" t="s">
        <v>2495</v>
      </c>
      <c r="R2" s="252" t="s">
        <v>2496</v>
      </c>
      <c r="S2" s="252" t="s">
        <v>2497</v>
      </c>
      <c r="T2" s="73" t="s">
        <v>2934</v>
      </c>
      <c r="U2" s="73" t="s">
        <v>2498</v>
      </c>
      <c r="V2" s="73" t="s">
        <v>2499</v>
      </c>
      <c r="W2" s="73" t="s">
        <v>2500</v>
      </c>
      <c r="X2" s="73" t="s">
        <v>2502</v>
      </c>
      <c r="Y2" s="73" t="s">
        <v>2503</v>
      </c>
      <c r="Z2" s="90" t="s">
        <v>2504</v>
      </c>
      <c r="AA2" s="90" t="s">
        <v>2505</v>
      </c>
      <c r="AB2" s="90" t="s">
        <v>2506</v>
      </c>
      <c r="AC2" s="90" t="s">
        <v>2507</v>
      </c>
      <c r="AD2" s="90" t="s">
        <v>2508</v>
      </c>
      <c r="AE2" s="90" t="s">
        <v>2509</v>
      </c>
      <c r="AF2" s="40"/>
      <c r="AG2" s="27"/>
      <c r="AH2" s="14"/>
      <c r="AI2" s="19"/>
      <c r="AJ2" s="20"/>
      <c r="AK2" s="14"/>
    </row>
    <row r="3" spans="1:37" x14ac:dyDescent="0.2">
      <c r="C3" s="65" t="s">
        <v>810</v>
      </c>
      <c r="E3" s="252" t="s">
        <v>2510</v>
      </c>
      <c r="F3" s="89">
        <v>64418605.539999999</v>
      </c>
      <c r="G3" s="89">
        <v>3852041.85</v>
      </c>
      <c r="H3" s="89">
        <v>3227135.74</v>
      </c>
      <c r="I3" s="89">
        <v>291.06</v>
      </c>
      <c r="J3" s="252">
        <v>80281373.620000005</v>
      </c>
      <c r="K3" s="252">
        <v>31388691.489999998</v>
      </c>
      <c r="L3" s="232">
        <v>511647.49</v>
      </c>
      <c r="M3" s="232">
        <v>1068786.75</v>
      </c>
      <c r="N3" s="232">
        <v>110000</v>
      </c>
      <c r="O3" s="232">
        <v>3810479.52</v>
      </c>
      <c r="P3" s="252">
        <v>445598.42</v>
      </c>
      <c r="Q3" s="252">
        <v>-2499278.48</v>
      </c>
      <c r="R3" s="252">
        <v>20275720.41</v>
      </c>
      <c r="S3" s="252">
        <v>134764286.09</v>
      </c>
      <c r="T3" s="73">
        <v>28.17</v>
      </c>
      <c r="U3" s="73">
        <v>105716607.40000001</v>
      </c>
      <c r="V3" s="73">
        <v>10877121.02</v>
      </c>
      <c r="W3" s="73">
        <v>74791.56</v>
      </c>
      <c r="X3" s="73">
        <v>89525503.280000001</v>
      </c>
      <c r="Y3" s="73">
        <v>9607011.2799999993</v>
      </c>
      <c r="Z3" s="90">
        <v>117535502.89</v>
      </c>
      <c r="AA3" s="90">
        <v>6500</v>
      </c>
      <c r="AB3" s="90">
        <v>148245.81</v>
      </c>
      <c r="AC3" s="90">
        <v>38534399.159999996</v>
      </c>
      <c r="AD3" s="90">
        <v>23152716.43</v>
      </c>
      <c r="AE3" s="90">
        <v>2756376.22</v>
      </c>
      <c r="AF3" s="73">
        <f t="shared" ref="AF3:AK3" si="0">SUM(AF4:AF123)</f>
        <v>71498074.189999998</v>
      </c>
      <c r="AG3" s="78">
        <f t="shared" si="0"/>
        <v>5500913.7600000035</v>
      </c>
      <c r="AH3" s="21">
        <f t="shared" si="0"/>
        <v>65997160.430000007</v>
      </c>
      <c r="AI3" s="22">
        <f t="shared" si="0"/>
        <v>215801062.70999998</v>
      </c>
      <c r="AJ3" s="16">
        <f t="shared" si="0"/>
        <v>182133740.51000008</v>
      </c>
      <c r="AK3" s="26">
        <f t="shared" si="0"/>
        <v>33667322.199999988</v>
      </c>
    </row>
    <row r="4" spans="1:37" x14ac:dyDescent="0.2">
      <c r="E4" s="252" t="s">
        <v>2935</v>
      </c>
      <c r="F4" s="89">
        <v>911960.74</v>
      </c>
      <c r="H4" s="89">
        <v>37788</v>
      </c>
      <c r="I4" s="89">
        <v>0</v>
      </c>
      <c r="J4" s="252">
        <v>8</v>
      </c>
      <c r="K4" s="252">
        <v>434135.89</v>
      </c>
      <c r="L4" s="232">
        <v>5422</v>
      </c>
      <c r="M4" s="232">
        <v>0</v>
      </c>
      <c r="N4" s="232">
        <v>8000</v>
      </c>
      <c r="O4" s="232">
        <v>200470.04</v>
      </c>
      <c r="R4" s="252">
        <v>-89895.12</v>
      </c>
      <c r="S4" s="252">
        <v>560321.12</v>
      </c>
      <c r="U4" s="73">
        <v>142800</v>
      </c>
      <c r="W4" s="73">
        <v>45.5</v>
      </c>
      <c r="X4" s="73">
        <v>2232397.66</v>
      </c>
      <c r="Y4" s="73">
        <v>1335120.78</v>
      </c>
      <c r="Z4" s="90">
        <v>2268527.66</v>
      </c>
      <c r="AB4" s="90">
        <v>10664</v>
      </c>
      <c r="AC4" s="90">
        <v>716683.75</v>
      </c>
      <c r="AD4" s="90">
        <v>14913.94</v>
      </c>
      <c r="AF4" s="73">
        <f>SUM(F4:I4)</f>
        <v>949748.74</v>
      </c>
      <c r="AG4" s="78">
        <f>SUM(L4:O4)</f>
        <v>213892.04</v>
      </c>
      <c r="AH4" s="21">
        <f>AF4-AG4</f>
        <v>735856.7</v>
      </c>
      <c r="AI4" s="22">
        <f>SUM(T4:Y4)</f>
        <v>3710363.9400000004</v>
      </c>
      <c r="AJ4" s="16">
        <f>SUM(Z4:AE4)</f>
        <v>3010789.35</v>
      </c>
      <c r="AK4" s="26">
        <f>AI4-AJ4</f>
        <v>699574.59000000032</v>
      </c>
    </row>
    <row r="5" spans="1:37" x14ac:dyDescent="0.2">
      <c r="E5" s="252" t="s">
        <v>2936</v>
      </c>
      <c r="F5" s="89">
        <v>8730</v>
      </c>
      <c r="H5" s="89">
        <v>9000</v>
      </c>
      <c r="I5" s="89">
        <v>0</v>
      </c>
      <c r="J5" s="252">
        <v>132563.6</v>
      </c>
      <c r="K5" s="252">
        <v>389922.72</v>
      </c>
      <c r="O5" s="232">
        <v>8730</v>
      </c>
      <c r="R5" s="252">
        <v>-2080055.41</v>
      </c>
      <c r="S5" s="252">
        <v>2026803.02</v>
      </c>
      <c r="X5" s="73">
        <v>568669.56000000006</v>
      </c>
      <c r="Y5" s="73">
        <v>840985.7</v>
      </c>
      <c r="Z5" s="90">
        <v>596069.56000000006</v>
      </c>
      <c r="AB5" s="90">
        <v>5245</v>
      </c>
      <c r="AC5" s="90">
        <v>119840.71</v>
      </c>
      <c r="AD5" s="90">
        <v>103761.28</v>
      </c>
      <c r="AF5" s="73">
        <f t="shared" ref="AF5:AF68" si="1">SUM(F5:I5)</f>
        <v>17730</v>
      </c>
      <c r="AG5" s="78">
        <f t="shared" ref="AG5:AG68" si="2">SUM(L5:O5)</f>
        <v>8730</v>
      </c>
      <c r="AH5" s="21">
        <f t="shared" ref="AH5:AH68" si="3">AF5-AG5</f>
        <v>9000</v>
      </c>
      <c r="AI5" s="22">
        <f t="shared" ref="AI5:AI68" si="4">SUM(T5:Y5)</f>
        <v>1409655.26</v>
      </c>
      <c r="AJ5" s="16">
        <f t="shared" ref="AJ5:AJ68" si="5">SUM(Z5:AE5)</f>
        <v>824916.55</v>
      </c>
      <c r="AK5" s="26">
        <f t="shared" ref="AK5:AK68" si="6">AI5-AJ5</f>
        <v>584738.71</v>
      </c>
    </row>
    <row r="6" spans="1:37" x14ac:dyDescent="0.2">
      <c r="E6" s="252" t="s">
        <v>2937</v>
      </c>
      <c r="F6" s="89">
        <v>8007.36</v>
      </c>
      <c r="H6" s="89">
        <v>15687</v>
      </c>
      <c r="I6" s="89">
        <v>0</v>
      </c>
      <c r="J6" s="252">
        <v>2649907.73</v>
      </c>
      <c r="K6" s="252">
        <v>4865.68</v>
      </c>
      <c r="L6" s="232">
        <v>12500</v>
      </c>
      <c r="M6" s="232">
        <v>12974.48</v>
      </c>
      <c r="N6" s="232">
        <v>8000</v>
      </c>
      <c r="O6" s="232">
        <v>7.36</v>
      </c>
      <c r="R6" s="252">
        <v>2084624.55</v>
      </c>
      <c r="S6" s="252">
        <v>716949.66</v>
      </c>
      <c r="X6" s="73">
        <v>1620003</v>
      </c>
      <c r="Y6" s="73">
        <v>389202.86</v>
      </c>
      <c r="Z6" s="90">
        <v>1647103</v>
      </c>
      <c r="AB6" s="90">
        <v>5070</v>
      </c>
      <c r="AC6" s="90">
        <v>406252.34</v>
      </c>
      <c r="AD6" s="90">
        <v>107368.8</v>
      </c>
      <c r="AF6" s="73">
        <f t="shared" si="1"/>
        <v>23694.36</v>
      </c>
      <c r="AG6" s="78">
        <f t="shared" si="2"/>
        <v>33481.839999999997</v>
      </c>
      <c r="AH6" s="21">
        <f t="shared" si="3"/>
        <v>-9787.4799999999959</v>
      </c>
      <c r="AI6" s="22">
        <f t="shared" si="4"/>
        <v>2009205.8599999999</v>
      </c>
      <c r="AJ6" s="16">
        <f t="shared" si="5"/>
        <v>2165794.14</v>
      </c>
      <c r="AK6" s="26">
        <f t="shared" si="6"/>
        <v>-156588.28000000026</v>
      </c>
    </row>
    <row r="7" spans="1:37" x14ac:dyDescent="0.2">
      <c r="A7" s="1" t="s">
        <v>588</v>
      </c>
      <c r="E7" s="252" t="s">
        <v>2938</v>
      </c>
      <c r="F7" s="89">
        <v>8043.78</v>
      </c>
      <c r="H7" s="89">
        <v>40178.46</v>
      </c>
      <c r="J7" s="252">
        <v>3318932.22</v>
      </c>
      <c r="K7" s="252">
        <v>364806.08</v>
      </c>
      <c r="M7" s="232">
        <v>3966.67</v>
      </c>
      <c r="R7" s="252">
        <v>2834562.96</v>
      </c>
      <c r="S7" s="252">
        <v>550717.67000000004</v>
      </c>
      <c r="T7" s="73">
        <v>28.17</v>
      </c>
      <c r="X7" s="73">
        <v>941080</v>
      </c>
      <c r="Y7" s="73">
        <v>1284523.69</v>
      </c>
      <c r="Z7" s="90">
        <v>984560</v>
      </c>
      <c r="AB7" s="90">
        <v>9639.81</v>
      </c>
      <c r="AC7" s="90">
        <v>663082.32999999996</v>
      </c>
      <c r="AD7" s="90">
        <v>225636.48000000001</v>
      </c>
      <c r="AF7" s="73">
        <f t="shared" si="1"/>
        <v>48222.239999999998</v>
      </c>
      <c r="AG7" s="78">
        <f t="shared" si="2"/>
        <v>3966.67</v>
      </c>
      <c r="AH7" s="21">
        <f t="shared" si="3"/>
        <v>44255.57</v>
      </c>
      <c r="AI7" s="22">
        <f t="shared" si="4"/>
        <v>2225631.86</v>
      </c>
      <c r="AJ7" s="16">
        <f t="shared" si="5"/>
        <v>1882918.62</v>
      </c>
      <c r="AK7" s="26">
        <f t="shared" si="6"/>
        <v>342713.23999999976</v>
      </c>
    </row>
    <row r="8" spans="1:37" x14ac:dyDescent="0.2">
      <c r="E8" s="252" t="s">
        <v>2939</v>
      </c>
      <c r="F8" s="89">
        <v>163280.31</v>
      </c>
      <c r="H8" s="89">
        <v>28337</v>
      </c>
      <c r="I8" s="89">
        <v>12.34</v>
      </c>
      <c r="J8" s="252">
        <v>342340.29</v>
      </c>
      <c r="K8" s="252">
        <v>105727.77</v>
      </c>
      <c r="L8" s="232">
        <v>20145</v>
      </c>
      <c r="M8" s="232">
        <v>2516.59</v>
      </c>
      <c r="N8" s="232">
        <v>8000</v>
      </c>
      <c r="O8" s="232">
        <v>11250</v>
      </c>
      <c r="R8" s="252">
        <v>-1495409.97</v>
      </c>
      <c r="S8" s="252">
        <v>2257089.6800000002</v>
      </c>
      <c r="V8" s="73">
        <v>169618</v>
      </c>
      <c r="W8" s="73">
        <v>46.59</v>
      </c>
      <c r="X8" s="73">
        <v>875016</v>
      </c>
      <c r="Y8" s="73">
        <v>267825.5</v>
      </c>
      <c r="Z8" s="90">
        <v>916516</v>
      </c>
      <c r="AB8" s="90">
        <v>16960</v>
      </c>
      <c r="AC8" s="90">
        <v>378323.73</v>
      </c>
      <c r="AD8" s="90">
        <v>164599.95000000001</v>
      </c>
      <c r="AF8" s="73">
        <f t="shared" si="1"/>
        <v>191629.65</v>
      </c>
      <c r="AG8" s="78">
        <f t="shared" si="2"/>
        <v>41911.589999999997</v>
      </c>
      <c r="AH8" s="21">
        <f t="shared" si="3"/>
        <v>149718.06</v>
      </c>
      <c r="AI8" s="22">
        <f t="shared" si="4"/>
        <v>1312506.0899999999</v>
      </c>
      <c r="AJ8" s="16">
        <f t="shared" si="5"/>
        <v>1476399.68</v>
      </c>
      <c r="AK8" s="26">
        <f t="shared" si="6"/>
        <v>-163893.59000000008</v>
      </c>
    </row>
    <row r="9" spans="1:37" x14ac:dyDescent="0.2">
      <c r="E9" s="252" t="s">
        <v>2940</v>
      </c>
      <c r="F9" s="89">
        <v>7290.66</v>
      </c>
      <c r="H9" s="89">
        <v>0</v>
      </c>
      <c r="I9" s="89">
        <v>59.34</v>
      </c>
      <c r="J9" s="252">
        <v>3902292.66</v>
      </c>
      <c r="K9" s="252">
        <v>246587.38</v>
      </c>
      <c r="L9" s="232">
        <v>11787.26</v>
      </c>
      <c r="M9" s="232">
        <v>1260.49</v>
      </c>
      <c r="O9" s="232">
        <v>1000</v>
      </c>
      <c r="R9" s="252">
        <v>4125104.64</v>
      </c>
      <c r="S9" s="252">
        <v>253201</v>
      </c>
      <c r="X9" s="73">
        <v>700182.5</v>
      </c>
      <c r="Y9" s="73">
        <v>206313.37</v>
      </c>
      <c r="Z9" s="90">
        <v>769182.5</v>
      </c>
      <c r="AB9" s="90">
        <v>13633</v>
      </c>
      <c r="AC9" s="90">
        <v>130378.12</v>
      </c>
      <c r="AD9" s="90">
        <v>229425.6</v>
      </c>
      <c r="AF9" s="73">
        <f t="shared" si="1"/>
        <v>7350</v>
      </c>
      <c r="AG9" s="78">
        <f t="shared" si="2"/>
        <v>14047.75</v>
      </c>
      <c r="AH9" s="21">
        <f t="shared" si="3"/>
        <v>-6697.75</v>
      </c>
      <c r="AI9" s="22">
        <f t="shared" si="4"/>
        <v>906495.87</v>
      </c>
      <c r="AJ9" s="16">
        <f t="shared" si="5"/>
        <v>1142619.22</v>
      </c>
      <c r="AK9" s="26">
        <f t="shared" si="6"/>
        <v>-236123.34999999998</v>
      </c>
    </row>
    <row r="10" spans="1:37" x14ac:dyDescent="0.2">
      <c r="E10" s="252" t="s">
        <v>2941</v>
      </c>
      <c r="F10" s="89">
        <v>38263.43</v>
      </c>
      <c r="H10" s="89">
        <v>7450</v>
      </c>
      <c r="I10" s="89">
        <v>37.380000000000003</v>
      </c>
      <c r="J10" s="252">
        <v>3317945.08</v>
      </c>
      <c r="K10" s="252">
        <v>3</v>
      </c>
      <c r="L10" s="232">
        <v>16590</v>
      </c>
      <c r="M10" s="232">
        <v>2130.37</v>
      </c>
      <c r="N10" s="232">
        <v>8000</v>
      </c>
      <c r="O10" s="232">
        <v>13500</v>
      </c>
      <c r="R10" s="252">
        <v>3421566.77</v>
      </c>
      <c r="V10" s="73">
        <v>50000</v>
      </c>
      <c r="W10" s="73">
        <v>2.7</v>
      </c>
      <c r="X10" s="73">
        <v>131638.5</v>
      </c>
      <c r="Y10" s="73">
        <v>113711.22</v>
      </c>
      <c r="Z10" s="90">
        <v>131638.5</v>
      </c>
      <c r="AB10" s="90">
        <v>6572</v>
      </c>
      <c r="AC10" s="90">
        <v>151646.89000000001</v>
      </c>
      <c r="AD10" s="90">
        <v>103583.28</v>
      </c>
      <c r="AF10" s="73">
        <f t="shared" si="1"/>
        <v>45750.81</v>
      </c>
      <c r="AG10" s="78">
        <f t="shared" si="2"/>
        <v>40220.369999999995</v>
      </c>
      <c r="AH10" s="21">
        <f t="shared" si="3"/>
        <v>5530.4400000000023</v>
      </c>
      <c r="AI10" s="22">
        <f t="shared" si="4"/>
        <v>295352.42000000004</v>
      </c>
      <c r="AJ10" s="16">
        <f t="shared" si="5"/>
        <v>393440.67000000004</v>
      </c>
      <c r="AK10" s="26">
        <f t="shared" si="6"/>
        <v>-98088.25</v>
      </c>
    </row>
    <row r="11" spans="1:37" x14ac:dyDescent="0.2">
      <c r="E11" s="252" t="s">
        <v>2942</v>
      </c>
      <c r="F11" s="89">
        <v>3991.46</v>
      </c>
      <c r="H11" s="89">
        <v>0</v>
      </c>
      <c r="I11" s="89">
        <v>0</v>
      </c>
      <c r="J11" s="252">
        <v>3716667.03</v>
      </c>
      <c r="K11" s="252">
        <v>28560.799999999999</v>
      </c>
      <c r="R11" s="252">
        <v>3608499.7</v>
      </c>
      <c r="S11" s="252">
        <v>99610.62</v>
      </c>
      <c r="X11" s="73">
        <v>310705.5</v>
      </c>
      <c r="Y11" s="73">
        <v>461189.82</v>
      </c>
      <c r="Z11" s="90">
        <v>332985.5</v>
      </c>
      <c r="AB11" s="90">
        <v>5548</v>
      </c>
      <c r="AC11" s="90">
        <v>82245.36</v>
      </c>
      <c r="AD11" s="90">
        <v>310007.49</v>
      </c>
      <c r="AF11" s="73">
        <f t="shared" si="1"/>
        <v>3991.46</v>
      </c>
      <c r="AG11" s="78">
        <f t="shared" si="2"/>
        <v>0</v>
      </c>
      <c r="AH11" s="21">
        <f t="shared" si="3"/>
        <v>3991.46</v>
      </c>
      <c r="AI11" s="22">
        <f t="shared" si="4"/>
        <v>771895.32000000007</v>
      </c>
      <c r="AJ11" s="16">
        <f t="shared" si="5"/>
        <v>730786.35</v>
      </c>
      <c r="AK11" s="26">
        <f t="shared" si="6"/>
        <v>41108.970000000088</v>
      </c>
    </row>
    <row r="12" spans="1:37" x14ac:dyDescent="0.2">
      <c r="A12" s="1" t="s">
        <v>421</v>
      </c>
      <c r="B12" s="1" t="s">
        <v>423</v>
      </c>
      <c r="C12" s="65">
        <v>4017</v>
      </c>
      <c r="D12" s="65" t="s">
        <v>1022</v>
      </c>
      <c r="E12" s="252" t="s">
        <v>2943</v>
      </c>
      <c r="F12" s="89">
        <v>1152130.68</v>
      </c>
      <c r="G12" s="89">
        <v>0</v>
      </c>
      <c r="H12" s="89">
        <v>34223.129999999997</v>
      </c>
      <c r="J12" s="252">
        <v>1284830</v>
      </c>
      <c r="K12" s="252">
        <v>313320.78000000003</v>
      </c>
      <c r="L12" s="232">
        <v>0</v>
      </c>
      <c r="M12" s="232">
        <v>7930</v>
      </c>
      <c r="O12" s="232">
        <v>0</v>
      </c>
      <c r="R12" s="252">
        <v>141440.57999999999</v>
      </c>
      <c r="S12" s="252">
        <v>685585.33</v>
      </c>
      <c r="U12" s="73">
        <v>1209531.4099999999</v>
      </c>
      <c r="V12" s="73">
        <v>234864</v>
      </c>
      <c r="W12" s="73">
        <v>597.53</v>
      </c>
      <c r="X12" s="73">
        <v>2017216</v>
      </c>
      <c r="Y12" s="73">
        <v>59480</v>
      </c>
      <c r="Z12" s="90">
        <v>2156174.4</v>
      </c>
      <c r="AC12" s="90">
        <v>269538.44</v>
      </c>
      <c r="AD12" s="90">
        <v>249106</v>
      </c>
      <c r="AF12" s="73">
        <f t="shared" si="1"/>
        <v>1186353.8099999998</v>
      </c>
      <c r="AG12" s="78">
        <f t="shared" si="2"/>
        <v>7930</v>
      </c>
      <c r="AH12" s="21">
        <f t="shared" si="3"/>
        <v>1178423.8099999998</v>
      </c>
      <c r="AI12" s="22">
        <f t="shared" si="4"/>
        <v>3521688.94</v>
      </c>
      <c r="AJ12" s="16">
        <f t="shared" si="5"/>
        <v>2674818.84</v>
      </c>
      <c r="AK12" s="26">
        <f t="shared" si="6"/>
        <v>846870.10000000009</v>
      </c>
    </row>
    <row r="13" spans="1:37" x14ac:dyDescent="0.2">
      <c r="A13" s="1" t="s">
        <v>421</v>
      </c>
      <c r="B13" s="1" t="s">
        <v>423</v>
      </c>
      <c r="C13" s="65">
        <v>4254</v>
      </c>
      <c r="D13" s="65" t="s">
        <v>1023</v>
      </c>
      <c r="E13" s="252" t="s">
        <v>2944</v>
      </c>
      <c r="F13" s="89">
        <v>738463.23</v>
      </c>
      <c r="G13" s="89">
        <v>28796.26</v>
      </c>
      <c r="H13" s="89">
        <v>213422.7</v>
      </c>
      <c r="J13" s="252">
        <v>371642.12</v>
      </c>
      <c r="K13" s="252">
        <v>188577.61</v>
      </c>
      <c r="L13" s="232">
        <v>14200</v>
      </c>
      <c r="M13" s="232">
        <v>9100</v>
      </c>
      <c r="O13" s="232">
        <v>0</v>
      </c>
      <c r="R13" s="252">
        <v>-26281.64</v>
      </c>
      <c r="S13" s="252">
        <v>1517319.83</v>
      </c>
      <c r="U13" s="73">
        <v>1098828.23</v>
      </c>
      <c r="V13" s="73">
        <v>270780</v>
      </c>
      <c r="W13" s="73">
        <v>398.44</v>
      </c>
      <c r="X13" s="73">
        <v>1543743.62</v>
      </c>
      <c r="Y13" s="73">
        <v>53600</v>
      </c>
      <c r="Z13" s="90">
        <v>1597343.62</v>
      </c>
      <c r="AC13" s="90">
        <v>429941.98</v>
      </c>
      <c r="AD13" s="90">
        <v>158895.63</v>
      </c>
      <c r="AF13" s="73">
        <f t="shared" si="1"/>
        <v>980682.19</v>
      </c>
      <c r="AG13" s="78">
        <f t="shared" si="2"/>
        <v>23300</v>
      </c>
      <c r="AH13" s="21">
        <f t="shared" si="3"/>
        <v>957382.19</v>
      </c>
      <c r="AI13" s="22">
        <f t="shared" si="4"/>
        <v>2967350.29</v>
      </c>
      <c r="AJ13" s="16">
        <f t="shared" si="5"/>
        <v>2186181.23</v>
      </c>
      <c r="AK13" s="26">
        <f t="shared" si="6"/>
        <v>781169.06</v>
      </c>
    </row>
    <row r="14" spans="1:37" x14ac:dyDescent="0.2">
      <c r="A14" s="1" t="s">
        <v>421</v>
      </c>
      <c r="B14" s="1" t="s">
        <v>423</v>
      </c>
      <c r="C14" s="65">
        <v>2828</v>
      </c>
      <c r="D14" s="65" t="s">
        <v>1024</v>
      </c>
      <c r="E14" s="252" t="s">
        <v>2945</v>
      </c>
      <c r="F14" s="89">
        <v>651955.39</v>
      </c>
      <c r="G14" s="89">
        <v>286645.15999999997</v>
      </c>
      <c r="H14" s="89">
        <v>21780.59</v>
      </c>
      <c r="J14" s="252">
        <v>1000055.74</v>
      </c>
      <c r="K14" s="252">
        <v>274768.21999999997</v>
      </c>
      <c r="L14" s="232">
        <v>0</v>
      </c>
      <c r="R14" s="252">
        <v>18900</v>
      </c>
      <c r="S14" s="252">
        <v>1326846.8</v>
      </c>
      <c r="U14" s="73">
        <v>1010223.95</v>
      </c>
      <c r="V14" s="73">
        <v>379875</v>
      </c>
      <c r="W14" s="73">
        <v>67.39</v>
      </c>
      <c r="X14" s="73">
        <v>893164</v>
      </c>
      <c r="Y14" s="73">
        <v>16900</v>
      </c>
      <c r="Z14" s="90">
        <v>1009744</v>
      </c>
      <c r="AC14" s="90">
        <v>379592.57</v>
      </c>
      <c r="AD14" s="90">
        <v>218538.67</v>
      </c>
      <c r="AF14" s="73">
        <f t="shared" si="1"/>
        <v>960381.14</v>
      </c>
      <c r="AG14" s="78">
        <f t="shared" si="2"/>
        <v>0</v>
      </c>
      <c r="AH14" s="21">
        <f t="shared" si="3"/>
        <v>960381.14</v>
      </c>
      <c r="AI14" s="22">
        <f t="shared" si="4"/>
        <v>2300230.34</v>
      </c>
      <c r="AJ14" s="16">
        <f t="shared" si="5"/>
        <v>1607875.24</v>
      </c>
      <c r="AK14" s="26">
        <f t="shared" si="6"/>
        <v>692355.09999999986</v>
      </c>
    </row>
    <row r="15" spans="1:37" x14ac:dyDescent="0.2">
      <c r="A15" s="1" t="s">
        <v>421</v>
      </c>
      <c r="B15" s="1" t="s">
        <v>423</v>
      </c>
      <c r="C15" s="65">
        <v>4184</v>
      </c>
      <c r="D15" s="65" t="s">
        <v>1025</v>
      </c>
      <c r="E15" s="252" t="s">
        <v>2946</v>
      </c>
      <c r="F15" s="89">
        <v>416402.67</v>
      </c>
      <c r="G15" s="89">
        <v>33323.5</v>
      </c>
      <c r="H15" s="89">
        <v>76530.039999999994</v>
      </c>
      <c r="J15" s="252">
        <v>84568.54</v>
      </c>
      <c r="K15" s="252">
        <v>250366.87</v>
      </c>
      <c r="L15" s="232">
        <v>12000</v>
      </c>
      <c r="M15" s="232">
        <v>22770</v>
      </c>
      <c r="R15" s="252">
        <v>136073.47</v>
      </c>
      <c r="S15" s="252">
        <v>1336486.2</v>
      </c>
      <c r="U15" s="73">
        <v>814306.09</v>
      </c>
      <c r="W15" s="73">
        <v>355.15</v>
      </c>
      <c r="X15" s="73">
        <v>1921125.46</v>
      </c>
      <c r="Y15" s="73">
        <v>46200</v>
      </c>
      <c r="Z15" s="90">
        <v>2038312.86</v>
      </c>
      <c r="AC15" s="90">
        <v>410219.67</v>
      </c>
      <c r="AD15" s="90">
        <v>168456.65</v>
      </c>
      <c r="AF15" s="73">
        <f t="shared" si="1"/>
        <v>526256.21</v>
      </c>
      <c r="AG15" s="78">
        <f t="shared" si="2"/>
        <v>34770</v>
      </c>
      <c r="AH15" s="21">
        <f t="shared" si="3"/>
        <v>491486.20999999996</v>
      </c>
      <c r="AI15" s="22">
        <f t="shared" si="4"/>
        <v>2781986.7</v>
      </c>
      <c r="AJ15" s="16">
        <f t="shared" si="5"/>
        <v>2616989.1800000002</v>
      </c>
      <c r="AK15" s="26">
        <f t="shared" si="6"/>
        <v>164997.52000000002</v>
      </c>
    </row>
    <row r="16" spans="1:37" x14ac:dyDescent="0.2">
      <c r="A16" s="1" t="s">
        <v>421</v>
      </c>
      <c r="B16" s="1" t="s">
        <v>423</v>
      </c>
      <c r="C16" s="65">
        <v>7069</v>
      </c>
      <c r="D16" s="65" t="s">
        <v>1026</v>
      </c>
      <c r="E16" s="252" t="s">
        <v>2947</v>
      </c>
      <c r="F16" s="89">
        <v>1030414.77</v>
      </c>
      <c r="G16" s="89">
        <v>65711.3</v>
      </c>
      <c r="H16" s="89">
        <v>96662.28</v>
      </c>
      <c r="J16" s="252">
        <v>1064489.94</v>
      </c>
      <c r="K16" s="252">
        <v>400007.13</v>
      </c>
      <c r="L16" s="232">
        <v>1630</v>
      </c>
      <c r="M16" s="232">
        <v>9100</v>
      </c>
      <c r="O16" s="232">
        <v>0</v>
      </c>
      <c r="R16" s="252">
        <v>258182.7</v>
      </c>
      <c r="S16" s="252">
        <v>2146839.4900000002</v>
      </c>
      <c r="U16" s="73">
        <v>1648739.1</v>
      </c>
      <c r="V16" s="73">
        <v>215380</v>
      </c>
      <c r="W16" s="73">
        <v>520.36</v>
      </c>
      <c r="X16" s="73">
        <v>1863416.45</v>
      </c>
      <c r="Y16" s="73">
        <v>31400</v>
      </c>
      <c r="Z16" s="90">
        <v>2389400.56</v>
      </c>
      <c r="AC16" s="90">
        <v>340624.6</v>
      </c>
      <c r="AD16" s="90">
        <v>284149.09999999998</v>
      </c>
      <c r="AE16" s="90">
        <v>1574</v>
      </c>
      <c r="AF16" s="73">
        <f t="shared" si="1"/>
        <v>1192788.3500000001</v>
      </c>
      <c r="AG16" s="78">
        <f t="shared" si="2"/>
        <v>10730</v>
      </c>
      <c r="AH16" s="21">
        <f t="shared" si="3"/>
        <v>1182058.3500000001</v>
      </c>
      <c r="AI16" s="22">
        <f t="shared" si="4"/>
        <v>3759455.91</v>
      </c>
      <c r="AJ16" s="16">
        <f t="shared" si="5"/>
        <v>3015748.2600000002</v>
      </c>
      <c r="AK16" s="26">
        <f t="shared" si="6"/>
        <v>743707.64999999991</v>
      </c>
    </row>
    <row r="17" spans="1:37" x14ac:dyDescent="0.2">
      <c r="A17" s="1" t="s">
        <v>421</v>
      </c>
      <c r="B17" s="1" t="s">
        <v>423</v>
      </c>
      <c r="C17" s="65">
        <v>6198</v>
      </c>
      <c r="D17" s="65" t="s">
        <v>1027</v>
      </c>
      <c r="E17" s="252" t="s">
        <v>2948</v>
      </c>
      <c r="F17" s="89">
        <v>1451480.84</v>
      </c>
      <c r="G17" s="89">
        <v>0</v>
      </c>
      <c r="H17" s="89">
        <v>94257.98</v>
      </c>
      <c r="J17" s="252">
        <v>170932.09</v>
      </c>
      <c r="K17" s="252">
        <v>248366.2</v>
      </c>
      <c r="L17" s="232">
        <v>30362</v>
      </c>
      <c r="S17" s="252">
        <v>1602780.76</v>
      </c>
      <c r="U17" s="73">
        <v>2060578.09</v>
      </c>
      <c r="W17" s="73">
        <v>1158.21</v>
      </c>
      <c r="X17" s="73">
        <v>1388501.3</v>
      </c>
      <c r="Y17" s="73">
        <v>84800</v>
      </c>
      <c r="Z17" s="90">
        <v>1943081.5</v>
      </c>
      <c r="AC17" s="90">
        <v>379465.45</v>
      </c>
      <c r="AD17" s="90">
        <v>144844.82999999999</v>
      </c>
      <c r="AF17" s="73">
        <f t="shared" si="1"/>
        <v>1545738.82</v>
      </c>
      <c r="AG17" s="78">
        <f t="shared" si="2"/>
        <v>30362</v>
      </c>
      <c r="AH17" s="21">
        <f t="shared" si="3"/>
        <v>1515376.82</v>
      </c>
      <c r="AI17" s="22">
        <f t="shared" si="4"/>
        <v>3535037.6</v>
      </c>
      <c r="AJ17" s="16">
        <f t="shared" si="5"/>
        <v>2467391.7800000003</v>
      </c>
      <c r="AK17" s="26">
        <f t="shared" si="6"/>
        <v>1067645.8199999998</v>
      </c>
    </row>
    <row r="18" spans="1:37" x14ac:dyDescent="0.2">
      <c r="A18" s="1" t="s">
        <v>421</v>
      </c>
      <c r="B18" s="1" t="s">
        <v>423</v>
      </c>
      <c r="C18" s="65">
        <v>2120</v>
      </c>
      <c r="D18" s="65" t="s">
        <v>1028</v>
      </c>
      <c r="E18" s="252" t="s">
        <v>2949</v>
      </c>
      <c r="F18" s="89">
        <v>735646.24</v>
      </c>
      <c r="G18" s="89">
        <v>1352.5</v>
      </c>
      <c r="H18" s="89">
        <v>18103.099999999999</v>
      </c>
      <c r="J18" s="252">
        <v>474466.59</v>
      </c>
      <c r="K18" s="252">
        <v>2399374.56</v>
      </c>
      <c r="L18" s="232">
        <v>0</v>
      </c>
      <c r="M18" s="232">
        <v>9841.51</v>
      </c>
      <c r="R18" s="252">
        <v>62671.06</v>
      </c>
      <c r="S18" s="252">
        <v>2036704.82</v>
      </c>
      <c r="U18" s="73">
        <v>829094.51</v>
      </c>
      <c r="V18" s="73">
        <v>90000</v>
      </c>
      <c r="W18" s="73">
        <v>606.20000000000005</v>
      </c>
      <c r="X18" s="73">
        <v>1391384</v>
      </c>
      <c r="Y18" s="73">
        <v>26200</v>
      </c>
      <c r="Z18" s="90">
        <v>1465664</v>
      </c>
      <c r="AC18" s="90">
        <v>363152.11</v>
      </c>
      <c r="AD18" s="90">
        <v>577143.25</v>
      </c>
      <c r="AF18" s="73">
        <f t="shared" si="1"/>
        <v>755101.84</v>
      </c>
      <c r="AG18" s="78">
        <f t="shared" si="2"/>
        <v>9841.51</v>
      </c>
      <c r="AH18" s="21">
        <f t="shared" si="3"/>
        <v>745260.33</v>
      </c>
      <c r="AI18" s="22">
        <f t="shared" si="4"/>
        <v>2337284.71</v>
      </c>
      <c r="AJ18" s="16">
        <f t="shared" si="5"/>
        <v>2405959.36</v>
      </c>
      <c r="AK18" s="26">
        <f t="shared" si="6"/>
        <v>-68674.649999999907</v>
      </c>
    </row>
    <row r="19" spans="1:37" x14ac:dyDescent="0.2">
      <c r="A19" s="1" t="s">
        <v>421</v>
      </c>
      <c r="B19" s="1" t="s">
        <v>423</v>
      </c>
      <c r="C19" s="65">
        <v>808</v>
      </c>
      <c r="D19" s="65" t="s">
        <v>1029</v>
      </c>
      <c r="E19" s="252" t="s">
        <v>2950</v>
      </c>
      <c r="F19" s="89">
        <v>807089.91</v>
      </c>
      <c r="G19" s="89">
        <v>6340.3</v>
      </c>
      <c r="H19" s="89">
        <v>71870.86</v>
      </c>
      <c r="J19" s="252">
        <v>1189360.8899999999</v>
      </c>
      <c r="K19" s="252">
        <v>604885.39</v>
      </c>
      <c r="L19" s="232">
        <v>0</v>
      </c>
      <c r="M19" s="232">
        <v>9100</v>
      </c>
      <c r="R19" s="252">
        <v>32559.22</v>
      </c>
      <c r="S19" s="252">
        <v>118427.08</v>
      </c>
      <c r="U19" s="73">
        <v>1006299.51</v>
      </c>
      <c r="V19" s="73">
        <v>60000</v>
      </c>
      <c r="W19" s="73">
        <v>194.43</v>
      </c>
      <c r="X19" s="73">
        <v>601680</v>
      </c>
      <c r="Y19" s="73">
        <v>4000</v>
      </c>
      <c r="Z19" s="90">
        <v>605680</v>
      </c>
      <c r="AC19" s="90">
        <v>299202.83</v>
      </c>
      <c r="AD19" s="90">
        <v>294371.89</v>
      </c>
      <c r="AF19" s="73">
        <f t="shared" si="1"/>
        <v>885301.07000000007</v>
      </c>
      <c r="AG19" s="78">
        <f t="shared" si="2"/>
        <v>9100</v>
      </c>
      <c r="AH19" s="21">
        <f t="shared" si="3"/>
        <v>876201.07000000007</v>
      </c>
      <c r="AI19" s="22">
        <f t="shared" si="4"/>
        <v>1672173.94</v>
      </c>
      <c r="AJ19" s="16">
        <f t="shared" si="5"/>
        <v>1199254.7200000002</v>
      </c>
      <c r="AK19" s="26">
        <f t="shared" si="6"/>
        <v>472919.21999999974</v>
      </c>
    </row>
    <row r="20" spans="1:37" x14ac:dyDescent="0.2">
      <c r="A20" s="1" t="s">
        <v>421</v>
      </c>
      <c r="B20" s="1" t="s">
        <v>423</v>
      </c>
      <c r="C20" s="65">
        <v>5257</v>
      </c>
      <c r="D20" s="65" t="s">
        <v>1030</v>
      </c>
      <c r="E20" s="252" t="s">
        <v>2951</v>
      </c>
      <c r="F20" s="89">
        <v>1569994.58</v>
      </c>
      <c r="G20" s="89">
        <v>194013.2</v>
      </c>
      <c r="H20" s="89">
        <v>65289.9</v>
      </c>
      <c r="J20" s="252">
        <v>151773.94</v>
      </c>
      <c r="K20" s="252">
        <v>244829.93</v>
      </c>
      <c r="L20" s="232">
        <v>0</v>
      </c>
      <c r="M20" s="232">
        <v>8450</v>
      </c>
      <c r="R20" s="252">
        <v>410875.35</v>
      </c>
      <c r="S20" s="252">
        <v>1863971.92</v>
      </c>
      <c r="U20" s="73">
        <v>1771156.16</v>
      </c>
      <c r="V20" s="73">
        <v>275738</v>
      </c>
      <c r="W20" s="73">
        <v>533.95000000000005</v>
      </c>
      <c r="X20" s="73">
        <v>803660</v>
      </c>
      <c r="Y20" s="73">
        <v>66450</v>
      </c>
      <c r="Z20" s="90">
        <v>1318728.3999999999</v>
      </c>
      <c r="AC20" s="90">
        <v>314415.15000000002</v>
      </c>
      <c r="AD20" s="90">
        <v>157168</v>
      </c>
      <c r="AF20" s="73">
        <f t="shared" si="1"/>
        <v>1829297.68</v>
      </c>
      <c r="AG20" s="78">
        <f t="shared" si="2"/>
        <v>8450</v>
      </c>
      <c r="AH20" s="21">
        <f t="shared" si="3"/>
        <v>1820847.68</v>
      </c>
      <c r="AI20" s="22">
        <f t="shared" si="4"/>
        <v>2917538.11</v>
      </c>
      <c r="AJ20" s="16">
        <f t="shared" si="5"/>
        <v>1790311.5499999998</v>
      </c>
      <c r="AK20" s="26">
        <f t="shared" si="6"/>
        <v>1127226.56</v>
      </c>
    </row>
    <row r="21" spans="1:37" x14ac:dyDescent="0.2">
      <c r="A21" s="1" t="s">
        <v>421</v>
      </c>
      <c r="B21" s="1" t="s">
        <v>423</v>
      </c>
      <c r="C21" s="65">
        <v>5547</v>
      </c>
      <c r="D21" s="65" t="s">
        <v>1031</v>
      </c>
      <c r="E21" s="252" t="s">
        <v>2952</v>
      </c>
      <c r="F21" s="89">
        <v>1597422.02</v>
      </c>
      <c r="G21" s="89">
        <v>35629.9</v>
      </c>
      <c r="H21" s="89">
        <v>143020.4</v>
      </c>
      <c r="J21" s="252">
        <v>750922.7</v>
      </c>
      <c r="K21" s="252">
        <v>1995438.19</v>
      </c>
      <c r="L21" s="232">
        <v>15800</v>
      </c>
      <c r="M21" s="232">
        <v>9100</v>
      </c>
      <c r="R21" s="252">
        <v>505432.48</v>
      </c>
      <c r="S21" s="252">
        <v>2519990.75</v>
      </c>
      <c r="U21" s="73">
        <v>1546987.44</v>
      </c>
      <c r="V21" s="73">
        <v>521500</v>
      </c>
      <c r="W21" s="73">
        <v>773.63</v>
      </c>
      <c r="X21" s="73">
        <v>1414128</v>
      </c>
      <c r="Y21" s="73">
        <v>78600</v>
      </c>
      <c r="Z21" s="90">
        <v>1852444</v>
      </c>
      <c r="AC21" s="90">
        <v>577446.91</v>
      </c>
      <c r="AD21" s="90">
        <v>530287.04</v>
      </c>
      <c r="AF21" s="73">
        <f t="shared" si="1"/>
        <v>1776072.3199999998</v>
      </c>
      <c r="AG21" s="78">
        <f t="shared" si="2"/>
        <v>24900</v>
      </c>
      <c r="AH21" s="21">
        <f t="shared" si="3"/>
        <v>1751172.3199999998</v>
      </c>
      <c r="AI21" s="22">
        <f t="shared" si="4"/>
        <v>3561989.07</v>
      </c>
      <c r="AJ21" s="16">
        <f t="shared" si="5"/>
        <v>2960177.95</v>
      </c>
      <c r="AK21" s="26">
        <f t="shared" si="6"/>
        <v>601811.11999999965</v>
      </c>
    </row>
    <row r="22" spans="1:37" x14ac:dyDescent="0.2">
      <c r="A22" s="1" t="s">
        <v>421</v>
      </c>
      <c r="B22" s="1" t="s">
        <v>423</v>
      </c>
      <c r="C22" s="65">
        <v>4817</v>
      </c>
      <c r="D22" s="65" t="s">
        <v>1032</v>
      </c>
      <c r="E22" s="252" t="s">
        <v>2953</v>
      </c>
      <c r="F22" s="89">
        <v>1057476.31</v>
      </c>
      <c r="G22" s="89">
        <v>82325.679999999993</v>
      </c>
      <c r="H22" s="89">
        <v>1660</v>
      </c>
      <c r="J22" s="252">
        <v>708199.28</v>
      </c>
      <c r="K22" s="252">
        <v>586041.59999999998</v>
      </c>
      <c r="L22" s="232">
        <v>0</v>
      </c>
      <c r="M22" s="232">
        <v>15750</v>
      </c>
      <c r="S22" s="252">
        <v>4994895.4800000004</v>
      </c>
      <c r="U22" s="73">
        <v>1229852.48</v>
      </c>
      <c r="V22" s="73">
        <v>252710</v>
      </c>
      <c r="W22" s="73">
        <v>1375.2</v>
      </c>
      <c r="X22" s="73">
        <v>1692392</v>
      </c>
      <c r="Y22" s="73">
        <v>31490</v>
      </c>
      <c r="Z22" s="90">
        <v>1806582</v>
      </c>
      <c r="AC22" s="90">
        <v>643044.74</v>
      </c>
      <c r="AD22" s="90">
        <v>367607.99</v>
      </c>
      <c r="AF22" s="73">
        <f t="shared" si="1"/>
        <v>1141461.99</v>
      </c>
      <c r="AG22" s="78">
        <f t="shared" si="2"/>
        <v>15750</v>
      </c>
      <c r="AH22" s="21">
        <f t="shared" si="3"/>
        <v>1125711.99</v>
      </c>
      <c r="AI22" s="22">
        <f t="shared" si="4"/>
        <v>3207819.6799999997</v>
      </c>
      <c r="AJ22" s="16">
        <f t="shared" si="5"/>
        <v>2817234.7300000004</v>
      </c>
      <c r="AK22" s="26">
        <f t="shared" si="6"/>
        <v>390584.94999999925</v>
      </c>
    </row>
    <row r="23" spans="1:37" x14ac:dyDescent="0.2">
      <c r="A23" s="1" t="s">
        <v>421</v>
      </c>
      <c r="B23" s="1" t="s">
        <v>423</v>
      </c>
      <c r="C23" s="65">
        <v>4661</v>
      </c>
      <c r="D23" s="65" t="s">
        <v>1033</v>
      </c>
      <c r="E23" s="252" t="s">
        <v>2954</v>
      </c>
      <c r="F23" s="89">
        <v>919072.27</v>
      </c>
      <c r="G23" s="89">
        <v>166030.25</v>
      </c>
      <c r="H23" s="89">
        <v>91977.39</v>
      </c>
      <c r="J23" s="252">
        <v>746569.52</v>
      </c>
      <c r="K23" s="252">
        <v>332548.96000000002</v>
      </c>
      <c r="L23" s="232">
        <v>9300</v>
      </c>
      <c r="M23" s="232">
        <v>8400</v>
      </c>
      <c r="O23" s="232">
        <v>6.9</v>
      </c>
      <c r="R23" s="252">
        <v>521750.47</v>
      </c>
      <c r="S23" s="252">
        <v>1550129.81</v>
      </c>
      <c r="U23" s="73">
        <v>1177036.3899999999</v>
      </c>
      <c r="V23" s="73">
        <v>301185</v>
      </c>
      <c r="W23" s="73">
        <v>302.64</v>
      </c>
      <c r="X23" s="73">
        <v>1825042.9</v>
      </c>
      <c r="Y23" s="73">
        <v>57600</v>
      </c>
      <c r="Z23" s="90">
        <v>1968862.1</v>
      </c>
      <c r="AC23" s="90">
        <v>365854.34</v>
      </c>
      <c r="AD23" s="90">
        <v>227139.99</v>
      </c>
      <c r="AF23" s="73">
        <f t="shared" si="1"/>
        <v>1177079.9099999999</v>
      </c>
      <c r="AG23" s="78">
        <f t="shared" si="2"/>
        <v>17706.900000000001</v>
      </c>
      <c r="AH23" s="21">
        <f t="shared" si="3"/>
        <v>1159373.01</v>
      </c>
      <c r="AI23" s="22">
        <f t="shared" si="4"/>
        <v>3361166.9299999997</v>
      </c>
      <c r="AJ23" s="16">
        <f t="shared" si="5"/>
        <v>2561856.4299999997</v>
      </c>
      <c r="AK23" s="26">
        <f t="shared" si="6"/>
        <v>799310.5</v>
      </c>
    </row>
    <row r="24" spans="1:37" x14ac:dyDescent="0.2">
      <c r="A24" s="1" t="s">
        <v>421</v>
      </c>
      <c r="B24" s="1" t="s">
        <v>423</v>
      </c>
      <c r="C24" s="65">
        <v>7585</v>
      </c>
      <c r="D24" s="65" t="s">
        <v>1034</v>
      </c>
      <c r="E24" s="252" t="s">
        <v>2955</v>
      </c>
      <c r="F24" s="89">
        <v>3053215.11</v>
      </c>
      <c r="G24" s="89">
        <v>40999.550000000003</v>
      </c>
      <c r="H24" s="89">
        <v>10162</v>
      </c>
      <c r="J24" s="252">
        <v>128699.76</v>
      </c>
      <c r="K24" s="252">
        <v>699294.83</v>
      </c>
      <c r="L24" s="232">
        <v>0</v>
      </c>
      <c r="M24" s="232">
        <v>20220</v>
      </c>
      <c r="O24" s="232">
        <v>0</v>
      </c>
      <c r="R24" s="252">
        <v>260064.49</v>
      </c>
      <c r="S24" s="252">
        <v>2878887.21</v>
      </c>
      <c r="U24" s="73">
        <v>1935871.07</v>
      </c>
      <c r="W24" s="73">
        <v>4014.68</v>
      </c>
      <c r="X24" s="73">
        <v>2433168</v>
      </c>
      <c r="Y24" s="73">
        <v>168400</v>
      </c>
      <c r="Z24" s="90">
        <v>2771568</v>
      </c>
      <c r="AC24" s="90">
        <v>726984.82</v>
      </c>
      <c r="AD24" s="90">
        <v>307903.84000000003</v>
      </c>
      <c r="AF24" s="73">
        <f t="shared" si="1"/>
        <v>3104376.6599999997</v>
      </c>
      <c r="AG24" s="78">
        <f t="shared" si="2"/>
        <v>20220</v>
      </c>
      <c r="AH24" s="21">
        <f t="shared" si="3"/>
        <v>3084156.6599999997</v>
      </c>
      <c r="AI24" s="22">
        <f t="shared" si="4"/>
        <v>4541453.75</v>
      </c>
      <c r="AJ24" s="16">
        <f t="shared" si="5"/>
        <v>3806456.6599999997</v>
      </c>
      <c r="AK24" s="26">
        <f t="shared" si="6"/>
        <v>734997.09000000032</v>
      </c>
    </row>
    <row r="25" spans="1:37" x14ac:dyDescent="0.2">
      <c r="A25" s="1" t="s">
        <v>421</v>
      </c>
      <c r="B25" s="1" t="s">
        <v>423</v>
      </c>
      <c r="C25" s="65">
        <v>6519</v>
      </c>
      <c r="D25" s="65" t="s">
        <v>1035</v>
      </c>
      <c r="E25" s="252" t="s">
        <v>2956</v>
      </c>
      <c r="F25" s="89">
        <v>784252.29</v>
      </c>
      <c r="G25" s="89">
        <v>43126.55</v>
      </c>
      <c r="H25" s="89">
        <v>24338.01</v>
      </c>
      <c r="J25" s="252">
        <v>481422.19</v>
      </c>
      <c r="K25" s="252">
        <v>434859.26</v>
      </c>
      <c r="L25" s="232">
        <v>0</v>
      </c>
      <c r="R25" s="252">
        <v>-210565.2</v>
      </c>
      <c r="S25" s="252">
        <v>2079998.65</v>
      </c>
      <c r="U25" s="73">
        <v>1235222.02</v>
      </c>
      <c r="W25" s="73">
        <v>367.99</v>
      </c>
      <c r="X25" s="73">
        <v>1678175.8</v>
      </c>
      <c r="Y25" s="73">
        <v>84241</v>
      </c>
      <c r="Z25" s="90">
        <v>1854096.8</v>
      </c>
      <c r="AC25" s="90">
        <v>329094.93</v>
      </c>
      <c r="AD25" s="90">
        <v>235925.49</v>
      </c>
      <c r="AF25" s="73">
        <f t="shared" si="1"/>
        <v>851716.85000000009</v>
      </c>
      <c r="AG25" s="78">
        <f t="shared" si="2"/>
        <v>0</v>
      </c>
      <c r="AH25" s="21">
        <f t="shared" si="3"/>
        <v>851716.85000000009</v>
      </c>
      <c r="AI25" s="22">
        <f t="shared" si="4"/>
        <v>2998006.81</v>
      </c>
      <c r="AJ25" s="16">
        <f t="shared" si="5"/>
        <v>2419117.2199999997</v>
      </c>
      <c r="AK25" s="26">
        <f t="shared" si="6"/>
        <v>578889.59000000032</v>
      </c>
    </row>
    <row r="26" spans="1:37" x14ac:dyDescent="0.2">
      <c r="A26" s="1" t="s">
        <v>421</v>
      </c>
      <c r="B26" s="1" t="s">
        <v>423</v>
      </c>
      <c r="C26" s="65">
        <v>4531</v>
      </c>
      <c r="D26" s="65" t="s">
        <v>1036</v>
      </c>
      <c r="E26" s="252" t="s">
        <v>2957</v>
      </c>
      <c r="F26" s="89">
        <v>1229244.82</v>
      </c>
      <c r="G26" s="89">
        <v>76670.94</v>
      </c>
      <c r="H26" s="89">
        <v>18663.02</v>
      </c>
      <c r="J26" s="252">
        <v>1188642.52</v>
      </c>
      <c r="K26" s="252">
        <v>105801.60000000001</v>
      </c>
      <c r="M26" s="232">
        <v>11127.65</v>
      </c>
      <c r="R26" s="252">
        <v>126601.39</v>
      </c>
      <c r="S26" s="252">
        <v>413083.29</v>
      </c>
      <c r="U26" s="73">
        <v>1180439.8600000001</v>
      </c>
      <c r="V26" s="73">
        <v>202870</v>
      </c>
      <c r="W26" s="73">
        <v>918.68</v>
      </c>
      <c r="X26" s="73">
        <v>1396272.5</v>
      </c>
      <c r="Y26" s="73">
        <v>88800</v>
      </c>
      <c r="Z26" s="90">
        <v>1657428.5</v>
      </c>
      <c r="AC26" s="90">
        <v>310262.55</v>
      </c>
      <c r="AD26" s="90">
        <v>218504.98</v>
      </c>
      <c r="AE26" s="90">
        <v>1080</v>
      </c>
      <c r="AF26" s="73">
        <f t="shared" si="1"/>
        <v>1324578.78</v>
      </c>
      <c r="AG26" s="78">
        <f t="shared" si="2"/>
        <v>11127.65</v>
      </c>
      <c r="AH26" s="21">
        <f t="shared" si="3"/>
        <v>1313451.1300000001</v>
      </c>
      <c r="AI26" s="22">
        <f t="shared" si="4"/>
        <v>2869301.04</v>
      </c>
      <c r="AJ26" s="16">
        <f t="shared" si="5"/>
        <v>2187276.0300000003</v>
      </c>
      <c r="AK26" s="26">
        <f t="shared" si="6"/>
        <v>682025.00999999978</v>
      </c>
    </row>
    <row r="27" spans="1:37" x14ac:dyDescent="0.2">
      <c r="A27" s="1" t="s">
        <v>421</v>
      </c>
      <c r="B27" s="1" t="s">
        <v>423</v>
      </c>
      <c r="C27" s="65">
        <v>2937</v>
      </c>
      <c r="D27" s="65" t="s">
        <v>1037</v>
      </c>
      <c r="E27" s="252" t="s">
        <v>2958</v>
      </c>
      <c r="F27" s="89">
        <v>803738.51</v>
      </c>
      <c r="G27" s="89">
        <v>0</v>
      </c>
      <c r="H27" s="89">
        <v>10751.22</v>
      </c>
      <c r="J27" s="252">
        <v>712686.66</v>
      </c>
      <c r="K27" s="252">
        <v>283417.92</v>
      </c>
      <c r="L27" s="232">
        <v>0</v>
      </c>
      <c r="R27" s="252">
        <v>278514.52</v>
      </c>
      <c r="S27" s="252">
        <v>2337378.21</v>
      </c>
      <c r="U27" s="73">
        <v>1016462.62</v>
      </c>
      <c r="V27" s="73">
        <v>62000</v>
      </c>
      <c r="W27" s="73">
        <v>618.53</v>
      </c>
      <c r="X27" s="73">
        <v>808412</v>
      </c>
      <c r="Y27" s="73">
        <v>32100</v>
      </c>
      <c r="Z27" s="90">
        <v>971127.4</v>
      </c>
      <c r="AC27" s="90">
        <v>371163.83</v>
      </c>
      <c r="AD27" s="90">
        <v>239924.81</v>
      </c>
      <c r="AF27" s="73">
        <f t="shared" si="1"/>
        <v>814489.73</v>
      </c>
      <c r="AG27" s="78">
        <f t="shared" si="2"/>
        <v>0</v>
      </c>
      <c r="AH27" s="21">
        <f t="shared" si="3"/>
        <v>814489.73</v>
      </c>
      <c r="AI27" s="22">
        <f t="shared" si="4"/>
        <v>1919593.1500000001</v>
      </c>
      <c r="AJ27" s="16">
        <f t="shared" si="5"/>
        <v>1582216.04</v>
      </c>
      <c r="AK27" s="26">
        <f t="shared" si="6"/>
        <v>337377.1100000001</v>
      </c>
    </row>
    <row r="28" spans="1:37" x14ac:dyDescent="0.2">
      <c r="A28" s="1" t="s">
        <v>421</v>
      </c>
      <c r="B28" s="1" t="s">
        <v>423</v>
      </c>
      <c r="C28" s="65">
        <v>2576</v>
      </c>
      <c r="D28" s="65" t="s">
        <v>1038</v>
      </c>
      <c r="E28" s="252" t="s">
        <v>2959</v>
      </c>
      <c r="F28" s="89">
        <v>991766.52</v>
      </c>
      <c r="G28" s="89">
        <v>0</v>
      </c>
      <c r="H28" s="89">
        <v>37330.22</v>
      </c>
      <c r="J28" s="252">
        <v>449431.81</v>
      </c>
      <c r="K28" s="252">
        <v>238649.58</v>
      </c>
      <c r="L28" s="232">
        <v>7000</v>
      </c>
      <c r="M28" s="232">
        <v>30623.08</v>
      </c>
      <c r="O28" s="232">
        <v>0</v>
      </c>
      <c r="R28" s="252">
        <v>221545.72</v>
      </c>
      <c r="S28" s="252">
        <v>2446216.73</v>
      </c>
      <c r="U28" s="73">
        <v>979999.12</v>
      </c>
      <c r="V28" s="73">
        <v>262600</v>
      </c>
      <c r="W28" s="73">
        <v>383.05</v>
      </c>
      <c r="X28" s="73">
        <v>598990</v>
      </c>
      <c r="Y28" s="73">
        <v>9500</v>
      </c>
      <c r="Z28" s="90">
        <v>758250</v>
      </c>
      <c r="AC28" s="90">
        <v>263503.64</v>
      </c>
      <c r="AD28" s="90">
        <v>219717.12</v>
      </c>
      <c r="AE28" s="90">
        <v>100000</v>
      </c>
      <c r="AF28" s="73">
        <f t="shared" si="1"/>
        <v>1029096.74</v>
      </c>
      <c r="AG28" s="78">
        <f t="shared" si="2"/>
        <v>37623.08</v>
      </c>
      <c r="AH28" s="21">
        <f t="shared" si="3"/>
        <v>991473.66</v>
      </c>
      <c r="AI28" s="22">
        <f t="shared" si="4"/>
        <v>1851472.1700000002</v>
      </c>
      <c r="AJ28" s="16">
        <f t="shared" si="5"/>
        <v>1341470.76</v>
      </c>
      <c r="AK28" s="26">
        <f t="shared" si="6"/>
        <v>510001.41000000015</v>
      </c>
    </row>
    <row r="29" spans="1:37" x14ac:dyDescent="0.2">
      <c r="A29" s="1" t="s">
        <v>426</v>
      </c>
      <c r="B29" s="1" t="s">
        <v>427</v>
      </c>
      <c r="C29" s="65">
        <v>3880</v>
      </c>
      <c r="D29" s="65" t="s">
        <v>1039</v>
      </c>
      <c r="E29" s="252" t="s">
        <v>2960</v>
      </c>
      <c r="F29" s="89">
        <v>1354227.42</v>
      </c>
      <c r="G29" s="89">
        <v>332204.65000000002</v>
      </c>
      <c r="H29" s="89">
        <v>19457.599999999999</v>
      </c>
      <c r="J29" s="252">
        <v>561322.56999999995</v>
      </c>
      <c r="K29" s="252">
        <v>270936.84999999998</v>
      </c>
      <c r="S29" s="252">
        <v>1940194.37</v>
      </c>
      <c r="U29" s="73">
        <v>1493583.67</v>
      </c>
      <c r="V29" s="73">
        <v>313500</v>
      </c>
      <c r="W29" s="73">
        <v>1870.54</v>
      </c>
      <c r="X29" s="73">
        <v>1384381.5</v>
      </c>
      <c r="Z29" s="90">
        <v>1503741.5</v>
      </c>
      <c r="AC29" s="90">
        <v>300666.38</v>
      </c>
      <c r="AD29" s="90">
        <v>184509.69</v>
      </c>
      <c r="AF29" s="73">
        <f t="shared" si="1"/>
        <v>1705889.67</v>
      </c>
      <c r="AG29" s="78">
        <f t="shared" si="2"/>
        <v>0</v>
      </c>
      <c r="AH29" s="21">
        <f t="shared" si="3"/>
        <v>1705889.67</v>
      </c>
      <c r="AI29" s="22">
        <f t="shared" si="4"/>
        <v>3193335.71</v>
      </c>
      <c r="AJ29" s="16">
        <f t="shared" si="5"/>
        <v>1988917.5699999998</v>
      </c>
      <c r="AK29" s="26">
        <f t="shared" si="6"/>
        <v>1204418.1400000001</v>
      </c>
    </row>
    <row r="30" spans="1:37" x14ac:dyDescent="0.2">
      <c r="A30" s="1" t="s">
        <v>426</v>
      </c>
      <c r="B30" s="1" t="s">
        <v>427</v>
      </c>
      <c r="C30" s="65">
        <v>3169</v>
      </c>
      <c r="D30" s="65" t="s">
        <v>1040</v>
      </c>
      <c r="E30" s="252" t="s">
        <v>2961</v>
      </c>
      <c r="F30" s="89">
        <v>1630804.31</v>
      </c>
      <c r="G30" s="89">
        <v>313936.99</v>
      </c>
      <c r="H30" s="89">
        <v>63179.94</v>
      </c>
      <c r="J30" s="252">
        <v>2483985.1800000002</v>
      </c>
      <c r="K30" s="252">
        <v>239860.51</v>
      </c>
      <c r="S30" s="252">
        <v>225942.27</v>
      </c>
      <c r="U30" s="73">
        <v>2299822.5499999998</v>
      </c>
      <c r="V30" s="73">
        <v>80000</v>
      </c>
      <c r="W30" s="73">
        <v>3505.44</v>
      </c>
      <c r="X30" s="73">
        <v>777824.5</v>
      </c>
      <c r="Z30" s="90">
        <v>1089517.5</v>
      </c>
      <c r="AC30" s="90">
        <v>351199.68</v>
      </c>
      <c r="AD30" s="90">
        <v>169453.04</v>
      </c>
      <c r="AF30" s="73">
        <f t="shared" si="1"/>
        <v>2007921.24</v>
      </c>
      <c r="AG30" s="78">
        <f t="shared" si="2"/>
        <v>0</v>
      </c>
      <c r="AH30" s="21">
        <f t="shared" si="3"/>
        <v>2007921.24</v>
      </c>
      <c r="AI30" s="22">
        <f t="shared" si="4"/>
        <v>3161152.4899999998</v>
      </c>
      <c r="AJ30" s="16">
        <f t="shared" si="5"/>
        <v>1610170.22</v>
      </c>
      <c r="AK30" s="26">
        <f t="shared" si="6"/>
        <v>1550982.2699999998</v>
      </c>
    </row>
    <row r="31" spans="1:37" x14ac:dyDescent="0.2">
      <c r="A31" s="1" t="s">
        <v>426</v>
      </c>
      <c r="B31" s="1" t="s">
        <v>427</v>
      </c>
      <c r="C31" s="65">
        <v>7059</v>
      </c>
      <c r="D31" s="65" t="s">
        <v>1041</v>
      </c>
      <c r="E31" s="252" t="s">
        <v>2962</v>
      </c>
      <c r="F31" s="89">
        <v>1951487.64</v>
      </c>
      <c r="G31" s="89">
        <v>339811.5</v>
      </c>
      <c r="H31" s="89">
        <v>37107.14</v>
      </c>
      <c r="J31" s="252">
        <v>891358.74</v>
      </c>
      <c r="K31" s="252">
        <v>350116.25</v>
      </c>
      <c r="R31" s="252">
        <v>-300.39999999999998</v>
      </c>
      <c r="S31" s="252">
        <v>519805.36</v>
      </c>
      <c r="U31" s="73">
        <v>2450583.09</v>
      </c>
      <c r="W31" s="73">
        <v>2508.11</v>
      </c>
      <c r="X31" s="73">
        <v>754908</v>
      </c>
      <c r="Z31" s="90">
        <v>1208618</v>
      </c>
      <c r="AC31" s="90">
        <v>534014.63</v>
      </c>
      <c r="AD31" s="90">
        <v>107967.3</v>
      </c>
      <c r="AF31" s="73">
        <f t="shared" si="1"/>
        <v>2328406.2799999998</v>
      </c>
      <c r="AG31" s="78">
        <f t="shared" si="2"/>
        <v>0</v>
      </c>
      <c r="AH31" s="21">
        <f t="shared" si="3"/>
        <v>2328406.2799999998</v>
      </c>
      <c r="AI31" s="22">
        <f t="shared" si="4"/>
        <v>3207999.1999999997</v>
      </c>
      <c r="AJ31" s="16">
        <f t="shared" si="5"/>
        <v>1850599.93</v>
      </c>
      <c r="AK31" s="26">
        <f t="shared" si="6"/>
        <v>1357399.2699999998</v>
      </c>
    </row>
    <row r="32" spans="1:37" x14ac:dyDescent="0.2">
      <c r="A32" s="1" t="s">
        <v>426</v>
      </c>
      <c r="B32" s="1" t="s">
        <v>427</v>
      </c>
      <c r="C32" s="65">
        <v>4668</v>
      </c>
      <c r="D32" s="65" t="s">
        <v>1042</v>
      </c>
      <c r="E32" s="252" t="s">
        <v>2963</v>
      </c>
      <c r="F32" s="89">
        <v>1133115.6299999999</v>
      </c>
      <c r="G32" s="89">
        <v>166800.95000000001</v>
      </c>
      <c r="H32" s="89">
        <v>60882.95</v>
      </c>
      <c r="J32" s="252">
        <v>2309467.77</v>
      </c>
      <c r="K32" s="252">
        <v>847587.76</v>
      </c>
      <c r="S32" s="252">
        <v>164243.42000000001</v>
      </c>
      <c r="U32" s="73">
        <v>1174790.6399999999</v>
      </c>
      <c r="V32" s="73">
        <v>185010</v>
      </c>
      <c r="W32" s="73">
        <v>1788.77</v>
      </c>
      <c r="X32" s="73">
        <v>1288300.8999999999</v>
      </c>
      <c r="Z32" s="90">
        <v>1578691.9</v>
      </c>
      <c r="AC32" s="90">
        <v>383098.19</v>
      </c>
      <c r="AD32" s="90">
        <v>546091.15</v>
      </c>
      <c r="AF32" s="73">
        <f t="shared" si="1"/>
        <v>1360799.5299999998</v>
      </c>
      <c r="AG32" s="78">
        <f t="shared" si="2"/>
        <v>0</v>
      </c>
      <c r="AH32" s="21">
        <f t="shared" si="3"/>
        <v>1360799.5299999998</v>
      </c>
      <c r="AI32" s="22">
        <f t="shared" si="4"/>
        <v>2649890.3099999996</v>
      </c>
      <c r="AJ32" s="16">
        <f t="shared" si="5"/>
        <v>2507881.2399999998</v>
      </c>
      <c r="AK32" s="26">
        <f t="shared" si="6"/>
        <v>142009.06999999983</v>
      </c>
    </row>
    <row r="33" spans="1:37" x14ac:dyDescent="0.2">
      <c r="A33" s="1" t="s">
        <v>426</v>
      </c>
      <c r="B33" s="1" t="s">
        <v>427</v>
      </c>
      <c r="C33" s="65">
        <v>5951</v>
      </c>
      <c r="D33" s="65" t="s">
        <v>1043</v>
      </c>
      <c r="E33" s="252" t="s">
        <v>2964</v>
      </c>
      <c r="F33" s="89">
        <v>738923.54</v>
      </c>
      <c r="G33" s="89">
        <v>138525.5</v>
      </c>
      <c r="H33" s="89">
        <v>722.1</v>
      </c>
      <c r="J33" s="252">
        <v>511821.93</v>
      </c>
      <c r="K33" s="252">
        <v>593348.21</v>
      </c>
      <c r="O33" s="232">
        <v>441053</v>
      </c>
      <c r="S33" s="252">
        <v>3631737.05</v>
      </c>
      <c r="U33" s="73">
        <v>1530134.59</v>
      </c>
      <c r="V33" s="73">
        <v>372820</v>
      </c>
      <c r="W33" s="73">
        <v>969.98</v>
      </c>
      <c r="X33" s="73">
        <v>1656939.7</v>
      </c>
      <c r="Z33" s="90">
        <v>2111479.7000000002</v>
      </c>
      <c r="AC33" s="90">
        <v>732693.45</v>
      </c>
      <c r="AD33" s="90">
        <v>206844.53</v>
      </c>
      <c r="AF33" s="73">
        <f t="shared" si="1"/>
        <v>878171.14</v>
      </c>
      <c r="AG33" s="78">
        <f t="shared" si="2"/>
        <v>441053</v>
      </c>
      <c r="AH33" s="21">
        <f t="shared" si="3"/>
        <v>437118.14</v>
      </c>
      <c r="AI33" s="22">
        <f t="shared" si="4"/>
        <v>3560864.27</v>
      </c>
      <c r="AJ33" s="16">
        <f t="shared" si="5"/>
        <v>3051017.68</v>
      </c>
      <c r="AK33" s="26">
        <f t="shared" si="6"/>
        <v>509846.58999999985</v>
      </c>
    </row>
    <row r="34" spans="1:37" x14ac:dyDescent="0.2">
      <c r="A34" s="1" t="s">
        <v>426</v>
      </c>
      <c r="B34" s="1" t="s">
        <v>427</v>
      </c>
      <c r="C34" s="65">
        <v>4528</v>
      </c>
      <c r="D34" s="65" t="s">
        <v>1044</v>
      </c>
      <c r="E34" s="252" t="s">
        <v>2965</v>
      </c>
      <c r="F34" s="89">
        <v>1017958.99</v>
      </c>
      <c r="G34" s="89">
        <v>168618.7</v>
      </c>
      <c r="H34" s="89">
        <v>10720</v>
      </c>
      <c r="J34" s="252">
        <v>324797.21000000002</v>
      </c>
      <c r="K34" s="252">
        <v>366301.58</v>
      </c>
      <c r="R34" s="252">
        <v>4882.87</v>
      </c>
      <c r="S34" s="252">
        <v>669957.9</v>
      </c>
      <c r="U34" s="73">
        <v>1644637.53</v>
      </c>
      <c r="W34" s="73">
        <v>1530.21</v>
      </c>
      <c r="X34" s="73">
        <v>1043340</v>
      </c>
      <c r="Z34" s="90">
        <v>1478180</v>
      </c>
      <c r="AC34" s="90">
        <v>623840.12</v>
      </c>
      <c r="AD34" s="90">
        <v>159814.37</v>
      </c>
      <c r="AF34" s="73">
        <f t="shared" si="1"/>
        <v>1197297.69</v>
      </c>
      <c r="AG34" s="78">
        <f t="shared" si="2"/>
        <v>0</v>
      </c>
      <c r="AH34" s="21">
        <f t="shared" si="3"/>
        <v>1197297.69</v>
      </c>
      <c r="AI34" s="22">
        <f t="shared" si="4"/>
        <v>2689507.74</v>
      </c>
      <c r="AJ34" s="16">
        <f t="shared" si="5"/>
        <v>2261834.4900000002</v>
      </c>
      <c r="AK34" s="26">
        <f t="shared" si="6"/>
        <v>427673.25</v>
      </c>
    </row>
    <row r="35" spans="1:37" x14ac:dyDescent="0.2">
      <c r="A35" s="1" t="s">
        <v>426</v>
      </c>
      <c r="B35" s="1" t="s">
        <v>427</v>
      </c>
      <c r="C35" s="65">
        <v>5805</v>
      </c>
      <c r="D35" s="65" t="s">
        <v>1045</v>
      </c>
      <c r="E35" s="252" t="s">
        <v>2966</v>
      </c>
      <c r="F35" s="89">
        <v>1641339.47</v>
      </c>
      <c r="G35" s="89">
        <v>219242.37</v>
      </c>
      <c r="H35" s="89">
        <v>24302.58</v>
      </c>
      <c r="I35" s="89">
        <v>182</v>
      </c>
      <c r="J35" s="252">
        <v>628156.06999999995</v>
      </c>
      <c r="K35" s="252">
        <v>170856.86</v>
      </c>
      <c r="S35" s="252">
        <v>2501284.2200000002</v>
      </c>
      <c r="U35" s="73">
        <v>1244842.46</v>
      </c>
      <c r="V35" s="73">
        <v>414315</v>
      </c>
      <c r="W35" s="73">
        <v>2167.94</v>
      </c>
      <c r="X35" s="73">
        <v>1022643.5</v>
      </c>
      <c r="Z35" s="90">
        <v>1326505.5</v>
      </c>
      <c r="AC35" s="90">
        <v>291410.90000000002</v>
      </c>
      <c r="AD35" s="90">
        <v>202590.56</v>
      </c>
      <c r="AF35" s="73">
        <f t="shared" si="1"/>
        <v>1885066.42</v>
      </c>
      <c r="AG35" s="78">
        <f t="shared" si="2"/>
        <v>0</v>
      </c>
      <c r="AH35" s="21">
        <f t="shared" si="3"/>
        <v>1885066.42</v>
      </c>
      <c r="AI35" s="22">
        <f t="shared" si="4"/>
        <v>2683968.9</v>
      </c>
      <c r="AJ35" s="16">
        <f t="shared" si="5"/>
        <v>1820506.96</v>
      </c>
      <c r="AK35" s="26">
        <f t="shared" si="6"/>
        <v>863461.94</v>
      </c>
    </row>
    <row r="36" spans="1:37" x14ac:dyDescent="0.2">
      <c r="A36" s="1" t="s">
        <v>426</v>
      </c>
      <c r="B36" s="1" t="s">
        <v>427</v>
      </c>
      <c r="C36" s="65">
        <v>3290</v>
      </c>
      <c r="D36" s="65" t="s">
        <v>1046</v>
      </c>
      <c r="E36" s="252" t="s">
        <v>2967</v>
      </c>
      <c r="F36" s="89">
        <v>1137482.7</v>
      </c>
      <c r="G36" s="89">
        <v>80175.100000000006</v>
      </c>
      <c r="H36" s="89">
        <v>4334</v>
      </c>
      <c r="J36" s="252">
        <v>422338.9</v>
      </c>
      <c r="K36" s="252">
        <v>1155179.22</v>
      </c>
      <c r="O36" s="232">
        <v>406800</v>
      </c>
      <c r="R36" s="252">
        <v>4041</v>
      </c>
      <c r="S36" s="252">
        <v>1692932.58</v>
      </c>
      <c r="U36" s="73">
        <v>1168255.5</v>
      </c>
      <c r="V36" s="73">
        <v>273180</v>
      </c>
      <c r="W36" s="73">
        <v>1434.7</v>
      </c>
      <c r="X36" s="73">
        <v>1086774.5</v>
      </c>
      <c r="Z36" s="90">
        <v>1393785.5</v>
      </c>
      <c r="AC36" s="90">
        <v>320391.95</v>
      </c>
      <c r="AD36" s="90">
        <v>145899.03</v>
      </c>
      <c r="AF36" s="73">
        <f t="shared" si="1"/>
        <v>1221991.8</v>
      </c>
      <c r="AG36" s="78">
        <f t="shared" si="2"/>
        <v>406800</v>
      </c>
      <c r="AH36" s="21">
        <f t="shared" si="3"/>
        <v>815191.8</v>
      </c>
      <c r="AI36" s="22">
        <f t="shared" si="4"/>
        <v>2529644.7000000002</v>
      </c>
      <c r="AJ36" s="16">
        <f t="shared" si="5"/>
        <v>1860076.48</v>
      </c>
      <c r="AK36" s="26">
        <f t="shared" si="6"/>
        <v>669568.2200000002</v>
      </c>
    </row>
    <row r="37" spans="1:37" x14ac:dyDescent="0.2">
      <c r="A37" s="1" t="s">
        <v>426</v>
      </c>
      <c r="B37" s="1" t="s">
        <v>427</v>
      </c>
      <c r="C37" s="65">
        <v>5014</v>
      </c>
      <c r="D37" s="65" t="s">
        <v>1047</v>
      </c>
      <c r="E37" s="252" t="s">
        <v>2968</v>
      </c>
      <c r="F37" s="89">
        <v>832372.11</v>
      </c>
      <c r="G37" s="89">
        <v>181269.67</v>
      </c>
      <c r="H37" s="89">
        <v>5220</v>
      </c>
      <c r="J37" s="252">
        <v>1241012.9099999999</v>
      </c>
      <c r="K37" s="252">
        <v>45458.12</v>
      </c>
      <c r="U37" s="73">
        <v>1319829.56</v>
      </c>
      <c r="V37" s="73">
        <v>190800</v>
      </c>
      <c r="W37" s="73">
        <v>512.23</v>
      </c>
      <c r="X37" s="73">
        <v>1172551.7</v>
      </c>
      <c r="Z37" s="90">
        <v>1353125.7</v>
      </c>
      <c r="AC37" s="90">
        <v>443980.05</v>
      </c>
      <c r="AD37" s="90">
        <v>238535.18</v>
      </c>
      <c r="AF37" s="73">
        <f t="shared" si="1"/>
        <v>1018861.78</v>
      </c>
      <c r="AG37" s="78">
        <f t="shared" si="2"/>
        <v>0</v>
      </c>
      <c r="AH37" s="21">
        <f t="shared" si="3"/>
        <v>1018861.78</v>
      </c>
      <c r="AI37" s="22">
        <f t="shared" si="4"/>
        <v>2683693.4900000002</v>
      </c>
      <c r="AJ37" s="16">
        <f t="shared" si="5"/>
        <v>2035640.93</v>
      </c>
      <c r="AK37" s="26">
        <f t="shared" si="6"/>
        <v>648052.56000000029</v>
      </c>
    </row>
    <row r="38" spans="1:37" x14ac:dyDescent="0.2">
      <c r="A38" s="1" t="s">
        <v>426</v>
      </c>
      <c r="B38" s="1" t="s">
        <v>427</v>
      </c>
      <c r="C38" s="65">
        <v>4611</v>
      </c>
      <c r="D38" s="65" t="s">
        <v>1048</v>
      </c>
      <c r="E38" s="252" t="s">
        <v>2969</v>
      </c>
      <c r="F38" s="89">
        <v>1104333.1200000001</v>
      </c>
      <c r="G38" s="89">
        <v>222337.4</v>
      </c>
      <c r="H38" s="89">
        <v>5141</v>
      </c>
      <c r="J38" s="252">
        <v>1182466.01</v>
      </c>
      <c r="K38" s="252">
        <v>438156.12</v>
      </c>
      <c r="M38" s="232">
        <v>8450</v>
      </c>
      <c r="U38" s="73">
        <v>1601013.67</v>
      </c>
      <c r="V38" s="73">
        <v>6450</v>
      </c>
      <c r="W38" s="73">
        <v>1409.24</v>
      </c>
      <c r="X38" s="73">
        <v>1149082</v>
      </c>
      <c r="Z38" s="90">
        <v>1538812</v>
      </c>
      <c r="AC38" s="90">
        <v>357737.79</v>
      </c>
      <c r="AD38" s="90">
        <v>118128.94</v>
      </c>
      <c r="AF38" s="73">
        <f t="shared" si="1"/>
        <v>1331811.52</v>
      </c>
      <c r="AG38" s="78">
        <f t="shared" si="2"/>
        <v>8450</v>
      </c>
      <c r="AH38" s="21">
        <f t="shared" si="3"/>
        <v>1323361.52</v>
      </c>
      <c r="AI38" s="22">
        <f t="shared" si="4"/>
        <v>2757954.91</v>
      </c>
      <c r="AJ38" s="16">
        <f t="shared" si="5"/>
        <v>2014678.73</v>
      </c>
      <c r="AK38" s="26">
        <f t="shared" si="6"/>
        <v>743276.18000000017</v>
      </c>
    </row>
    <row r="39" spans="1:37" x14ac:dyDescent="0.2">
      <c r="A39" s="1" t="s">
        <v>430</v>
      </c>
      <c r="B39" s="1" t="s">
        <v>431</v>
      </c>
      <c r="C39" s="65">
        <v>2051</v>
      </c>
      <c r="D39" s="65" t="s">
        <v>1049</v>
      </c>
      <c r="E39" s="252" t="s">
        <v>2970</v>
      </c>
      <c r="F39" s="89">
        <v>925243.31</v>
      </c>
      <c r="G39" s="89">
        <v>0</v>
      </c>
      <c r="H39" s="89">
        <v>83189.350000000006</v>
      </c>
      <c r="J39" s="252">
        <v>530873.36</v>
      </c>
      <c r="K39" s="252">
        <v>62071.18</v>
      </c>
      <c r="L39" s="232">
        <v>18813</v>
      </c>
      <c r="M39" s="232">
        <v>9100</v>
      </c>
      <c r="O39" s="232">
        <v>524728.66</v>
      </c>
      <c r="P39" s="252">
        <v>57116.63</v>
      </c>
      <c r="R39" s="252">
        <v>-1011977.09</v>
      </c>
      <c r="S39" s="252">
        <v>1814650.86</v>
      </c>
      <c r="U39" s="73">
        <v>942819.92</v>
      </c>
      <c r="V39" s="73">
        <v>259260.5</v>
      </c>
      <c r="W39" s="73">
        <v>2963.8</v>
      </c>
      <c r="X39" s="73">
        <v>1366515</v>
      </c>
      <c r="Y39" s="73">
        <v>3000</v>
      </c>
      <c r="Z39" s="90">
        <v>1659763</v>
      </c>
      <c r="AC39" s="90">
        <v>584103.55000000005</v>
      </c>
      <c r="AD39" s="90">
        <v>95839.53</v>
      </c>
      <c r="AF39" s="73">
        <f t="shared" si="1"/>
        <v>1008432.66</v>
      </c>
      <c r="AG39" s="78">
        <f t="shared" si="2"/>
        <v>552641.66</v>
      </c>
      <c r="AH39" s="21">
        <f t="shared" si="3"/>
        <v>455791</v>
      </c>
      <c r="AI39" s="22">
        <f t="shared" si="4"/>
        <v>2574559.2199999997</v>
      </c>
      <c r="AJ39" s="16">
        <f t="shared" si="5"/>
        <v>2339706.0799999996</v>
      </c>
      <c r="AK39" s="26">
        <f t="shared" si="6"/>
        <v>234853.14000000013</v>
      </c>
    </row>
    <row r="40" spans="1:37" x14ac:dyDescent="0.2">
      <c r="A40" s="1" t="s">
        <v>430</v>
      </c>
      <c r="B40" s="1" t="s">
        <v>431</v>
      </c>
      <c r="C40" s="65">
        <v>1787</v>
      </c>
      <c r="D40" s="65" t="s">
        <v>1050</v>
      </c>
      <c r="E40" s="252" t="s">
        <v>2971</v>
      </c>
      <c r="F40" s="89">
        <v>536850.6</v>
      </c>
      <c r="G40" s="89">
        <v>0</v>
      </c>
      <c r="H40" s="89">
        <v>55599.5</v>
      </c>
      <c r="J40" s="252">
        <v>1545210.64</v>
      </c>
      <c r="K40" s="252">
        <v>251988.47</v>
      </c>
      <c r="L40" s="232">
        <v>10056.030000000001</v>
      </c>
      <c r="M40" s="232">
        <v>25725</v>
      </c>
      <c r="O40" s="232">
        <v>31733</v>
      </c>
      <c r="R40" s="252">
        <v>-37627</v>
      </c>
      <c r="S40" s="252">
        <v>1633793.05</v>
      </c>
      <c r="U40" s="73">
        <v>1434667.13</v>
      </c>
      <c r="V40" s="73">
        <v>205000</v>
      </c>
      <c r="W40" s="73">
        <v>506.78</v>
      </c>
      <c r="X40" s="73">
        <v>1544214.5</v>
      </c>
      <c r="Y40" s="73">
        <v>87000</v>
      </c>
      <c r="Z40" s="90">
        <v>1943656.5</v>
      </c>
      <c r="AC40" s="90">
        <v>738004.74</v>
      </c>
      <c r="AD40" s="90">
        <v>216433.94</v>
      </c>
      <c r="AF40" s="73">
        <f t="shared" si="1"/>
        <v>592450.1</v>
      </c>
      <c r="AG40" s="78">
        <f t="shared" si="2"/>
        <v>67514.03</v>
      </c>
      <c r="AH40" s="21">
        <f t="shared" si="3"/>
        <v>524936.06999999995</v>
      </c>
      <c r="AI40" s="22">
        <f t="shared" si="4"/>
        <v>3271388.41</v>
      </c>
      <c r="AJ40" s="16">
        <f t="shared" si="5"/>
        <v>2898095.18</v>
      </c>
      <c r="AK40" s="26">
        <f t="shared" si="6"/>
        <v>373293.23</v>
      </c>
    </row>
    <row r="41" spans="1:37" x14ac:dyDescent="0.2">
      <c r="A41" s="1" t="s">
        <v>430</v>
      </c>
      <c r="B41" s="1" t="s">
        <v>431</v>
      </c>
      <c r="C41" s="65">
        <v>2904</v>
      </c>
      <c r="D41" s="65" t="s">
        <v>1051</v>
      </c>
      <c r="E41" s="252" t="s">
        <v>2972</v>
      </c>
      <c r="F41" s="89">
        <v>667303.02</v>
      </c>
      <c r="G41" s="89">
        <v>1201.8</v>
      </c>
      <c r="H41" s="89">
        <v>77641.919999999998</v>
      </c>
      <c r="J41" s="252">
        <v>1108801.76</v>
      </c>
      <c r="K41" s="252">
        <v>352318.73</v>
      </c>
      <c r="L41" s="232">
        <v>12010.4</v>
      </c>
      <c r="M41" s="232">
        <v>18300</v>
      </c>
      <c r="R41" s="252">
        <v>-166</v>
      </c>
      <c r="S41" s="252">
        <v>174893.33</v>
      </c>
      <c r="U41" s="73">
        <v>1117402.81</v>
      </c>
      <c r="W41" s="73">
        <v>1382.36</v>
      </c>
      <c r="X41" s="73">
        <v>1261172</v>
      </c>
      <c r="Y41" s="73">
        <v>14100</v>
      </c>
      <c r="Z41" s="90">
        <v>1558222</v>
      </c>
      <c r="AC41" s="90">
        <v>692213.42</v>
      </c>
      <c r="AD41" s="90">
        <v>251582.3</v>
      </c>
      <c r="AF41" s="73">
        <f t="shared" si="1"/>
        <v>746146.74000000011</v>
      </c>
      <c r="AG41" s="78">
        <f t="shared" si="2"/>
        <v>30310.400000000001</v>
      </c>
      <c r="AH41" s="21">
        <f t="shared" si="3"/>
        <v>715836.34000000008</v>
      </c>
      <c r="AI41" s="22">
        <f t="shared" si="4"/>
        <v>2394057.17</v>
      </c>
      <c r="AJ41" s="16">
        <f t="shared" si="5"/>
        <v>2502017.7199999997</v>
      </c>
      <c r="AK41" s="26">
        <f t="shared" si="6"/>
        <v>-107960.54999999981</v>
      </c>
    </row>
    <row r="42" spans="1:37" x14ac:dyDescent="0.2">
      <c r="A42" s="1" t="s">
        <v>430</v>
      </c>
      <c r="B42" s="1" t="s">
        <v>431</v>
      </c>
      <c r="C42" s="65">
        <v>3978</v>
      </c>
      <c r="D42" s="65" t="s">
        <v>1052</v>
      </c>
      <c r="E42" s="252" t="s">
        <v>2973</v>
      </c>
      <c r="F42" s="89">
        <v>2103303.7200000002</v>
      </c>
      <c r="G42" s="89">
        <v>19468.04</v>
      </c>
      <c r="H42" s="89">
        <v>53214</v>
      </c>
      <c r="J42" s="252">
        <v>1387385.33</v>
      </c>
      <c r="K42" s="252">
        <v>257773.35</v>
      </c>
      <c r="L42" s="232">
        <v>51413.62</v>
      </c>
      <c r="M42" s="232">
        <v>8450</v>
      </c>
      <c r="O42" s="232">
        <v>1873986.96</v>
      </c>
      <c r="P42" s="252">
        <v>51948.21</v>
      </c>
      <c r="R42" s="252">
        <v>-118649.9</v>
      </c>
      <c r="S42" s="252">
        <v>1781475.04</v>
      </c>
      <c r="U42" s="73">
        <v>1472408.21</v>
      </c>
      <c r="V42" s="73">
        <v>58100</v>
      </c>
      <c r="W42" s="73">
        <v>3205.83</v>
      </c>
      <c r="X42" s="73">
        <v>1616008</v>
      </c>
      <c r="Y42" s="73">
        <v>26100</v>
      </c>
      <c r="Z42" s="90">
        <v>2025268</v>
      </c>
      <c r="AC42" s="90">
        <v>940191.78</v>
      </c>
      <c r="AD42" s="90">
        <v>285100.65999999997</v>
      </c>
      <c r="AF42" s="73">
        <f t="shared" si="1"/>
        <v>2175985.7600000002</v>
      </c>
      <c r="AG42" s="78">
        <f t="shared" si="2"/>
        <v>1933850.58</v>
      </c>
      <c r="AH42" s="21">
        <f t="shared" si="3"/>
        <v>242135.18000000017</v>
      </c>
      <c r="AI42" s="22">
        <f t="shared" si="4"/>
        <v>3175822.04</v>
      </c>
      <c r="AJ42" s="16">
        <f t="shared" si="5"/>
        <v>3250560.4400000004</v>
      </c>
      <c r="AK42" s="26">
        <f t="shared" si="6"/>
        <v>-74738.400000000373</v>
      </c>
    </row>
    <row r="43" spans="1:37" x14ac:dyDescent="0.2">
      <c r="A43" s="1" t="s">
        <v>430</v>
      </c>
      <c r="B43" s="1" t="s">
        <v>431</v>
      </c>
      <c r="C43" s="65">
        <v>3763</v>
      </c>
      <c r="D43" s="65" t="s">
        <v>1053</v>
      </c>
      <c r="E43" s="252" t="s">
        <v>2974</v>
      </c>
      <c r="F43" s="89">
        <v>894482.8</v>
      </c>
      <c r="G43" s="89">
        <v>0</v>
      </c>
      <c r="H43" s="89">
        <v>28992.82</v>
      </c>
      <c r="J43" s="252">
        <v>395935.95</v>
      </c>
      <c r="K43" s="252">
        <v>178348.64</v>
      </c>
      <c r="L43" s="232">
        <v>17386.599999999999</v>
      </c>
      <c r="M43" s="232">
        <v>9100</v>
      </c>
      <c r="O43" s="232">
        <v>13</v>
      </c>
      <c r="R43" s="252">
        <v>-455580.38</v>
      </c>
      <c r="S43" s="252">
        <v>1769380.27</v>
      </c>
      <c r="U43" s="73">
        <v>1549060.61</v>
      </c>
      <c r="V43" s="73">
        <v>90100</v>
      </c>
      <c r="X43" s="73">
        <v>1855357.5</v>
      </c>
      <c r="Y43" s="73">
        <v>27000</v>
      </c>
      <c r="Z43" s="90">
        <v>2284917.5</v>
      </c>
      <c r="AC43" s="90">
        <v>906068.84</v>
      </c>
      <c r="AD43" s="90">
        <v>159773.04999999999</v>
      </c>
      <c r="AF43" s="73">
        <f t="shared" si="1"/>
        <v>923475.62</v>
      </c>
      <c r="AG43" s="78">
        <f t="shared" si="2"/>
        <v>26499.599999999999</v>
      </c>
      <c r="AH43" s="21">
        <f t="shared" si="3"/>
        <v>896976.02</v>
      </c>
      <c r="AI43" s="22">
        <f t="shared" si="4"/>
        <v>3521518.1100000003</v>
      </c>
      <c r="AJ43" s="16">
        <f t="shared" si="5"/>
        <v>3350759.3899999997</v>
      </c>
      <c r="AK43" s="26">
        <f t="shared" si="6"/>
        <v>170758.72000000067</v>
      </c>
    </row>
    <row r="44" spans="1:37" x14ac:dyDescent="0.2">
      <c r="A44" s="1" t="s">
        <v>430</v>
      </c>
      <c r="B44" s="1" t="s">
        <v>431</v>
      </c>
      <c r="C44" s="65">
        <v>973</v>
      </c>
      <c r="D44" s="65" t="s">
        <v>1054</v>
      </c>
      <c r="E44" s="252" t="s">
        <v>2975</v>
      </c>
      <c r="F44" s="89">
        <v>265910.93</v>
      </c>
      <c r="G44" s="89">
        <v>1415.2</v>
      </c>
      <c r="H44" s="89">
        <v>9296.9</v>
      </c>
      <c r="J44" s="252">
        <v>984324.12</v>
      </c>
      <c r="K44" s="252">
        <v>143513.16</v>
      </c>
      <c r="L44" s="232">
        <v>8358.68</v>
      </c>
      <c r="M44" s="232">
        <v>9100</v>
      </c>
      <c r="S44" s="252">
        <v>2854151.72</v>
      </c>
      <c r="U44" s="73">
        <v>645563.6</v>
      </c>
      <c r="W44" s="73">
        <v>371.46</v>
      </c>
      <c r="X44" s="73">
        <v>1035191.5</v>
      </c>
      <c r="Y44" s="73">
        <v>16500</v>
      </c>
      <c r="Z44" s="90">
        <v>1348841.5</v>
      </c>
      <c r="AC44" s="90">
        <v>231525.02</v>
      </c>
      <c r="AD44" s="90">
        <v>213806.63</v>
      </c>
      <c r="AF44" s="73">
        <f t="shared" si="1"/>
        <v>276623.03000000003</v>
      </c>
      <c r="AG44" s="78">
        <f t="shared" si="2"/>
        <v>17458.68</v>
      </c>
      <c r="AH44" s="21">
        <f t="shared" si="3"/>
        <v>259164.35000000003</v>
      </c>
      <c r="AI44" s="22">
        <f t="shared" si="4"/>
        <v>1697626.56</v>
      </c>
      <c r="AJ44" s="16">
        <f t="shared" si="5"/>
        <v>1794173.15</v>
      </c>
      <c r="AK44" s="26">
        <f t="shared" si="6"/>
        <v>-96546.589999999851</v>
      </c>
    </row>
    <row r="45" spans="1:37" x14ac:dyDescent="0.2">
      <c r="A45" s="1" t="s">
        <v>430</v>
      </c>
      <c r="B45" s="1" t="s">
        <v>431</v>
      </c>
      <c r="C45" s="65">
        <v>4069</v>
      </c>
      <c r="D45" s="65" t="s">
        <v>1055</v>
      </c>
      <c r="E45" s="252" t="s">
        <v>2976</v>
      </c>
      <c r="F45" s="89">
        <v>574794.91</v>
      </c>
      <c r="G45" s="89">
        <v>78</v>
      </c>
      <c r="H45" s="89">
        <v>30076.880000000001</v>
      </c>
      <c r="J45" s="252">
        <v>584567.61</v>
      </c>
      <c r="K45" s="252">
        <v>73793.5</v>
      </c>
      <c r="L45" s="232">
        <v>19118.599999999999</v>
      </c>
      <c r="M45" s="232">
        <v>11733.29</v>
      </c>
      <c r="R45" s="252">
        <v>-1655</v>
      </c>
      <c r="S45" s="252">
        <v>1653756.5</v>
      </c>
      <c r="U45" s="73">
        <v>1488748.62</v>
      </c>
      <c r="V45" s="73">
        <v>129620</v>
      </c>
      <c r="W45" s="73">
        <v>448.46</v>
      </c>
      <c r="X45" s="73">
        <v>503246</v>
      </c>
      <c r="Y45" s="73">
        <v>9700</v>
      </c>
      <c r="Z45" s="90">
        <v>1072066</v>
      </c>
      <c r="AC45" s="90">
        <v>522907.26</v>
      </c>
      <c r="AD45" s="90">
        <v>163073.95000000001</v>
      </c>
      <c r="AF45" s="73">
        <f t="shared" si="1"/>
        <v>604949.79</v>
      </c>
      <c r="AG45" s="78">
        <f t="shared" si="2"/>
        <v>30851.89</v>
      </c>
      <c r="AH45" s="21">
        <f t="shared" si="3"/>
        <v>574097.9</v>
      </c>
      <c r="AI45" s="22">
        <f t="shared" si="4"/>
        <v>2131763.08</v>
      </c>
      <c r="AJ45" s="16">
        <f t="shared" si="5"/>
        <v>1758047.21</v>
      </c>
      <c r="AK45" s="26">
        <f t="shared" si="6"/>
        <v>373715.87000000011</v>
      </c>
    </row>
    <row r="46" spans="1:37" x14ac:dyDescent="0.2">
      <c r="A46" s="1" t="s">
        <v>430</v>
      </c>
      <c r="B46" s="1" t="s">
        <v>431</v>
      </c>
      <c r="C46" s="65">
        <v>5012</v>
      </c>
      <c r="D46" s="65" t="s">
        <v>1056</v>
      </c>
      <c r="E46" s="252" t="s">
        <v>2977</v>
      </c>
      <c r="F46" s="89">
        <v>471058.07</v>
      </c>
      <c r="G46" s="89">
        <v>149508.37</v>
      </c>
      <c r="H46" s="89">
        <v>35431.14</v>
      </c>
      <c r="J46" s="252">
        <v>775540.09</v>
      </c>
      <c r="K46" s="252">
        <v>184001.74</v>
      </c>
      <c r="L46" s="232">
        <v>0</v>
      </c>
      <c r="M46" s="232">
        <v>0</v>
      </c>
      <c r="O46" s="232">
        <v>885.17</v>
      </c>
      <c r="S46" s="252">
        <v>1474437.8</v>
      </c>
      <c r="U46" s="73">
        <v>963954.17</v>
      </c>
      <c r="V46" s="73">
        <v>122250</v>
      </c>
      <c r="W46" s="73">
        <v>417.09</v>
      </c>
      <c r="X46" s="73">
        <v>858616.8</v>
      </c>
      <c r="Y46" s="73">
        <v>37500</v>
      </c>
      <c r="Z46" s="90">
        <v>1190626.8</v>
      </c>
      <c r="AC46" s="90">
        <v>453100.65</v>
      </c>
      <c r="AD46" s="90">
        <v>171338.03</v>
      </c>
      <c r="AF46" s="73">
        <f t="shared" si="1"/>
        <v>655997.57999999996</v>
      </c>
      <c r="AG46" s="78">
        <f t="shared" si="2"/>
        <v>885.17</v>
      </c>
      <c r="AH46" s="21">
        <f t="shared" si="3"/>
        <v>655112.40999999992</v>
      </c>
      <c r="AI46" s="22">
        <f t="shared" si="4"/>
        <v>1982738.06</v>
      </c>
      <c r="AJ46" s="16">
        <f t="shared" si="5"/>
        <v>1815065.4800000002</v>
      </c>
      <c r="AK46" s="26">
        <f t="shared" si="6"/>
        <v>167672.57999999984</v>
      </c>
    </row>
    <row r="47" spans="1:37" x14ac:dyDescent="0.2">
      <c r="A47" s="1" t="s">
        <v>430</v>
      </c>
      <c r="B47" s="1" t="s">
        <v>431</v>
      </c>
      <c r="C47" s="65">
        <v>5988</v>
      </c>
      <c r="D47" s="65" t="s">
        <v>1057</v>
      </c>
      <c r="E47" s="252" t="s">
        <v>2978</v>
      </c>
      <c r="F47" s="89">
        <v>661381.04</v>
      </c>
      <c r="G47" s="89">
        <v>42915.09</v>
      </c>
      <c r="H47" s="89">
        <v>29630</v>
      </c>
      <c r="J47" s="252">
        <v>1288083.71</v>
      </c>
      <c r="K47" s="252">
        <v>201087.77</v>
      </c>
      <c r="L47" s="232">
        <v>41015.69</v>
      </c>
      <c r="M47" s="232">
        <v>14325</v>
      </c>
      <c r="O47" s="232">
        <v>525.20000000000005</v>
      </c>
      <c r="R47" s="252">
        <v>2356</v>
      </c>
      <c r="S47" s="252">
        <v>2017007.85</v>
      </c>
      <c r="U47" s="73">
        <v>2120467.8199999998</v>
      </c>
      <c r="V47" s="73">
        <v>526450</v>
      </c>
      <c r="W47" s="73">
        <v>2091.59</v>
      </c>
      <c r="X47" s="73">
        <v>817772</v>
      </c>
      <c r="Y47" s="73">
        <v>20000</v>
      </c>
      <c r="Z47" s="90">
        <v>1508978</v>
      </c>
      <c r="AC47" s="90">
        <v>1441019.62</v>
      </c>
      <c r="AD47" s="90">
        <v>207301.64</v>
      </c>
      <c r="AF47" s="73">
        <f t="shared" si="1"/>
        <v>733926.13</v>
      </c>
      <c r="AG47" s="78">
        <f t="shared" si="2"/>
        <v>55865.89</v>
      </c>
      <c r="AH47" s="21">
        <f t="shared" si="3"/>
        <v>678060.24</v>
      </c>
      <c r="AI47" s="22">
        <f t="shared" si="4"/>
        <v>3486781.4099999997</v>
      </c>
      <c r="AJ47" s="16">
        <f t="shared" si="5"/>
        <v>3157299.2600000002</v>
      </c>
      <c r="AK47" s="26">
        <f t="shared" si="6"/>
        <v>329482.14999999944</v>
      </c>
    </row>
    <row r="48" spans="1:37" x14ac:dyDescent="0.2">
      <c r="A48" s="1" t="s">
        <v>430</v>
      </c>
      <c r="B48" s="1" t="s">
        <v>431</v>
      </c>
      <c r="C48" s="65">
        <v>2518</v>
      </c>
      <c r="D48" s="65" t="s">
        <v>1058</v>
      </c>
      <c r="E48" s="252" t="s">
        <v>2979</v>
      </c>
      <c r="F48" s="89">
        <v>460699.95</v>
      </c>
      <c r="G48" s="89">
        <v>158.6</v>
      </c>
      <c r="H48" s="89">
        <v>15285.34</v>
      </c>
      <c r="J48" s="252">
        <v>1274809.57</v>
      </c>
      <c r="K48" s="252">
        <v>136437.28</v>
      </c>
      <c r="L48" s="232">
        <v>3418.44</v>
      </c>
      <c r="M48" s="232">
        <v>9100</v>
      </c>
      <c r="S48" s="252">
        <v>216270.07999999999</v>
      </c>
      <c r="U48" s="73">
        <v>905349.77</v>
      </c>
      <c r="V48" s="73">
        <v>206150</v>
      </c>
      <c r="W48" s="73">
        <v>953.59</v>
      </c>
      <c r="X48" s="73">
        <v>1104204</v>
      </c>
      <c r="Y48" s="73">
        <v>38000</v>
      </c>
      <c r="Z48" s="90">
        <v>1439404</v>
      </c>
      <c r="AC48" s="90">
        <v>386470.09</v>
      </c>
      <c r="AD48" s="90">
        <v>176998.75</v>
      </c>
      <c r="AF48" s="73">
        <f t="shared" si="1"/>
        <v>476143.89</v>
      </c>
      <c r="AG48" s="78">
        <f t="shared" si="2"/>
        <v>12518.44</v>
      </c>
      <c r="AH48" s="21">
        <f t="shared" si="3"/>
        <v>463625.45</v>
      </c>
      <c r="AI48" s="22">
        <f t="shared" si="4"/>
        <v>2254657.3600000003</v>
      </c>
      <c r="AJ48" s="16">
        <f t="shared" si="5"/>
        <v>2002872.84</v>
      </c>
      <c r="AK48" s="26">
        <f t="shared" si="6"/>
        <v>251784.52000000025</v>
      </c>
    </row>
    <row r="49" spans="1:37" x14ac:dyDescent="0.2">
      <c r="A49" s="1" t="s">
        <v>430</v>
      </c>
      <c r="B49" s="1" t="s">
        <v>431</v>
      </c>
      <c r="C49" s="65">
        <v>5747</v>
      </c>
      <c r="D49" s="65" t="s">
        <v>1059</v>
      </c>
      <c r="E49" s="252" t="s">
        <v>2980</v>
      </c>
      <c r="F49" s="89">
        <v>818597.27</v>
      </c>
      <c r="G49" s="89">
        <v>0</v>
      </c>
      <c r="H49" s="89">
        <v>76120.25</v>
      </c>
      <c r="J49" s="252">
        <v>1387994.22</v>
      </c>
      <c r="K49" s="252">
        <v>264703.06</v>
      </c>
      <c r="L49" s="232">
        <v>13008.4</v>
      </c>
      <c r="M49" s="232">
        <v>9100</v>
      </c>
      <c r="O49" s="232">
        <v>529.75</v>
      </c>
      <c r="P49" s="252">
        <v>283666.75</v>
      </c>
      <c r="R49" s="252">
        <v>39709.519999999997</v>
      </c>
      <c r="S49" s="252">
        <v>2076002.99</v>
      </c>
      <c r="U49" s="73">
        <v>2309011.08</v>
      </c>
      <c r="V49" s="73">
        <v>220109.98</v>
      </c>
      <c r="W49" s="73">
        <v>990.74</v>
      </c>
      <c r="X49" s="73">
        <v>1551004</v>
      </c>
      <c r="Y49" s="73">
        <v>45000</v>
      </c>
      <c r="Z49" s="90">
        <v>2421524</v>
      </c>
      <c r="AC49" s="90">
        <v>966812.4</v>
      </c>
      <c r="AD49" s="90">
        <v>216849.92000000001</v>
      </c>
      <c r="AF49" s="73">
        <f t="shared" si="1"/>
        <v>894717.52</v>
      </c>
      <c r="AG49" s="78">
        <f t="shared" si="2"/>
        <v>22638.15</v>
      </c>
      <c r="AH49" s="21">
        <f t="shared" si="3"/>
        <v>872079.37</v>
      </c>
      <c r="AI49" s="22">
        <f t="shared" si="4"/>
        <v>4126115.8000000003</v>
      </c>
      <c r="AJ49" s="16">
        <f t="shared" si="5"/>
        <v>3605186.32</v>
      </c>
      <c r="AK49" s="26">
        <f t="shared" si="6"/>
        <v>520929.48000000045</v>
      </c>
    </row>
    <row r="50" spans="1:37" x14ac:dyDescent="0.2">
      <c r="A50" s="1" t="s">
        <v>430</v>
      </c>
      <c r="B50" s="1" t="s">
        <v>431</v>
      </c>
      <c r="C50" s="65">
        <v>3454</v>
      </c>
      <c r="D50" s="65" t="s">
        <v>1060</v>
      </c>
      <c r="E50" s="252" t="s">
        <v>2981</v>
      </c>
      <c r="F50" s="89">
        <v>572871.26</v>
      </c>
      <c r="G50" s="89">
        <v>0</v>
      </c>
      <c r="H50" s="89">
        <v>39015.97</v>
      </c>
      <c r="J50" s="252">
        <v>949796.74</v>
      </c>
      <c r="K50" s="252">
        <v>85723.32</v>
      </c>
      <c r="L50" s="232">
        <v>6376.8</v>
      </c>
      <c r="M50" s="232">
        <v>9750</v>
      </c>
      <c r="O50" s="232">
        <v>5.9</v>
      </c>
      <c r="R50" s="252">
        <v>2712.52</v>
      </c>
      <c r="S50" s="252">
        <v>2700044.99</v>
      </c>
      <c r="U50" s="73">
        <v>1479020.32</v>
      </c>
      <c r="V50" s="73">
        <v>148345</v>
      </c>
      <c r="W50" s="73">
        <v>0</v>
      </c>
      <c r="X50" s="73">
        <v>703052</v>
      </c>
      <c r="Y50" s="73">
        <v>61100</v>
      </c>
      <c r="Z50" s="90">
        <v>1311272</v>
      </c>
      <c r="AC50" s="90">
        <v>488338.9</v>
      </c>
      <c r="AD50" s="90">
        <v>252273.59</v>
      </c>
      <c r="AF50" s="73">
        <f t="shared" si="1"/>
        <v>611887.23</v>
      </c>
      <c r="AG50" s="78">
        <f t="shared" si="2"/>
        <v>16132.699999999999</v>
      </c>
      <c r="AH50" s="21">
        <f t="shared" si="3"/>
        <v>595754.53</v>
      </c>
      <c r="AI50" s="22">
        <f t="shared" si="4"/>
        <v>2391517.3200000003</v>
      </c>
      <c r="AJ50" s="16">
        <f t="shared" si="5"/>
        <v>2051884.49</v>
      </c>
      <c r="AK50" s="26">
        <f t="shared" si="6"/>
        <v>339632.83000000031</v>
      </c>
    </row>
    <row r="51" spans="1:37" x14ac:dyDescent="0.2">
      <c r="A51" s="1" t="s">
        <v>430</v>
      </c>
      <c r="B51" s="1" t="s">
        <v>431</v>
      </c>
      <c r="C51" s="65">
        <v>3787</v>
      </c>
      <c r="D51" s="65" t="s">
        <v>1061</v>
      </c>
      <c r="E51" s="252" t="s">
        <v>2982</v>
      </c>
      <c r="F51" s="89">
        <v>651119.43999999994</v>
      </c>
      <c r="G51" s="89">
        <v>474.9</v>
      </c>
      <c r="H51" s="89">
        <v>10620</v>
      </c>
      <c r="J51" s="252">
        <v>747823.01</v>
      </c>
      <c r="K51" s="252">
        <v>102877.86</v>
      </c>
      <c r="L51" s="232">
        <v>7053.6</v>
      </c>
      <c r="M51" s="232">
        <v>9100</v>
      </c>
      <c r="O51" s="232">
        <v>309.88</v>
      </c>
      <c r="P51" s="252">
        <v>52866.83</v>
      </c>
      <c r="R51" s="252">
        <v>-483058.41</v>
      </c>
      <c r="S51" s="252">
        <v>1671717.03</v>
      </c>
      <c r="U51" s="73">
        <v>1295762.56</v>
      </c>
      <c r="V51" s="73">
        <v>118232.16</v>
      </c>
      <c r="W51" s="73">
        <v>818.77</v>
      </c>
      <c r="X51" s="73">
        <v>477288</v>
      </c>
      <c r="Y51" s="73">
        <v>142050</v>
      </c>
      <c r="Z51" s="90">
        <v>1001098</v>
      </c>
      <c r="AC51" s="90">
        <v>578566.17000000004</v>
      </c>
      <c r="AD51" s="90">
        <v>181039.04</v>
      </c>
      <c r="AF51" s="73">
        <f t="shared" si="1"/>
        <v>662214.34</v>
      </c>
      <c r="AG51" s="78">
        <f t="shared" si="2"/>
        <v>16463.48</v>
      </c>
      <c r="AH51" s="21">
        <f t="shared" si="3"/>
        <v>645750.86</v>
      </c>
      <c r="AI51" s="22">
        <f t="shared" si="4"/>
        <v>2034151.49</v>
      </c>
      <c r="AJ51" s="16">
        <f t="shared" si="5"/>
        <v>1760703.21</v>
      </c>
      <c r="AK51" s="26">
        <f t="shared" si="6"/>
        <v>273448.28000000003</v>
      </c>
    </row>
    <row r="52" spans="1:37" x14ac:dyDescent="0.2">
      <c r="A52" s="1" t="s">
        <v>430</v>
      </c>
      <c r="B52" s="1" t="s">
        <v>431</v>
      </c>
      <c r="C52" s="65">
        <v>4306</v>
      </c>
      <c r="D52" s="65" t="s">
        <v>1062</v>
      </c>
      <c r="E52" s="252" t="s">
        <v>2983</v>
      </c>
      <c r="F52" s="89">
        <v>909780.35</v>
      </c>
      <c r="G52" s="89">
        <v>0</v>
      </c>
      <c r="H52" s="89">
        <v>34264</v>
      </c>
      <c r="J52" s="252">
        <v>951697.18</v>
      </c>
      <c r="K52" s="252">
        <v>131423.69</v>
      </c>
      <c r="L52" s="232">
        <v>10110.4</v>
      </c>
      <c r="M52" s="232">
        <v>9800</v>
      </c>
      <c r="S52" s="252">
        <v>579857.57999999996</v>
      </c>
      <c r="U52" s="73">
        <v>1399784.14</v>
      </c>
      <c r="V52" s="73">
        <v>456800</v>
      </c>
      <c r="W52" s="73">
        <v>1336.36</v>
      </c>
      <c r="X52" s="73">
        <v>478576</v>
      </c>
      <c r="Y52" s="73">
        <v>29900</v>
      </c>
      <c r="Z52" s="90">
        <v>894516</v>
      </c>
      <c r="AC52" s="90">
        <v>622101.89</v>
      </c>
      <c r="AD52" s="90">
        <v>171571.25</v>
      </c>
      <c r="AF52" s="73">
        <f t="shared" si="1"/>
        <v>944044.35</v>
      </c>
      <c r="AG52" s="78">
        <f t="shared" si="2"/>
        <v>19910.400000000001</v>
      </c>
      <c r="AH52" s="21">
        <f t="shared" si="3"/>
        <v>924133.95</v>
      </c>
      <c r="AI52" s="22">
        <f t="shared" si="4"/>
        <v>2366396.5</v>
      </c>
      <c r="AJ52" s="16">
        <f t="shared" si="5"/>
        <v>1688189.1400000001</v>
      </c>
      <c r="AK52" s="26">
        <f t="shared" si="6"/>
        <v>678207.35999999987</v>
      </c>
    </row>
    <row r="53" spans="1:37" x14ac:dyDescent="0.2">
      <c r="A53" s="1" t="s">
        <v>430</v>
      </c>
      <c r="B53" s="1" t="s">
        <v>431</v>
      </c>
      <c r="C53" s="65">
        <v>2587</v>
      </c>
      <c r="D53" s="65" t="s">
        <v>1063</v>
      </c>
      <c r="E53" s="252" t="s">
        <v>2984</v>
      </c>
      <c r="F53" s="89">
        <v>533460.77</v>
      </c>
      <c r="G53" s="89">
        <v>1411.37</v>
      </c>
      <c r="H53" s="89">
        <v>32826.89</v>
      </c>
      <c r="J53" s="252">
        <v>1305927.97</v>
      </c>
      <c r="K53" s="252">
        <v>186684.67</v>
      </c>
      <c r="L53" s="232">
        <v>9016.9699999999993</v>
      </c>
      <c r="M53" s="232">
        <v>31140</v>
      </c>
      <c r="O53" s="232">
        <v>158.16999999999999</v>
      </c>
      <c r="R53" s="252">
        <v>-58850</v>
      </c>
      <c r="S53" s="252">
        <v>446722.69</v>
      </c>
      <c r="U53" s="73">
        <v>1252426.53</v>
      </c>
      <c r="W53" s="73">
        <v>1279.74</v>
      </c>
      <c r="X53" s="73">
        <v>1213500</v>
      </c>
      <c r="Y53" s="73">
        <v>2400</v>
      </c>
      <c r="Z53" s="90">
        <v>1563840</v>
      </c>
      <c r="AC53" s="90">
        <v>422828.43</v>
      </c>
      <c r="AD53" s="90">
        <v>249619.91</v>
      </c>
      <c r="AF53" s="73">
        <f t="shared" si="1"/>
        <v>567699.03</v>
      </c>
      <c r="AG53" s="78">
        <f t="shared" si="2"/>
        <v>40315.14</v>
      </c>
      <c r="AH53" s="21">
        <f t="shared" si="3"/>
        <v>527383.89</v>
      </c>
      <c r="AI53" s="22">
        <f t="shared" si="4"/>
        <v>2469606.27</v>
      </c>
      <c r="AJ53" s="16">
        <f t="shared" si="5"/>
        <v>2236288.34</v>
      </c>
      <c r="AK53" s="26">
        <f t="shared" si="6"/>
        <v>233317.93000000017</v>
      </c>
    </row>
    <row r="54" spans="1:37" x14ac:dyDescent="0.2">
      <c r="A54" s="1" t="s">
        <v>434</v>
      </c>
      <c r="B54" s="1" t="s">
        <v>435</v>
      </c>
      <c r="C54" s="65">
        <v>2455</v>
      </c>
      <c r="D54" s="65" t="s">
        <v>1064</v>
      </c>
      <c r="E54" s="254" t="s">
        <v>2987</v>
      </c>
      <c r="F54" s="89">
        <v>176674.1</v>
      </c>
      <c r="G54" s="89">
        <v>0</v>
      </c>
      <c r="H54" s="89">
        <v>68598.25</v>
      </c>
      <c r="J54" s="252">
        <v>4</v>
      </c>
      <c r="K54" s="252">
        <v>597013.82999999996</v>
      </c>
      <c r="L54" s="232">
        <v>1730</v>
      </c>
      <c r="M54" s="232">
        <v>9609.3700000000008</v>
      </c>
      <c r="O54" s="232">
        <v>0</v>
      </c>
      <c r="Q54" s="252">
        <v>8348.7199999999993</v>
      </c>
      <c r="R54" s="252">
        <v>1835737.75</v>
      </c>
      <c r="S54" s="252">
        <v>1557377.06</v>
      </c>
      <c r="U54" s="73">
        <v>473203.91</v>
      </c>
      <c r="V54" s="73">
        <v>97203.38</v>
      </c>
      <c r="W54" s="73">
        <v>218.47</v>
      </c>
      <c r="X54" s="73">
        <v>883947</v>
      </c>
      <c r="Y54" s="73">
        <v>67592</v>
      </c>
      <c r="Z54" s="90">
        <v>1095267</v>
      </c>
      <c r="AB54" s="90">
        <v>3900</v>
      </c>
      <c r="AC54" s="90">
        <v>200689.51</v>
      </c>
      <c r="AD54" s="90">
        <v>1144825.33</v>
      </c>
      <c r="AF54" s="73">
        <f t="shared" si="1"/>
        <v>245272.35</v>
      </c>
      <c r="AG54" s="78">
        <f t="shared" si="2"/>
        <v>11339.37</v>
      </c>
      <c r="AH54" s="21">
        <f t="shared" si="3"/>
        <v>233932.98</v>
      </c>
      <c r="AI54" s="22">
        <f t="shared" si="4"/>
        <v>1522164.76</v>
      </c>
      <c r="AJ54" s="16">
        <f t="shared" si="5"/>
        <v>2444681.84</v>
      </c>
      <c r="AK54" s="26">
        <f t="shared" si="6"/>
        <v>-922517.07999999984</v>
      </c>
    </row>
    <row r="55" spans="1:37" x14ac:dyDescent="0.2">
      <c r="A55" s="1" t="s">
        <v>434</v>
      </c>
      <c r="B55" s="1" t="s">
        <v>435</v>
      </c>
      <c r="C55" s="65">
        <v>2020</v>
      </c>
      <c r="D55" s="65" t="s">
        <v>1065</v>
      </c>
      <c r="E55" s="252" t="s">
        <v>2988</v>
      </c>
      <c r="F55" s="89">
        <v>126331.96</v>
      </c>
      <c r="G55" s="89">
        <v>0</v>
      </c>
      <c r="H55" s="89">
        <v>67048.19</v>
      </c>
      <c r="J55" s="252">
        <v>1021015.27</v>
      </c>
      <c r="K55" s="252">
        <v>434969.36</v>
      </c>
      <c r="L55" s="232">
        <v>0</v>
      </c>
      <c r="M55" s="232">
        <v>35845.82</v>
      </c>
      <c r="O55" s="232">
        <v>37.380000000000003</v>
      </c>
      <c r="R55" s="252">
        <v>1722871.56</v>
      </c>
      <c r="S55" s="252">
        <v>1296912.72</v>
      </c>
      <c r="U55" s="73">
        <v>607457.55000000005</v>
      </c>
      <c r="W55" s="73">
        <v>174.39</v>
      </c>
      <c r="X55" s="73">
        <v>985352</v>
      </c>
      <c r="Y55" s="73">
        <v>935800</v>
      </c>
      <c r="Z55" s="90">
        <v>1255432</v>
      </c>
      <c r="AC55" s="90">
        <v>341056.87</v>
      </c>
      <c r="AD55" s="90">
        <v>923519.13</v>
      </c>
      <c r="AE55" s="90">
        <v>6000</v>
      </c>
      <c r="AF55" s="73">
        <f t="shared" si="1"/>
        <v>193380.15000000002</v>
      </c>
      <c r="AG55" s="78">
        <f t="shared" si="2"/>
        <v>35883.199999999997</v>
      </c>
      <c r="AH55" s="21">
        <f t="shared" si="3"/>
        <v>157496.95000000001</v>
      </c>
      <c r="AI55" s="22">
        <f t="shared" si="4"/>
        <v>2528783.94</v>
      </c>
      <c r="AJ55" s="16">
        <f t="shared" si="5"/>
        <v>2526008</v>
      </c>
      <c r="AK55" s="26">
        <f t="shared" si="6"/>
        <v>2775.9399999999441</v>
      </c>
    </row>
    <row r="56" spans="1:37" x14ac:dyDescent="0.2">
      <c r="A56" s="1" t="s">
        <v>434</v>
      </c>
      <c r="B56" s="1" t="s">
        <v>435</v>
      </c>
      <c r="C56" s="65">
        <v>3422</v>
      </c>
      <c r="D56" s="65" t="s">
        <v>1066</v>
      </c>
      <c r="E56" s="252" t="s">
        <v>2989</v>
      </c>
      <c r="F56" s="89">
        <v>322761.12</v>
      </c>
      <c r="G56" s="89">
        <v>7200</v>
      </c>
      <c r="H56" s="89">
        <v>59966.96</v>
      </c>
      <c r="J56" s="252">
        <v>526105.77</v>
      </c>
      <c r="K56" s="252">
        <v>217357.26</v>
      </c>
      <c r="L56" s="232">
        <v>67000</v>
      </c>
      <c r="M56" s="232">
        <v>35999.19</v>
      </c>
      <c r="O56" s="232">
        <v>82728</v>
      </c>
      <c r="R56" s="252">
        <v>1413296.48</v>
      </c>
      <c r="S56" s="252">
        <v>1593000.06</v>
      </c>
      <c r="U56" s="73">
        <v>718703.24</v>
      </c>
      <c r="V56" s="73">
        <v>139175</v>
      </c>
      <c r="W56" s="73">
        <v>745.17</v>
      </c>
      <c r="X56" s="73">
        <v>1129901</v>
      </c>
      <c r="Y56" s="73">
        <v>4800</v>
      </c>
      <c r="Z56" s="90">
        <v>1659971</v>
      </c>
      <c r="AC56" s="90">
        <v>426465.01</v>
      </c>
      <c r="AD56" s="90">
        <v>1040062.07</v>
      </c>
      <c r="AE56" s="90">
        <v>7255</v>
      </c>
      <c r="AF56" s="73">
        <f t="shared" si="1"/>
        <v>389928.08</v>
      </c>
      <c r="AG56" s="78">
        <f t="shared" si="2"/>
        <v>185727.19</v>
      </c>
      <c r="AH56" s="21">
        <f t="shared" si="3"/>
        <v>204200.89</v>
      </c>
      <c r="AI56" s="22">
        <f t="shared" si="4"/>
        <v>1993324.4100000001</v>
      </c>
      <c r="AJ56" s="16">
        <f t="shared" si="5"/>
        <v>3133753.08</v>
      </c>
      <c r="AK56" s="26">
        <f t="shared" si="6"/>
        <v>-1140428.67</v>
      </c>
    </row>
    <row r="57" spans="1:37" x14ac:dyDescent="0.2">
      <c r="A57" s="1" t="s">
        <v>434</v>
      </c>
      <c r="B57" s="1" t="s">
        <v>435</v>
      </c>
      <c r="C57" s="65">
        <v>2553</v>
      </c>
      <c r="D57" s="65" t="s">
        <v>1067</v>
      </c>
      <c r="E57" s="252" t="s">
        <v>2990</v>
      </c>
      <c r="F57" s="89">
        <v>227907.56</v>
      </c>
      <c r="G57" s="89">
        <v>0</v>
      </c>
      <c r="H57" s="89">
        <v>62157.64</v>
      </c>
      <c r="J57" s="252">
        <v>2</v>
      </c>
      <c r="K57" s="252">
        <v>119011.21</v>
      </c>
      <c r="L57" s="232">
        <v>0</v>
      </c>
      <c r="M57" s="232">
        <v>11532.91</v>
      </c>
      <c r="O57" s="232">
        <v>1965.38</v>
      </c>
      <c r="R57" s="252">
        <v>-230821.85</v>
      </c>
      <c r="S57" s="252">
        <v>1261656.71</v>
      </c>
      <c r="U57" s="73">
        <v>858393.76</v>
      </c>
      <c r="V57" s="73">
        <v>105860</v>
      </c>
      <c r="W57" s="73">
        <v>493.99</v>
      </c>
      <c r="X57" s="73">
        <v>1017128</v>
      </c>
      <c r="Y57" s="73">
        <v>7600</v>
      </c>
      <c r="Z57" s="90">
        <v>1468850.5</v>
      </c>
      <c r="AB57" s="90">
        <v>3888</v>
      </c>
      <c r="AC57" s="90">
        <v>316261.40999999997</v>
      </c>
      <c r="AD57" s="90">
        <v>1302577.98</v>
      </c>
      <c r="AE57" s="90">
        <v>34520</v>
      </c>
      <c r="AF57" s="73">
        <f t="shared" si="1"/>
        <v>290065.2</v>
      </c>
      <c r="AG57" s="78">
        <f t="shared" si="2"/>
        <v>13498.29</v>
      </c>
      <c r="AH57" s="21">
        <f t="shared" si="3"/>
        <v>276566.91000000003</v>
      </c>
      <c r="AI57" s="22">
        <f t="shared" si="4"/>
        <v>1989475.75</v>
      </c>
      <c r="AJ57" s="16">
        <f t="shared" si="5"/>
        <v>3126097.8899999997</v>
      </c>
      <c r="AK57" s="26">
        <f t="shared" si="6"/>
        <v>-1136622.1399999997</v>
      </c>
    </row>
    <row r="58" spans="1:37" x14ac:dyDescent="0.2">
      <c r="A58" s="1" t="s">
        <v>434</v>
      </c>
      <c r="B58" s="1" t="s">
        <v>435</v>
      </c>
      <c r="C58" s="65">
        <v>961</v>
      </c>
      <c r="D58" s="65" t="s">
        <v>1068</v>
      </c>
      <c r="E58" s="252" t="s">
        <v>3014</v>
      </c>
      <c r="F58" s="89">
        <v>142495.26</v>
      </c>
      <c r="G58" s="89">
        <v>0</v>
      </c>
      <c r="H58" s="89">
        <v>37029.69</v>
      </c>
      <c r="J58" s="252">
        <v>3</v>
      </c>
      <c r="K58" s="252">
        <v>298645.81</v>
      </c>
      <c r="L58" s="232">
        <v>1460</v>
      </c>
      <c r="M58" s="232">
        <v>12991.17</v>
      </c>
      <c r="O58" s="232">
        <v>33.94</v>
      </c>
      <c r="R58" s="252">
        <v>1459651.09</v>
      </c>
      <c r="S58" s="252">
        <v>2075132.5</v>
      </c>
      <c r="U58" s="73">
        <v>397427.44</v>
      </c>
      <c r="V58" s="73">
        <v>49545</v>
      </c>
      <c r="W58" s="73">
        <v>111.13</v>
      </c>
      <c r="X58" s="73">
        <v>612108</v>
      </c>
      <c r="Z58" s="90">
        <v>741708</v>
      </c>
      <c r="AB58" s="90">
        <v>5460</v>
      </c>
      <c r="AC58" s="90">
        <v>210981.41</v>
      </c>
      <c r="AD58" s="90">
        <v>936113.12</v>
      </c>
      <c r="AF58" s="73">
        <f t="shared" si="1"/>
        <v>179524.95</v>
      </c>
      <c r="AG58" s="78">
        <f t="shared" si="2"/>
        <v>14485.11</v>
      </c>
      <c r="AH58" s="21">
        <f t="shared" si="3"/>
        <v>165039.84000000003</v>
      </c>
      <c r="AI58" s="22">
        <f t="shared" si="4"/>
        <v>1059191.57</v>
      </c>
      <c r="AJ58" s="16">
        <f t="shared" si="5"/>
        <v>1894262.53</v>
      </c>
      <c r="AK58" s="26">
        <f t="shared" si="6"/>
        <v>-835070.96</v>
      </c>
    </row>
    <row r="59" spans="1:37" x14ac:dyDescent="0.2">
      <c r="A59" s="1" t="s">
        <v>434</v>
      </c>
      <c r="B59" s="1" t="s">
        <v>435</v>
      </c>
      <c r="C59" s="65">
        <v>2039</v>
      </c>
      <c r="D59" s="65" t="s">
        <v>1069</v>
      </c>
      <c r="E59" s="252" t="s">
        <v>3015</v>
      </c>
      <c r="F59" s="89">
        <v>366358.75</v>
      </c>
      <c r="G59" s="89">
        <v>0</v>
      </c>
      <c r="H59" s="89">
        <v>19056.09</v>
      </c>
      <c r="J59" s="252">
        <v>445620.18</v>
      </c>
      <c r="K59" s="252">
        <v>149459.35999999999</v>
      </c>
      <c r="L59" s="232">
        <v>0</v>
      </c>
      <c r="M59" s="232">
        <v>21313.61</v>
      </c>
      <c r="O59" s="232">
        <v>18.690000000000001</v>
      </c>
      <c r="R59" s="252">
        <v>1931611.23</v>
      </c>
      <c r="S59" s="252">
        <v>3409443.43</v>
      </c>
      <c r="U59" s="73">
        <v>444677.13</v>
      </c>
      <c r="W59" s="73">
        <v>1117.56</v>
      </c>
      <c r="X59" s="73">
        <v>1103914</v>
      </c>
      <c r="Z59" s="90">
        <v>1475744</v>
      </c>
      <c r="AC59" s="90">
        <v>276914.40999999997</v>
      </c>
      <c r="AD59" s="90">
        <v>1014893.32</v>
      </c>
      <c r="AE59" s="90">
        <v>124000</v>
      </c>
      <c r="AF59" s="73">
        <f t="shared" si="1"/>
        <v>385414.84</v>
      </c>
      <c r="AG59" s="78">
        <f t="shared" si="2"/>
        <v>21332.3</v>
      </c>
      <c r="AH59" s="21">
        <f t="shared" si="3"/>
        <v>364082.54000000004</v>
      </c>
      <c r="AI59" s="22">
        <f t="shared" si="4"/>
        <v>1549708.69</v>
      </c>
      <c r="AJ59" s="16">
        <f t="shared" si="5"/>
        <v>2891551.73</v>
      </c>
      <c r="AK59" s="26">
        <f t="shared" si="6"/>
        <v>-1341843.04</v>
      </c>
    </row>
    <row r="60" spans="1:37" x14ac:dyDescent="0.2">
      <c r="A60" s="1" t="s">
        <v>438</v>
      </c>
      <c r="B60" s="1" t="s">
        <v>439</v>
      </c>
      <c r="C60" s="65">
        <v>3187</v>
      </c>
      <c r="D60" s="65" t="s">
        <v>1070</v>
      </c>
      <c r="E60" s="252" t="s">
        <v>2994</v>
      </c>
      <c r="F60" s="89">
        <v>299825.74</v>
      </c>
      <c r="G60" s="89">
        <v>0</v>
      </c>
      <c r="H60" s="89">
        <v>3194.05</v>
      </c>
      <c r="J60" s="252">
        <v>198510.64</v>
      </c>
      <c r="K60" s="252">
        <v>335686.89</v>
      </c>
      <c r="R60" s="252">
        <v>-606655.21</v>
      </c>
      <c r="S60" s="252">
        <v>280935.62</v>
      </c>
      <c r="U60" s="73">
        <v>850271.49</v>
      </c>
      <c r="V60" s="73">
        <v>335000</v>
      </c>
      <c r="W60" s="73">
        <v>514.66999999999996</v>
      </c>
      <c r="X60" s="73">
        <v>972240</v>
      </c>
      <c r="Y60" s="73">
        <v>200</v>
      </c>
      <c r="Z60" s="90">
        <v>1239016</v>
      </c>
      <c r="AC60" s="90">
        <v>418476.86</v>
      </c>
      <c r="AD60" s="90">
        <v>14231.69</v>
      </c>
      <c r="AE60" s="90">
        <v>3900</v>
      </c>
      <c r="AF60" s="73">
        <f t="shared" si="1"/>
        <v>303019.78999999998</v>
      </c>
      <c r="AG60" s="78">
        <f t="shared" si="2"/>
        <v>0</v>
      </c>
      <c r="AH60" s="21">
        <f t="shared" si="3"/>
        <v>303019.78999999998</v>
      </c>
      <c r="AI60" s="22">
        <f t="shared" si="4"/>
        <v>2158226.16</v>
      </c>
      <c r="AJ60" s="16">
        <f t="shared" si="5"/>
        <v>1675624.5499999998</v>
      </c>
      <c r="AK60" s="26">
        <f t="shared" si="6"/>
        <v>482601.61000000034</v>
      </c>
    </row>
    <row r="61" spans="1:37" x14ac:dyDescent="0.2">
      <c r="A61" s="1" t="s">
        <v>438</v>
      </c>
      <c r="B61" s="1" t="s">
        <v>439</v>
      </c>
      <c r="C61" s="65">
        <v>4931</v>
      </c>
      <c r="D61" s="65" t="s">
        <v>1071</v>
      </c>
      <c r="E61" s="252" t="s">
        <v>2995</v>
      </c>
      <c r="F61" s="89">
        <v>36099.74</v>
      </c>
      <c r="G61" s="89">
        <v>0</v>
      </c>
      <c r="H61" s="89">
        <v>20487.349999999999</v>
      </c>
      <c r="J61" s="252">
        <v>625122.9</v>
      </c>
      <c r="K61" s="252">
        <v>225965.69</v>
      </c>
      <c r="R61" s="252">
        <v>239350.22</v>
      </c>
      <c r="S61" s="252">
        <v>179132.84</v>
      </c>
      <c r="U61" s="73">
        <v>756394.92</v>
      </c>
      <c r="V61" s="73">
        <v>2000</v>
      </c>
      <c r="X61" s="73">
        <v>1319740</v>
      </c>
      <c r="Z61" s="90">
        <v>1642020</v>
      </c>
      <c r="AC61" s="90">
        <v>414478.36</v>
      </c>
      <c r="AD61" s="90">
        <v>79639.12</v>
      </c>
      <c r="AF61" s="73">
        <f t="shared" si="1"/>
        <v>56587.09</v>
      </c>
      <c r="AG61" s="78">
        <f t="shared" si="2"/>
        <v>0</v>
      </c>
      <c r="AH61" s="21">
        <f t="shared" si="3"/>
        <v>56587.09</v>
      </c>
      <c r="AI61" s="22">
        <f t="shared" si="4"/>
        <v>2078134.92</v>
      </c>
      <c r="AJ61" s="16">
        <f t="shared" si="5"/>
        <v>2136137.48</v>
      </c>
      <c r="AK61" s="26">
        <f t="shared" si="6"/>
        <v>-58002.560000000056</v>
      </c>
    </row>
    <row r="62" spans="1:37" x14ac:dyDescent="0.2">
      <c r="A62" s="1" t="s">
        <v>589</v>
      </c>
      <c r="B62" s="1" t="s">
        <v>439</v>
      </c>
      <c r="C62" s="65">
        <v>2673</v>
      </c>
      <c r="D62" s="65" t="s">
        <v>1072</v>
      </c>
      <c r="E62" s="252" t="s">
        <v>2996</v>
      </c>
      <c r="F62" s="89">
        <v>139737.49</v>
      </c>
      <c r="G62" s="89">
        <v>0</v>
      </c>
      <c r="H62" s="89">
        <v>3727.06</v>
      </c>
      <c r="J62" s="252">
        <v>410460.3</v>
      </c>
      <c r="K62" s="252">
        <v>93372</v>
      </c>
      <c r="R62" s="252">
        <v>104739.49</v>
      </c>
      <c r="S62" s="252">
        <v>2768470.84</v>
      </c>
      <c r="U62" s="73">
        <v>940800.72</v>
      </c>
      <c r="W62" s="73">
        <v>427.74</v>
      </c>
      <c r="X62" s="73">
        <v>863990</v>
      </c>
      <c r="Z62" s="90">
        <v>1328150</v>
      </c>
      <c r="AC62" s="90">
        <v>385182.68</v>
      </c>
      <c r="AD62" s="90">
        <v>81251.38</v>
      </c>
      <c r="AE62" s="90">
        <v>7500</v>
      </c>
      <c r="AF62" s="73">
        <f t="shared" si="1"/>
        <v>143464.54999999999</v>
      </c>
      <c r="AG62" s="78">
        <f t="shared" si="2"/>
        <v>0</v>
      </c>
      <c r="AH62" s="21">
        <f t="shared" si="3"/>
        <v>143464.54999999999</v>
      </c>
      <c r="AI62" s="22">
        <f t="shared" si="4"/>
        <v>1805218.46</v>
      </c>
      <c r="AJ62" s="16">
        <f t="shared" si="5"/>
        <v>1802084.06</v>
      </c>
      <c r="AK62" s="26">
        <f t="shared" si="6"/>
        <v>3134.3999999999069</v>
      </c>
    </row>
    <row r="63" spans="1:37" x14ac:dyDescent="0.2">
      <c r="A63" s="1" t="s">
        <v>438</v>
      </c>
      <c r="B63" s="1" t="s">
        <v>439</v>
      </c>
      <c r="C63" s="65">
        <v>3204</v>
      </c>
      <c r="D63" s="65" t="s">
        <v>1073</v>
      </c>
      <c r="E63" s="252" t="s">
        <v>2997</v>
      </c>
      <c r="F63" s="89">
        <v>799700.45</v>
      </c>
      <c r="G63" s="89">
        <v>0</v>
      </c>
      <c r="H63" s="89">
        <v>22197.3</v>
      </c>
      <c r="J63" s="252">
        <v>443826.25</v>
      </c>
      <c r="K63" s="252">
        <v>213236.56</v>
      </c>
      <c r="R63" s="252">
        <v>305771.59000000003</v>
      </c>
      <c r="S63" s="252">
        <v>2027508.56</v>
      </c>
      <c r="U63" s="73">
        <v>2175004.9300000002</v>
      </c>
      <c r="V63" s="73">
        <v>389087</v>
      </c>
      <c r="W63" s="73">
        <v>382.05</v>
      </c>
      <c r="X63" s="73">
        <v>974880</v>
      </c>
      <c r="Z63" s="90">
        <v>1794465</v>
      </c>
      <c r="AC63" s="90">
        <v>557821</v>
      </c>
      <c r="AD63" s="90">
        <v>86776.69</v>
      </c>
      <c r="AE63" s="90">
        <v>40600</v>
      </c>
      <c r="AF63" s="73">
        <f t="shared" si="1"/>
        <v>821897.75</v>
      </c>
      <c r="AG63" s="78">
        <f t="shared" si="2"/>
        <v>0</v>
      </c>
      <c r="AH63" s="21">
        <f t="shared" si="3"/>
        <v>821897.75</v>
      </c>
      <c r="AI63" s="22">
        <f t="shared" si="4"/>
        <v>3539353.98</v>
      </c>
      <c r="AJ63" s="16">
        <f t="shared" si="5"/>
        <v>2479662.69</v>
      </c>
      <c r="AK63" s="26">
        <f t="shared" si="6"/>
        <v>1059691.29</v>
      </c>
    </row>
    <row r="64" spans="1:37" x14ac:dyDescent="0.2">
      <c r="A64" s="1" t="s">
        <v>438</v>
      </c>
      <c r="B64" s="1" t="s">
        <v>439</v>
      </c>
      <c r="C64" s="65">
        <v>2244</v>
      </c>
      <c r="D64" s="65" t="s">
        <v>1074</v>
      </c>
      <c r="E64" s="252" t="s">
        <v>2998</v>
      </c>
      <c r="F64" s="89">
        <v>1219399.05</v>
      </c>
      <c r="G64" s="89">
        <v>0</v>
      </c>
      <c r="H64" s="89">
        <v>12354.82</v>
      </c>
      <c r="J64" s="252">
        <v>712327.45</v>
      </c>
      <c r="K64" s="252">
        <v>107198.72</v>
      </c>
      <c r="R64" s="252">
        <v>15068.59</v>
      </c>
      <c r="S64" s="252">
        <v>179132.84</v>
      </c>
      <c r="U64" s="73">
        <v>1917662.64</v>
      </c>
      <c r="V64" s="73">
        <v>174900</v>
      </c>
      <c r="W64" s="73">
        <v>491.2</v>
      </c>
      <c r="X64" s="73">
        <v>832240</v>
      </c>
      <c r="Z64" s="90">
        <v>1138908</v>
      </c>
      <c r="AC64" s="90">
        <v>514901.5</v>
      </c>
      <c r="AD64" s="90">
        <v>85348.42</v>
      </c>
      <c r="AE64" s="90">
        <v>6000</v>
      </c>
      <c r="AF64" s="73">
        <f t="shared" si="1"/>
        <v>1231753.8700000001</v>
      </c>
      <c r="AG64" s="78">
        <f t="shared" si="2"/>
        <v>0</v>
      </c>
      <c r="AH64" s="21">
        <f t="shared" si="3"/>
        <v>1231753.8700000001</v>
      </c>
      <c r="AI64" s="22">
        <f t="shared" si="4"/>
        <v>2925293.84</v>
      </c>
      <c r="AJ64" s="16">
        <f t="shared" si="5"/>
        <v>1745157.92</v>
      </c>
      <c r="AK64" s="26">
        <f t="shared" si="6"/>
        <v>1180135.92</v>
      </c>
    </row>
    <row r="65" spans="1:37" x14ac:dyDescent="0.2">
      <c r="A65" s="1" t="s">
        <v>442</v>
      </c>
      <c r="B65" s="1" t="s">
        <v>443</v>
      </c>
      <c r="C65" s="65">
        <v>5619</v>
      </c>
      <c r="D65" s="65" t="s">
        <v>1075</v>
      </c>
      <c r="E65" s="252" t="s">
        <v>2999</v>
      </c>
      <c r="F65" s="89">
        <v>712999.4</v>
      </c>
      <c r="G65" s="89">
        <v>21121</v>
      </c>
      <c r="H65" s="89">
        <v>68887.759999999995</v>
      </c>
      <c r="J65" s="252">
        <v>1814980.69</v>
      </c>
      <c r="K65" s="252">
        <v>210954.35</v>
      </c>
      <c r="L65" s="232">
        <v>0</v>
      </c>
      <c r="M65" s="232">
        <v>60808.66</v>
      </c>
      <c r="O65" s="232">
        <v>95500</v>
      </c>
      <c r="R65" s="252">
        <v>-197721.66</v>
      </c>
      <c r="S65" s="252">
        <v>2752937.45</v>
      </c>
      <c r="U65" s="73">
        <v>1078228.77</v>
      </c>
      <c r="W65" s="73">
        <v>1564.94</v>
      </c>
      <c r="X65" s="73">
        <v>1485910</v>
      </c>
      <c r="Y65" s="73">
        <v>36780</v>
      </c>
      <c r="Z65" s="90">
        <v>1678690</v>
      </c>
      <c r="AC65" s="90">
        <v>489344.61</v>
      </c>
      <c r="AD65" s="90">
        <v>252511.35</v>
      </c>
      <c r="AF65" s="73">
        <f t="shared" si="1"/>
        <v>803008.16</v>
      </c>
      <c r="AG65" s="78">
        <f t="shared" si="2"/>
        <v>156308.66</v>
      </c>
      <c r="AH65" s="21">
        <f t="shared" si="3"/>
        <v>646699.5</v>
      </c>
      <c r="AI65" s="22">
        <f t="shared" si="4"/>
        <v>2602483.71</v>
      </c>
      <c r="AJ65" s="16">
        <f t="shared" si="5"/>
        <v>2420545.96</v>
      </c>
      <c r="AK65" s="26">
        <f t="shared" si="6"/>
        <v>181937.75</v>
      </c>
    </row>
    <row r="66" spans="1:37" x14ac:dyDescent="0.2">
      <c r="A66" s="1" t="s">
        <v>442</v>
      </c>
      <c r="B66" s="1" t="s">
        <v>443</v>
      </c>
      <c r="C66" s="65">
        <v>5086</v>
      </c>
      <c r="D66" s="65" t="s">
        <v>1076</v>
      </c>
      <c r="E66" s="252" t="s">
        <v>3000</v>
      </c>
      <c r="F66" s="89">
        <v>618903.36</v>
      </c>
      <c r="G66" s="89">
        <v>8100</v>
      </c>
      <c r="H66" s="89">
        <v>44878.85</v>
      </c>
      <c r="J66" s="252">
        <v>839619.68</v>
      </c>
      <c r="K66" s="252">
        <v>1707427.01</v>
      </c>
      <c r="L66" s="232">
        <v>0</v>
      </c>
      <c r="M66" s="232">
        <v>66400</v>
      </c>
      <c r="R66" s="252">
        <v>-203216.37</v>
      </c>
      <c r="S66" s="252">
        <v>3437556.74</v>
      </c>
      <c r="U66" s="73">
        <v>954671.3</v>
      </c>
      <c r="W66" s="73">
        <v>551.41</v>
      </c>
      <c r="X66" s="73">
        <v>1288762</v>
      </c>
      <c r="Y66" s="73">
        <v>57400</v>
      </c>
      <c r="Z66" s="90">
        <v>1498782</v>
      </c>
      <c r="AC66" s="90">
        <v>285467.84999999998</v>
      </c>
      <c r="AD66" s="90">
        <v>527465.32999999996</v>
      </c>
      <c r="AF66" s="73">
        <f t="shared" si="1"/>
        <v>671882.21</v>
      </c>
      <c r="AG66" s="78">
        <f t="shared" si="2"/>
        <v>66400</v>
      </c>
      <c r="AH66" s="21">
        <f t="shared" si="3"/>
        <v>605482.21</v>
      </c>
      <c r="AI66" s="22">
        <f t="shared" si="4"/>
        <v>2301384.71</v>
      </c>
      <c r="AJ66" s="16">
        <f t="shared" si="5"/>
        <v>2311715.1800000002</v>
      </c>
      <c r="AK66" s="26">
        <f t="shared" si="6"/>
        <v>-10330.470000000205</v>
      </c>
    </row>
    <row r="67" spans="1:37" x14ac:dyDescent="0.2">
      <c r="A67" s="1" t="s">
        <v>442</v>
      </c>
      <c r="B67" s="1" t="s">
        <v>443</v>
      </c>
      <c r="C67" s="65">
        <v>7208</v>
      </c>
      <c r="D67" s="65" t="s">
        <v>1077</v>
      </c>
      <c r="E67" s="252" t="s">
        <v>3001</v>
      </c>
      <c r="F67" s="89">
        <v>974803.39</v>
      </c>
      <c r="G67" s="89">
        <v>0</v>
      </c>
      <c r="H67" s="89">
        <v>51819.35</v>
      </c>
      <c r="J67" s="252">
        <v>1421393.35</v>
      </c>
      <c r="K67" s="252">
        <v>215161.81</v>
      </c>
      <c r="L67" s="232">
        <v>0</v>
      </c>
      <c r="M67" s="232">
        <v>52800</v>
      </c>
      <c r="R67" s="252">
        <v>1529048.97</v>
      </c>
      <c r="S67" s="252">
        <v>785641.8</v>
      </c>
      <c r="U67" s="73">
        <v>1049759.8700000001</v>
      </c>
      <c r="V67" s="73">
        <v>176570</v>
      </c>
      <c r="W67" s="73">
        <v>894.63</v>
      </c>
      <c r="X67" s="73">
        <v>891069.29</v>
      </c>
      <c r="Y67" s="73">
        <v>51950</v>
      </c>
      <c r="Z67" s="90">
        <v>1188107.29</v>
      </c>
      <c r="AC67" s="90">
        <v>262563.78000000003</v>
      </c>
      <c r="AD67" s="90">
        <v>192611.18</v>
      </c>
      <c r="AF67" s="73">
        <f t="shared" si="1"/>
        <v>1026622.74</v>
      </c>
      <c r="AG67" s="78">
        <f t="shared" si="2"/>
        <v>52800</v>
      </c>
      <c r="AH67" s="21">
        <f t="shared" si="3"/>
        <v>973822.74</v>
      </c>
      <c r="AI67" s="22">
        <f t="shared" si="4"/>
        <v>2170243.79</v>
      </c>
      <c r="AJ67" s="16">
        <f t="shared" si="5"/>
        <v>1643282.25</v>
      </c>
      <c r="AK67" s="26">
        <f t="shared" si="6"/>
        <v>526961.54</v>
      </c>
    </row>
    <row r="68" spans="1:37" x14ac:dyDescent="0.2">
      <c r="A68" s="1" t="s">
        <v>446</v>
      </c>
      <c r="B68" s="1" t="s">
        <v>447</v>
      </c>
      <c r="C68" s="65">
        <v>2983</v>
      </c>
      <c r="D68" s="65" t="s">
        <v>1078</v>
      </c>
      <c r="E68" s="252" t="s">
        <v>3002</v>
      </c>
      <c r="F68" s="89">
        <v>1099147.8500000001</v>
      </c>
      <c r="G68" s="89">
        <v>0</v>
      </c>
      <c r="H68" s="89">
        <v>38700</v>
      </c>
      <c r="J68" s="252">
        <v>205948.76</v>
      </c>
      <c r="K68" s="252">
        <v>249812.03</v>
      </c>
      <c r="L68" s="232">
        <v>486</v>
      </c>
      <c r="M68" s="232">
        <v>5812.73</v>
      </c>
      <c r="O68" s="232">
        <v>354.52</v>
      </c>
      <c r="R68" s="252">
        <v>-1000026.47</v>
      </c>
      <c r="S68" s="252">
        <v>2929218.73</v>
      </c>
      <c r="U68" s="73">
        <v>3465293.07</v>
      </c>
      <c r="W68" s="73">
        <v>2194.6</v>
      </c>
      <c r="X68" s="73">
        <v>770112</v>
      </c>
      <c r="Z68" s="90">
        <v>1692448</v>
      </c>
      <c r="AC68" s="90">
        <v>478727.54</v>
      </c>
      <c r="AD68" s="90">
        <v>329237.02</v>
      </c>
      <c r="AE68" s="90">
        <v>1722</v>
      </c>
      <c r="AF68" s="73">
        <f t="shared" si="1"/>
        <v>1137847.8500000001</v>
      </c>
      <c r="AG68" s="78">
        <f t="shared" si="2"/>
        <v>6653.25</v>
      </c>
      <c r="AH68" s="21">
        <f t="shared" si="3"/>
        <v>1131194.6000000001</v>
      </c>
      <c r="AI68" s="22">
        <f t="shared" si="4"/>
        <v>4237599.67</v>
      </c>
      <c r="AJ68" s="16">
        <f t="shared" si="5"/>
        <v>2502134.56</v>
      </c>
      <c r="AK68" s="26">
        <f t="shared" si="6"/>
        <v>1735465.1099999999</v>
      </c>
    </row>
    <row r="69" spans="1:37" x14ac:dyDescent="0.2">
      <c r="A69" s="1" t="s">
        <v>446</v>
      </c>
      <c r="B69" s="1" t="s">
        <v>447</v>
      </c>
      <c r="C69" s="65">
        <v>3185</v>
      </c>
      <c r="D69" s="65" t="s">
        <v>1079</v>
      </c>
      <c r="E69" s="252" t="s">
        <v>3003</v>
      </c>
      <c r="F69" s="89">
        <v>641331.81999999995</v>
      </c>
      <c r="G69" s="89">
        <v>0</v>
      </c>
      <c r="H69" s="89">
        <v>43743.76</v>
      </c>
      <c r="J69" s="252">
        <v>1579542.22</v>
      </c>
      <c r="K69" s="252">
        <v>198180.73</v>
      </c>
      <c r="L69" s="232">
        <v>486</v>
      </c>
      <c r="M69" s="232">
        <v>15649.24</v>
      </c>
      <c r="R69" s="252">
        <v>-99611.9</v>
      </c>
      <c r="S69" s="252">
        <v>574529.34</v>
      </c>
      <c r="U69" s="73">
        <v>1787799.6</v>
      </c>
      <c r="W69" s="73">
        <v>754.59</v>
      </c>
      <c r="X69" s="73">
        <v>584993.15</v>
      </c>
      <c r="Z69" s="90">
        <v>940446.15</v>
      </c>
      <c r="AB69" s="90">
        <v>7272</v>
      </c>
      <c r="AC69" s="90">
        <v>406415.65</v>
      </c>
      <c r="AD69" s="90">
        <v>128233.89</v>
      </c>
      <c r="AE69" s="90">
        <v>4902.25</v>
      </c>
      <c r="AF69" s="73">
        <f t="shared" ref="AF69:AF86" si="7">SUM(F69:I69)</f>
        <v>685075.58</v>
      </c>
      <c r="AG69" s="78">
        <f t="shared" ref="AG69:AG86" si="8">SUM(L69:O69)</f>
        <v>16135.24</v>
      </c>
      <c r="AH69" s="21">
        <f t="shared" ref="AH69:AH86" si="9">AF69-AG69</f>
        <v>668940.34</v>
      </c>
      <c r="AI69" s="22">
        <f t="shared" ref="AI69:AI86" si="10">SUM(T69:Y69)</f>
        <v>2373547.3400000003</v>
      </c>
      <c r="AJ69" s="16">
        <f t="shared" ref="AJ69:AJ86" si="11">SUM(Z69:AE69)</f>
        <v>1487269.94</v>
      </c>
      <c r="AK69" s="26">
        <f t="shared" ref="AK69:AK83" si="12">AI69-AJ69</f>
        <v>886277.40000000037</v>
      </c>
    </row>
    <row r="70" spans="1:37" x14ac:dyDescent="0.2">
      <c r="A70" s="1" t="s">
        <v>446</v>
      </c>
      <c r="B70" s="1" t="s">
        <v>447</v>
      </c>
      <c r="C70" s="65">
        <v>5687</v>
      </c>
      <c r="D70" s="65" t="s">
        <v>1080</v>
      </c>
      <c r="E70" s="252" t="s">
        <v>3004</v>
      </c>
      <c r="F70" s="89">
        <v>861764.05</v>
      </c>
      <c r="G70" s="89">
        <v>0</v>
      </c>
      <c r="H70" s="89">
        <v>61000.88</v>
      </c>
      <c r="J70" s="252">
        <v>174719.03</v>
      </c>
      <c r="K70" s="252">
        <v>540512.55000000005</v>
      </c>
      <c r="O70" s="232">
        <v>449.5</v>
      </c>
      <c r="R70" s="252">
        <v>-137616.6</v>
      </c>
      <c r="S70" s="252">
        <v>2183187.2799999998</v>
      </c>
      <c r="U70" s="73">
        <v>2834992.14</v>
      </c>
      <c r="W70" s="73">
        <v>2815.15</v>
      </c>
      <c r="X70" s="73">
        <v>1566670</v>
      </c>
      <c r="Z70" s="90">
        <v>2113210</v>
      </c>
      <c r="AC70" s="90">
        <v>714336.47</v>
      </c>
      <c r="AD70" s="90">
        <v>179861.06</v>
      </c>
      <c r="AE70" s="90">
        <v>27144.55</v>
      </c>
      <c r="AF70" s="73">
        <f t="shared" si="7"/>
        <v>922764.93</v>
      </c>
      <c r="AG70" s="78">
        <f t="shared" si="8"/>
        <v>449.5</v>
      </c>
      <c r="AH70" s="21">
        <f t="shared" si="9"/>
        <v>922315.43</v>
      </c>
      <c r="AI70" s="22">
        <f t="shared" si="10"/>
        <v>4404477.29</v>
      </c>
      <c r="AJ70" s="16">
        <f t="shared" si="11"/>
        <v>3034552.0799999996</v>
      </c>
      <c r="AK70" s="26">
        <f t="shared" si="12"/>
        <v>1369925.2100000004</v>
      </c>
    </row>
    <row r="71" spans="1:37" x14ac:dyDescent="0.2">
      <c r="A71" s="1" t="s">
        <v>446</v>
      </c>
      <c r="B71" s="1" t="s">
        <v>447</v>
      </c>
      <c r="C71" s="65">
        <v>5400</v>
      </c>
      <c r="D71" s="65" t="s">
        <v>1081</v>
      </c>
      <c r="E71" s="252" t="s">
        <v>3005</v>
      </c>
      <c r="F71" s="89">
        <v>2132233.39</v>
      </c>
      <c r="G71" s="89">
        <v>0</v>
      </c>
      <c r="H71" s="89">
        <v>101994</v>
      </c>
      <c r="J71" s="252">
        <v>1619866.9</v>
      </c>
      <c r="K71" s="252">
        <v>209776.27</v>
      </c>
      <c r="M71" s="232">
        <v>15680</v>
      </c>
      <c r="R71" s="252">
        <v>-81146.240000000005</v>
      </c>
      <c r="S71" s="252">
        <v>1562778.07</v>
      </c>
      <c r="U71" s="73">
        <v>2449387.0699999998</v>
      </c>
      <c r="W71" s="73">
        <v>3695.08</v>
      </c>
      <c r="X71" s="73">
        <v>665774.4</v>
      </c>
      <c r="Z71" s="90">
        <v>1281418.8999999999</v>
      </c>
      <c r="AC71" s="90">
        <v>652042.62</v>
      </c>
      <c r="AD71" s="90">
        <v>252228.64</v>
      </c>
      <c r="AF71" s="73">
        <f t="shared" si="7"/>
        <v>2234227.39</v>
      </c>
      <c r="AG71" s="78">
        <f t="shared" si="8"/>
        <v>15680</v>
      </c>
      <c r="AH71" s="21">
        <f t="shared" si="9"/>
        <v>2218547.39</v>
      </c>
      <c r="AI71" s="22">
        <f t="shared" si="10"/>
        <v>3118856.55</v>
      </c>
      <c r="AJ71" s="16">
        <f t="shared" si="11"/>
        <v>2185690.16</v>
      </c>
      <c r="AK71" s="26">
        <f t="shared" si="12"/>
        <v>933166.38999999966</v>
      </c>
    </row>
    <row r="72" spans="1:37" x14ac:dyDescent="0.2">
      <c r="A72" s="1" t="s">
        <v>446</v>
      </c>
      <c r="B72" s="1" t="s">
        <v>447</v>
      </c>
      <c r="C72" s="65">
        <v>9957</v>
      </c>
      <c r="D72" s="65" t="s">
        <v>1082</v>
      </c>
      <c r="E72" s="252" t="s">
        <v>3006</v>
      </c>
      <c r="F72" s="89">
        <v>1929211.72</v>
      </c>
      <c r="G72" s="89">
        <v>0</v>
      </c>
      <c r="H72" s="89">
        <v>57930</v>
      </c>
      <c r="J72" s="252">
        <v>1280974.1000000001</v>
      </c>
      <c r="K72" s="252">
        <v>722359.36</v>
      </c>
      <c r="L72" s="232">
        <v>5100</v>
      </c>
      <c r="M72" s="232">
        <v>26333.18</v>
      </c>
      <c r="N72" s="232">
        <v>13000</v>
      </c>
      <c r="O72" s="232">
        <v>0</v>
      </c>
      <c r="R72" s="252">
        <v>-400620.02</v>
      </c>
      <c r="S72" s="252">
        <v>1881658.83</v>
      </c>
      <c r="U72" s="73">
        <v>4220636.4800000004</v>
      </c>
      <c r="W72" s="73">
        <v>3203.78</v>
      </c>
      <c r="X72" s="73">
        <v>1708308</v>
      </c>
      <c r="Z72" s="90">
        <v>2700291</v>
      </c>
      <c r="AB72" s="90">
        <v>3000</v>
      </c>
      <c r="AC72" s="90">
        <v>1014640.59</v>
      </c>
      <c r="AD72" s="90">
        <v>179220.99</v>
      </c>
      <c r="AE72" s="90">
        <v>7928</v>
      </c>
      <c r="AF72" s="73">
        <f t="shared" si="7"/>
        <v>1987141.72</v>
      </c>
      <c r="AG72" s="78">
        <f t="shared" si="8"/>
        <v>44433.18</v>
      </c>
      <c r="AH72" s="21">
        <f t="shared" si="9"/>
        <v>1942708.54</v>
      </c>
      <c r="AI72" s="22">
        <f t="shared" si="10"/>
        <v>5932148.2600000007</v>
      </c>
      <c r="AJ72" s="16">
        <f t="shared" si="11"/>
        <v>3905080.58</v>
      </c>
      <c r="AK72" s="26">
        <f t="shared" si="12"/>
        <v>2027067.6800000006</v>
      </c>
    </row>
    <row r="73" spans="1:37" x14ac:dyDescent="0.2">
      <c r="A73" s="1" t="s">
        <v>446</v>
      </c>
      <c r="B73" s="1" t="s">
        <v>447</v>
      </c>
      <c r="C73" s="65">
        <v>2898</v>
      </c>
      <c r="D73" s="65" t="s">
        <v>1083</v>
      </c>
      <c r="E73" s="252" t="s">
        <v>3007</v>
      </c>
      <c r="F73" s="89">
        <v>458923.99</v>
      </c>
      <c r="G73" s="89">
        <v>0</v>
      </c>
      <c r="H73" s="89">
        <v>88327.49</v>
      </c>
      <c r="J73" s="252">
        <v>302081.8</v>
      </c>
      <c r="K73" s="252">
        <v>83073.009999999995</v>
      </c>
      <c r="M73" s="232">
        <v>63097.75</v>
      </c>
      <c r="O73" s="232">
        <v>142.51</v>
      </c>
      <c r="R73" s="252">
        <v>402198.18</v>
      </c>
      <c r="S73" s="252">
        <v>1497958.46</v>
      </c>
      <c r="U73" s="73">
        <v>839531.65</v>
      </c>
      <c r="X73" s="73">
        <v>736715</v>
      </c>
      <c r="Z73" s="90">
        <v>987547</v>
      </c>
      <c r="AC73" s="90">
        <v>541496.77</v>
      </c>
      <c r="AD73" s="90">
        <v>630968.89</v>
      </c>
      <c r="AF73" s="73">
        <f t="shared" si="7"/>
        <v>547251.48</v>
      </c>
      <c r="AG73" s="78">
        <f t="shared" si="8"/>
        <v>63240.26</v>
      </c>
      <c r="AH73" s="21">
        <f t="shared" si="9"/>
        <v>484011.22</v>
      </c>
      <c r="AI73" s="22">
        <f t="shared" si="10"/>
        <v>1576246.65</v>
      </c>
      <c r="AJ73" s="16">
        <f t="shared" si="11"/>
        <v>2160012.66</v>
      </c>
      <c r="AK73" s="26">
        <f t="shared" si="12"/>
        <v>-583766.01000000024</v>
      </c>
    </row>
    <row r="74" spans="1:37" x14ac:dyDescent="0.2">
      <c r="A74" s="1" t="s">
        <v>446</v>
      </c>
      <c r="B74" s="1" t="s">
        <v>447</v>
      </c>
      <c r="C74" s="65">
        <v>3080</v>
      </c>
      <c r="D74" s="65" t="s">
        <v>1084</v>
      </c>
      <c r="E74" s="252" t="s">
        <v>3008</v>
      </c>
      <c r="F74" s="89">
        <v>421431.41</v>
      </c>
      <c r="G74" s="89">
        <v>0</v>
      </c>
      <c r="H74" s="89">
        <v>71922.5</v>
      </c>
      <c r="J74" s="252">
        <v>1147169.74</v>
      </c>
      <c r="K74" s="252">
        <v>220860.08</v>
      </c>
      <c r="L74" s="232">
        <v>162</v>
      </c>
      <c r="M74" s="232">
        <v>13787.51</v>
      </c>
      <c r="O74" s="232">
        <v>23065.82</v>
      </c>
      <c r="R74" s="252">
        <v>-122582.06</v>
      </c>
      <c r="S74" s="252">
        <v>2412599.04</v>
      </c>
      <c r="U74" s="73">
        <v>1950265.57</v>
      </c>
      <c r="W74" s="73">
        <v>441.14</v>
      </c>
      <c r="X74" s="73">
        <v>495795.3</v>
      </c>
      <c r="Z74" s="90">
        <v>852901.3</v>
      </c>
      <c r="AB74" s="90">
        <v>13400</v>
      </c>
      <c r="AC74" s="90">
        <v>392977.74</v>
      </c>
      <c r="AD74" s="90">
        <v>214465.77</v>
      </c>
      <c r="AE74" s="90">
        <v>2989</v>
      </c>
      <c r="AF74" s="73">
        <f t="shared" si="7"/>
        <v>493353.91</v>
      </c>
      <c r="AG74" s="78">
        <f t="shared" si="8"/>
        <v>37015.33</v>
      </c>
      <c r="AH74" s="21">
        <f t="shared" si="9"/>
        <v>456338.57999999996</v>
      </c>
      <c r="AI74" s="22">
        <f t="shared" si="10"/>
        <v>2446502.0099999998</v>
      </c>
      <c r="AJ74" s="16">
        <f t="shared" si="11"/>
        <v>1476733.81</v>
      </c>
      <c r="AK74" s="26">
        <f t="shared" si="12"/>
        <v>969768.19999999972</v>
      </c>
    </row>
    <row r="75" spans="1:37" x14ac:dyDescent="0.2">
      <c r="A75" s="1" t="s">
        <v>450</v>
      </c>
      <c r="B75" s="1" t="s">
        <v>451</v>
      </c>
      <c r="C75" s="65">
        <v>5394</v>
      </c>
      <c r="D75" s="65" t="s">
        <v>1085</v>
      </c>
      <c r="E75" s="252" t="s">
        <v>3009</v>
      </c>
      <c r="F75" s="89">
        <v>750051.24</v>
      </c>
      <c r="G75" s="89">
        <v>66958.75</v>
      </c>
      <c r="H75" s="89">
        <v>68200</v>
      </c>
      <c r="J75" s="252">
        <v>957083.26</v>
      </c>
      <c r="K75" s="252">
        <v>2013447.01</v>
      </c>
      <c r="M75" s="232">
        <v>28961.200000000001</v>
      </c>
      <c r="O75" s="232">
        <v>0</v>
      </c>
      <c r="R75" s="252">
        <v>579.61</v>
      </c>
      <c r="S75" s="252">
        <v>2174520.91</v>
      </c>
      <c r="U75" s="73">
        <v>1823834.96</v>
      </c>
      <c r="V75" s="73">
        <v>410000</v>
      </c>
      <c r="W75" s="73">
        <v>509.13</v>
      </c>
      <c r="X75" s="73">
        <v>942928.4</v>
      </c>
      <c r="Z75" s="90">
        <v>1554448.4</v>
      </c>
      <c r="AC75" s="90">
        <v>578943.64</v>
      </c>
      <c r="AD75" s="90">
        <v>417750.08</v>
      </c>
      <c r="AE75" s="90">
        <v>400</v>
      </c>
      <c r="AF75" s="73">
        <f t="shared" si="7"/>
        <v>885209.99</v>
      </c>
      <c r="AG75" s="78">
        <f t="shared" si="8"/>
        <v>28961.200000000001</v>
      </c>
      <c r="AH75" s="21">
        <f t="shared" si="9"/>
        <v>856248.79</v>
      </c>
      <c r="AI75" s="22">
        <f t="shared" si="10"/>
        <v>3177272.4899999998</v>
      </c>
      <c r="AJ75" s="16">
        <f t="shared" si="11"/>
        <v>2551542.12</v>
      </c>
      <c r="AK75" s="26">
        <f t="shared" si="12"/>
        <v>625730.36999999965</v>
      </c>
    </row>
    <row r="76" spans="1:37" x14ac:dyDescent="0.2">
      <c r="A76" s="1" t="s">
        <v>450</v>
      </c>
      <c r="B76" s="1" t="s">
        <v>451</v>
      </c>
      <c r="C76" s="65">
        <v>6493</v>
      </c>
      <c r="D76" s="65" t="s">
        <v>1086</v>
      </c>
      <c r="E76" s="252" t="s">
        <v>3010</v>
      </c>
      <c r="F76" s="89">
        <v>1222522.17</v>
      </c>
      <c r="G76" s="89">
        <v>17731.5</v>
      </c>
      <c r="H76" s="89">
        <v>30341.84</v>
      </c>
      <c r="J76" s="252">
        <v>1338511.69</v>
      </c>
      <c r="K76" s="252">
        <v>922893.46</v>
      </c>
      <c r="M76" s="232">
        <v>75678.5</v>
      </c>
      <c r="O76" s="232">
        <v>1231.8399999999999</v>
      </c>
      <c r="R76" s="252">
        <v>-88000</v>
      </c>
      <c r="S76" s="252">
        <v>2426315.1</v>
      </c>
      <c r="U76" s="73">
        <v>1616331.01</v>
      </c>
      <c r="V76" s="73">
        <v>627300</v>
      </c>
      <c r="W76" s="73">
        <v>791.67</v>
      </c>
      <c r="X76" s="73">
        <v>1399327.33</v>
      </c>
      <c r="Z76" s="90">
        <v>1829814.33</v>
      </c>
      <c r="AA76" s="90">
        <v>6000</v>
      </c>
      <c r="AC76" s="90">
        <v>785172.65</v>
      </c>
      <c r="AD76" s="90">
        <v>224227.3</v>
      </c>
      <c r="AF76" s="73">
        <f t="shared" si="7"/>
        <v>1270595.51</v>
      </c>
      <c r="AG76" s="78">
        <f t="shared" si="8"/>
        <v>76910.34</v>
      </c>
      <c r="AH76" s="21">
        <f t="shared" si="9"/>
        <v>1193685.17</v>
      </c>
      <c r="AI76" s="22">
        <f t="shared" si="10"/>
        <v>3643750.01</v>
      </c>
      <c r="AJ76" s="16">
        <f t="shared" si="11"/>
        <v>2845214.28</v>
      </c>
      <c r="AK76" s="26">
        <f t="shared" si="12"/>
        <v>798535.73</v>
      </c>
    </row>
    <row r="77" spans="1:37" x14ac:dyDescent="0.2">
      <c r="A77" s="1" t="s">
        <v>450</v>
      </c>
      <c r="B77" s="1" t="s">
        <v>451</v>
      </c>
      <c r="C77" s="65">
        <v>2652</v>
      </c>
      <c r="D77" s="65" t="s">
        <v>1087</v>
      </c>
      <c r="E77" s="252" t="s">
        <v>3011</v>
      </c>
      <c r="F77" s="89">
        <v>207527.86</v>
      </c>
      <c r="G77" s="89">
        <v>38106.879999999997</v>
      </c>
      <c r="H77" s="89">
        <v>710.97</v>
      </c>
      <c r="J77" s="252">
        <v>234242.41</v>
      </c>
      <c r="K77" s="252">
        <v>241789.46</v>
      </c>
      <c r="M77" s="232">
        <v>28064</v>
      </c>
      <c r="O77" s="232">
        <v>2192.8200000000002</v>
      </c>
      <c r="S77" s="252">
        <v>1120243.3</v>
      </c>
      <c r="U77" s="73">
        <v>1515133.84</v>
      </c>
      <c r="V77" s="73">
        <v>17400</v>
      </c>
      <c r="W77" s="73">
        <v>410.77</v>
      </c>
      <c r="X77" s="73">
        <v>358895.2</v>
      </c>
      <c r="Z77" s="90">
        <v>858575.2</v>
      </c>
      <c r="AC77" s="90">
        <v>644279.04000000004</v>
      </c>
      <c r="AD77" s="90">
        <v>122760.37</v>
      </c>
      <c r="AF77" s="73">
        <f t="shared" si="7"/>
        <v>246345.71</v>
      </c>
      <c r="AG77" s="78">
        <f t="shared" si="8"/>
        <v>30256.82</v>
      </c>
      <c r="AH77" s="21">
        <f t="shared" si="9"/>
        <v>216088.88999999998</v>
      </c>
      <c r="AI77" s="22">
        <f t="shared" si="10"/>
        <v>1891839.81</v>
      </c>
      <c r="AJ77" s="16">
        <f t="shared" si="11"/>
        <v>1625614.6099999999</v>
      </c>
      <c r="AK77" s="26">
        <f t="shared" si="12"/>
        <v>266225.20000000019</v>
      </c>
    </row>
    <row r="78" spans="1:37" x14ac:dyDescent="0.2">
      <c r="A78" s="1" t="s">
        <v>450</v>
      </c>
      <c r="B78" s="1" t="s">
        <v>451</v>
      </c>
      <c r="C78" s="65">
        <v>5048</v>
      </c>
      <c r="D78" s="65" t="s">
        <v>1088</v>
      </c>
      <c r="E78" s="252" t="s">
        <v>3012</v>
      </c>
      <c r="F78" s="89">
        <v>841776.14</v>
      </c>
      <c r="G78" s="89">
        <v>80130.429999999993</v>
      </c>
      <c r="H78" s="89">
        <v>25210</v>
      </c>
      <c r="J78" s="252">
        <v>1194440.03</v>
      </c>
      <c r="K78" s="252">
        <v>261631.83</v>
      </c>
      <c r="M78" s="232">
        <v>41084.04</v>
      </c>
      <c r="O78" s="232">
        <v>70.510000000000005</v>
      </c>
      <c r="S78" s="252">
        <v>2732486.08</v>
      </c>
      <c r="U78" s="73">
        <v>1532234.5</v>
      </c>
      <c r="V78" s="73">
        <v>323768</v>
      </c>
      <c r="W78" s="73">
        <v>785.13</v>
      </c>
      <c r="X78" s="73">
        <v>1464259</v>
      </c>
      <c r="Y78" s="73">
        <v>484</v>
      </c>
      <c r="Z78" s="90">
        <v>2012191</v>
      </c>
      <c r="AC78" s="90">
        <v>700694.22</v>
      </c>
      <c r="AD78" s="90">
        <v>226427</v>
      </c>
      <c r="AF78" s="73">
        <f t="shared" si="7"/>
        <v>947116.57000000007</v>
      </c>
      <c r="AG78" s="78">
        <f t="shared" si="8"/>
        <v>41154.550000000003</v>
      </c>
      <c r="AH78" s="21">
        <f t="shared" si="9"/>
        <v>905962.02</v>
      </c>
      <c r="AI78" s="22">
        <f t="shared" si="10"/>
        <v>3321530.63</v>
      </c>
      <c r="AJ78" s="16">
        <f t="shared" si="11"/>
        <v>2939312.2199999997</v>
      </c>
      <c r="AK78" s="26">
        <f t="shared" si="12"/>
        <v>382218.41000000015</v>
      </c>
    </row>
    <row r="79" spans="1:37" x14ac:dyDescent="0.2">
      <c r="A79" s="1" t="s">
        <v>450</v>
      </c>
      <c r="B79" s="1" t="s">
        <v>451</v>
      </c>
      <c r="C79" s="65">
        <v>4607</v>
      </c>
      <c r="D79" s="65" t="s">
        <v>1089</v>
      </c>
      <c r="E79" s="252" t="s">
        <v>3013</v>
      </c>
      <c r="F79" s="89">
        <v>1026634.8</v>
      </c>
      <c r="G79" s="89">
        <v>73573</v>
      </c>
      <c r="H79" s="89">
        <v>4166.59</v>
      </c>
      <c r="J79" s="252">
        <v>1995650.29</v>
      </c>
      <c r="K79" s="252">
        <v>278731.45</v>
      </c>
      <c r="M79" s="232">
        <v>18401.740000000002</v>
      </c>
      <c r="O79" s="232">
        <v>880</v>
      </c>
      <c r="R79" s="252">
        <v>1870</v>
      </c>
      <c r="S79" s="252">
        <v>3283107.89</v>
      </c>
      <c r="U79" s="73">
        <v>2538223.4500000002</v>
      </c>
      <c r="W79" s="73">
        <v>1283.8800000000001</v>
      </c>
      <c r="X79" s="73">
        <v>581280</v>
      </c>
      <c r="Z79" s="90">
        <v>1030320</v>
      </c>
      <c r="AA79" s="90">
        <v>500</v>
      </c>
      <c r="AB79" s="90">
        <v>16144</v>
      </c>
      <c r="AC79" s="90">
        <v>1021679.07</v>
      </c>
      <c r="AD79" s="90">
        <v>276333.69</v>
      </c>
      <c r="AE79" s="90">
        <v>1363197</v>
      </c>
      <c r="AF79" s="73">
        <f t="shared" si="7"/>
        <v>1104374.3900000001</v>
      </c>
      <c r="AG79" s="78">
        <f t="shared" si="8"/>
        <v>19281.740000000002</v>
      </c>
      <c r="AH79" s="21">
        <f t="shared" si="9"/>
        <v>1085092.6500000001</v>
      </c>
      <c r="AI79" s="22">
        <f t="shared" si="10"/>
        <v>3120787.33</v>
      </c>
      <c r="AJ79" s="16">
        <f t="shared" si="11"/>
        <v>3708173.76</v>
      </c>
      <c r="AK79" s="26">
        <f t="shared" si="12"/>
        <v>-587386.4299999997</v>
      </c>
    </row>
    <row r="80" spans="1:37" x14ac:dyDescent="0.2">
      <c r="A80" s="1" t="s">
        <v>450</v>
      </c>
      <c r="B80" s="1" t="s">
        <v>451</v>
      </c>
      <c r="C80" s="65">
        <v>3828</v>
      </c>
      <c r="D80" s="65" t="s">
        <v>1090</v>
      </c>
      <c r="E80" s="252" t="s">
        <v>3017</v>
      </c>
      <c r="F80" s="89">
        <v>825001.68</v>
      </c>
      <c r="G80" s="89">
        <v>7126</v>
      </c>
      <c r="H80" s="89">
        <v>18230</v>
      </c>
      <c r="J80" s="252">
        <v>589853.1</v>
      </c>
      <c r="K80" s="252">
        <v>319676.33</v>
      </c>
      <c r="M80" s="232">
        <v>14300</v>
      </c>
      <c r="O80" s="232">
        <v>833.71</v>
      </c>
      <c r="R80" s="252">
        <v>-297667.68</v>
      </c>
      <c r="S80" s="252">
        <v>1600443.98</v>
      </c>
      <c r="U80" s="73">
        <v>1324978.96</v>
      </c>
      <c r="V80" s="73">
        <v>265450</v>
      </c>
      <c r="W80" s="73">
        <v>842.66</v>
      </c>
      <c r="X80" s="73">
        <v>606458.24</v>
      </c>
      <c r="Z80" s="90">
        <v>1045566.74</v>
      </c>
      <c r="AC80" s="90">
        <v>436682.92</v>
      </c>
      <c r="AD80" s="90">
        <v>181779.68</v>
      </c>
      <c r="AE80" s="90">
        <v>0.42</v>
      </c>
      <c r="AF80" s="73">
        <f t="shared" si="7"/>
        <v>850357.68</v>
      </c>
      <c r="AG80" s="78">
        <f t="shared" si="8"/>
        <v>15133.71</v>
      </c>
      <c r="AH80" s="21">
        <f t="shared" si="9"/>
        <v>835223.97000000009</v>
      </c>
      <c r="AI80" s="22">
        <f t="shared" si="10"/>
        <v>2197729.86</v>
      </c>
      <c r="AJ80" s="16">
        <f t="shared" si="11"/>
        <v>1664029.7599999998</v>
      </c>
      <c r="AK80" s="26">
        <f t="shared" si="12"/>
        <v>533700.10000000009</v>
      </c>
    </row>
    <row r="81" spans="1:37" x14ac:dyDescent="0.2">
      <c r="A81" s="1" t="s">
        <v>454</v>
      </c>
      <c r="B81" s="1" t="s">
        <v>455</v>
      </c>
      <c r="C81" s="65">
        <v>1142</v>
      </c>
      <c r="D81" s="65" t="s">
        <v>1091</v>
      </c>
      <c r="E81" s="254" t="s">
        <v>2985</v>
      </c>
      <c r="F81" s="89">
        <v>501451.33</v>
      </c>
      <c r="G81" s="89">
        <v>0</v>
      </c>
      <c r="H81" s="89">
        <v>8132.5</v>
      </c>
      <c r="J81" s="252">
        <v>854051.34</v>
      </c>
      <c r="K81" s="252">
        <v>427900.29</v>
      </c>
      <c r="L81" s="232">
        <v>51330</v>
      </c>
      <c r="M81" s="232">
        <v>5400</v>
      </c>
      <c r="Q81" s="252">
        <v>-1361879.87</v>
      </c>
      <c r="R81" s="252">
        <v>45392.6</v>
      </c>
      <c r="S81" s="252">
        <v>2663000</v>
      </c>
      <c r="U81" s="73">
        <v>907711.84</v>
      </c>
      <c r="X81" s="73">
        <v>675440</v>
      </c>
      <c r="Z81" s="90">
        <v>973295</v>
      </c>
      <c r="AC81" s="90">
        <v>107881.71</v>
      </c>
      <c r="AD81" s="90">
        <v>12912.4</v>
      </c>
      <c r="AE81" s="90">
        <v>59330</v>
      </c>
      <c r="AF81" s="73">
        <f t="shared" si="7"/>
        <v>509583.83</v>
      </c>
      <c r="AG81" s="78">
        <f t="shared" si="8"/>
        <v>56730</v>
      </c>
      <c r="AH81" s="21">
        <f t="shared" si="9"/>
        <v>452853.83</v>
      </c>
      <c r="AI81" s="22">
        <f t="shared" si="10"/>
        <v>1583151.8399999999</v>
      </c>
      <c r="AJ81" s="16">
        <f t="shared" si="11"/>
        <v>1153419.1099999999</v>
      </c>
      <c r="AK81" s="26">
        <f t="shared" si="12"/>
        <v>429732.73</v>
      </c>
    </row>
    <row r="82" spans="1:37" x14ac:dyDescent="0.2">
      <c r="A82" s="1" t="s">
        <v>454</v>
      </c>
      <c r="B82" s="1" t="s">
        <v>455</v>
      </c>
      <c r="C82" s="65">
        <v>1176</v>
      </c>
      <c r="D82" s="65" t="s">
        <v>1092</v>
      </c>
      <c r="E82" s="254" t="s">
        <v>2986</v>
      </c>
      <c r="F82" s="89">
        <v>947495.94</v>
      </c>
      <c r="G82" s="89">
        <v>0</v>
      </c>
      <c r="H82" s="89">
        <v>5991.23</v>
      </c>
      <c r="J82" s="252">
        <v>449144.71</v>
      </c>
      <c r="K82" s="252">
        <v>150213.25</v>
      </c>
      <c r="M82" s="232">
        <v>2897</v>
      </c>
      <c r="O82" s="232">
        <v>85281.91</v>
      </c>
      <c r="R82" s="252">
        <v>169878.31</v>
      </c>
      <c r="S82" s="252">
        <v>1891796.64</v>
      </c>
      <c r="U82" s="73">
        <v>2357133.81</v>
      </c>
      <c r="V82" s="73">
        <v>38250</v>
      </c>
      <c r="W82" s="73">
        <v>926.87</v>
      </c>
      <c r="X82" s="73">
        <v>233081.3</v>
      </c>
      <c r="Y82" s="73">
        <v>158602</v>
      </c>
      <c r="Z82" s="90">
        <v>479315.3</v>
      </c>
      <c r="AC82" s="90">
        <v>223065.07</v>
      </c>
      <c r="AD82" s="90">
        <v>102145.41</v>
      </c>
      <c r="AE82" s="90">
        <v>839083</v>
      </c>
      <c r="AF82" s="73">
        <f t="shared" si="7"/>
        <v>953487.16999999993</v>
      </c>
      <c r="AG82" s="78">
        <f t="shared" si="8"/>
        <v>88178.91</v>
      </c>
      <c r="AH82" s="21">
        <f t="shared" si="9"/>
        <v>865308.25999999989</v>
      </c>
      <c r="AI82" s="22">
        <f t="shared" si="10"/>
        <v>2787993.98</v>
      </c>
      <c r="AJ82" s="16">
        <f t="shared" si="11"/>
        <v>1643608.78</v>
      </c>
      <c r="AK82" s="26">
        <f t="shared" si="12"/>
        <v>1144385.2</v>
      </c>
    </row>
    <row r="83" spans="1:37" x14ac:dyDescent="0.2">
      <c r="A83" s="1" t="s">
        <v>454</v>
      </c>
      <c r="B83" s="1" t="s">
        <v>455</v>
      </c>
      <c r="C83" s="65">
        <v>2332</v>
      </c>
      <c r="D83" s="65" t="s">
        <v>1093</v>
      </c>
      <c r="E83" s="252" t="s">
        <v>2991</v>
      </c>
      <c r="F83" s="89">
        <v>407355.28</v>
      </c>
      <c r="G83" s="89">
        <v>22050</v>
      </c>
      <c r="H83" s="89">
        <v>13327.55</v>
      </c>
      <c r="J83" s="252">
        <v>818608.89</v>
      </c>
      <c r="K83" s="252">
        <v>274835.03000000003</v>
      </c>
      <c r="Q83" s="252">
        <v>-1145747.33</v>
      </c>
      <c r="R83" s="252">
        <v>683941.06</v>
      </c>
      <c r="S83" s="252">
        <v>1831896.95</v>
      </c>
      <c r="U83" s="73">
        <v>1339199.55</v>
      </c>
      <c r="W83" s="73">
        <v>442.9</v>
      </c>
      <c r="X83" s="73">
        <v>1049079.3</v>
      </c>
      <c r="Y83" s="73">
        <v>14250</v>
      </c>
      <c r="Z83" s="90">
        <v>1546938.3</v>
      </c>
      <c r="AC83" s="90">
        <v>317775.8</v>
      </c>
      <c r="AD83" s="90">
        <v>175960.58</v>
      </c>
      <c r="AF83" s="73">
        <f t="shared" si="7"/>
        <v>442732.83</v>
      </c>
      <c r="AG83" s="78">
        <f t="shared" si="8"/>
        <v>0</v>
      </c>
      <c r="AH83" s="21">
        <f t="shared" si="9"/>
        <v>442732.83</v>
      </c>
      <c r="AI83" s="22">
        <f t="shared" si="10"/>
        <v>2402971.75</v>
      </c>
      <c r="AJ83" s="16">
        <f t="shared" si="11"/>
        <v>2040674.6800000002</v>
      </c>
      <c r="AK83" s="26">
        <f t="shared" si="12"/>
        <v>362297.06999999983</v>
      </c>
    </row>
    <row r="84" spans="1:37" x14ac:dyDescent="0.2">
      <c r="A84" s="1" t="s">
        <v>454</v>
      </c>
      <c r="B84" s="1" t="s">
        <v>455</v>
      </c>
      <c r="C84" s="65">
        <v>2410</v>
      </c>
      <c r="D84" s="65" t="s">
        <v>1094</v>
      </c>
      <c r="E84" s="252" t="s">
        <v>2992</v>
      </c>
      <c r="F84" s="89">
        <v>98326.27</v>
      </c>
      <c r="G84" s="89">
        <v>0</v>
      </c>
      <c r="H84" s="89">
        <v>7985.3</v>
      </c>
      <c r="J84" s="252">
        <v>1894184.67</v>
      </c>
      <c r="K84" s="252">
        <v>47440.4</v>
      </c>
      <c r="M84" s="232">
        <v>19705</v>
      </c>
      <c r="R84" s="252">
        <v>1889150.69</v>
      </c>
      <c r="S84" s="252">
        <v>1831896</v>
      </c>
      <c r="U84" s="73">
        <v>838953.36</v>
      </c>
      <c r="W84" s="73">
        <v>75.040000000000006</v>
      </c>
      <c r="X84" s="73">
        <v>1027820</v>
      </c>
      <c r="Y84" s="73">
        <v>10800</v>
      </c>
      <c r="Z84" s="90">
        <v>1426907</v>
      </c>
      <c r="AC84" s="90">
        <v>262378.95</v>
      </c>
      <c r="AD84" s="90">
        <v>113169.68</v>
      </c>
      <c r="AE84" s="90">
        <v>35000</v>
      </c>
      <c r="AF84" s="73">
        <f t="shared" si="7"/>
        <v>106311.57</v>
      </c>
      <c r="AG84" s="78">
        <f t="shared" si="8"/>
        <v>19705</v>
      </c>
      <c r="AH84" s="21">
        <f t="shared" si="9"/>
        <v>86606.57</v>
      </c>
      <c r="AI84" s="22">
        <f t="shared" si="10"/>
        <v>1877648.4</v>
      </c>
      <c r="AJ84" s="16">
        <f t="shared" si="11"/>
        <v>1837455.63</v>
      </c>
      <c r="AK84" s="26">
        <f>AI84-AJ84</f>
        <v>40192.770000000019</v>
      </c>
    </row>
    <row r="85" spans="1:37" s="263" customFormat="1" x14ac:dyDescent="0.2">
      <c r="A85" s="263" t="s">
        <v>454</v>
      </c>
      <c r="B85" s="263" t="s">
        <v>455</v>
      </c>
      <c r="C85" s="264">
        <v>3521</v>
      </c>
      <c r="D85" s="264" t="s">
        <v>1095</v>
      </c>
      <c r="E85" s="252" t="s">
        <v>2993</v>
      </c>
      <c r="F85" s="89">
        <v>154184.95999999999</v>
      </c>
      <c r="G85" s="89">
        <v>69425</v>
      </c>
      <c r="H85" s="89">
        <v>29062.2</v>
      </c>
      <c r="I85" s="89"/>
      <c r="J85" s="252">
        <v>9509.61</v>
      </c>
      <c r="K85" s="252">
        <v>15205.07</v>
      </c>
      <c r="L85" s="232"/>
      <c r="M85" s="232"/>
      <c r="N85" s="232">
        <v>65000</v>
      </c>
      <c r="O85" s="232"/>
      <c r="P85" s="252"/>
      <c r="Q85" s="252"/>
      <c r="R85" s="252">
        <v>-4063191.73</v>
      </c>
      <c r="S85" s="252">
        <v>4000000</v>
      </c>
      <c r="T85" s="73"/>
      <c r="U85" s="73">
        <v>954940.27</v>
      </c>
      <c r="V85" s="73"/>
      <c r="W85" s="73">
        <v>187.24</v>
      </c>
      <c r="X85" s="73">
        <v>511300.5</v>
      </c>
      <c r="Y85" s="73">
        <v>58175</v>
      </c>
      <c r="Z85" s="90">
        <v>966280.5</v>
      </c>
      <c r="AA85" s="90"/>
      <c r="AB85" s="90"/>
      <c r="AC85" s="90">
        <v>290111.42</v>
      </c>
      <c r="AD85" s="90">
        <v>133771.54</v>
      </c>
      <c r="AE85" s="90">
        <v>82251</v>
      </c>
      <c r="AF85" s="73">
        <f t="shared" si="7"/>
        <v>252672.16</v>
      </c>
      <c r="AG85" s="78">
        <f t="shared" si="8"/>
        <v>65000</v>
      </c>
      <c r="AH85" s="21">
        <f t="shared" si="9"/>
        <v>187672.16</v>
      </c>
      <c r="AI85" s="22">
        <f t="shared" si="10"/>
        <v>1524603.01</v>
      </c>
      <c r="AJ85" s="16">
        <f t="shared" si="11"/>
        <v>1472414.46</v>
      </c>
      <c r="AK85" s="26">
        <f t="shared" ref="AK85:AK86" si="13">AI85-AJ85</f>
        <v>52188.550000000047</v>
      </c>
    </row>
    <row r="86" spans="1:37" x14ac:dyDescent="0.2">
      <c r="E86" s="252" t="s">
        <v>3016</v>
      </c>
      <c r="F86" s="89">
        <v>0</v>
      </c>
      <c r="H86" s="89">
        <v>0</v>
      </c>
      <c r="I86" s="89">
        <v>0</v>
      </c>
      <c r="J86" s="252">
        <v>1061950.1399999999</v>
      </c>
      <c r="K86" s="252">
        <v>1019188.17</v>
      </c>
      <c r="O86" s="232">
        <v>0</v>
      </c>
      <c r="R86" s="252">
        <v>1021840.32</v>
      </c>
      <c r="S86" s="252">
        <v>31316.240000000002</v>
      </c>
      <c r="X86" s="73">
        <v>413456.52</v>
      </c>
      <c r="Y86" s="73">
        <v>1804594.34</v>
      </c>
      <c r="Z86" s="90">
        <v>420956.52</v>
      </c>
      <c r="AB86" s="90">
        <v>21850</v>
      </c>
      <c r="AC86" s="90">
        <v>129244.34</v>
      </c>
      <c r="AD86" s="90">
        <v>618018.25</v>
      </c>
      <c r="AF86" s="73">
        <f t="shared" si="7"/>
        <v>0</v>
      </c>
      <c r="AG86" s="78">
        <f t="shared" si="8"/>
        <v>0</v>
      </c>
      <c r="AH86" s="21">
        <f t="shared" si="9"/>
        <v>0</v>
      </c>
      <c r="AI86" s="22">
        <f t="shared" si="10"/>
        <v>2218050.8600000003</v>
      </c>
      <c r="AJ86" s="16">
        <f t="shared" si="11"/>
        <v>1190069.1099999999</v>
      </c>
      <c r="AK86" s="26">
        <f t="shared" si="13"/>
        <v>1027981.7500000005</v>
      </c>
    </row>
    <row r="87" spans="1:37" x14ac:dyDescent="0.2">
      <c r="AF87" s="42"/>
      <c r="AG87" s="29"/>
      <c r="AH87" s="26"/>
      <c r="AI87" s="24"/>
      <c r="AJ87" s="23"/>
    </row>
    <row r="88" spans="1:37" x14ac:dyDescent="0.2">
      <c r="AF88" s="42"/>
      <c r="AG88" s="29"/>
      <c r="AH88" s="26"/>
      <c r="AI88" s="24"/>
      <c r="AJ88" s="23"/>
    </row>
    <row r="89" spans="1:37" x14ac:dyDescent="0.2">
      <c r="AF89" s="42"/>
      <c r="AG89" s="29"/>
      <c r="AH89" s="26"/>
      <c r="AI89" s="24"/>
      <c r="AJ89" s="23"/>
    </row>
    <row r="90" spans="1:37" x14ac:dyDescent="0.2">
      <c r="AF90" s="42"/>
      <c r="AG90" s="29"/>
      <c r="AH90" s="26"/>
      <c r="AI90" s="24"/>
      <c r="AJ90" s="23"/>
    </row>
    <row r="91" spans="1:37" x14ac:dyDescent="0.2">
      <c r="AF91" s="42"/>
      <c r="AG91" s="29"/>
      <c r="AH91" s="26"/>
      <c r="AI91" s="24"/>
      <c r="AJ91" s="23"/>
    </row>
    <row r="92" spans="1:37" x14ac:dyDescent="0.2">
      <c r="AF92" s="42"/>
      <c r="AG92" s="29"/>
      <c r="AH92" s="26"/>
      <c r="AI92" s="24"/>
      <c r="AJ92" s="23"/>
    </row>
    <row r="93" spans="1:37" x14ac:dyDescent="0.2">
      <c r="AF93" s="42"/>
      <c r="AG93" s="29"/>
      <c r="AH93" s="26"/>
      <c r="AI93" s="24"/>
      <c r="AJ93" s="23"/>
    </row>
    <row r="94" spans="1:37" x14ac:dyDescent="0.2">
      <c r="AF94" s="42"/>
      <c r="AG94" s="29"/>
      <c r="AH94" s="26"/>
      <c r="AI94" s="24"/>
      <c r="AJ94" s="23"/>
    </row>
    <row r="95" spans="1:37" x14ac:dyDescent="0.2">
      <c r="AF95" s="42"/>
      <c r="AG95" s="29"/>
      <c r="AH95" s="26"/>
      <c r="AI95" s="24"/>
      <c r="AJ95" s="23"/>
    </row>
    <row r="96" spans="1:37" x14ac:dyDescent="0.2">
      <c r="AF96" s="42"/>
      <c r="AG96" s="29"/>
      <c r="AH96" s="26"/>
      <c r="AI96" s="24"/>
      <c r="AJ96" s="23"/>
    </row>
    <row r="97" spans="32:36" x14ac:dyDescent="0.2">
      <c r="AF97" s="42"/>
      <c r="AG97" s="29"/>
      <c r="AH97" s="26"/>
      <c r="AI97" s="24"/>
      <c r="AJ97" s="23"/>
    </row>
    <row r="98" spans="32:36" x14ac:dyDescent="0.2">
      <c r="AF98" s="42"/>
      <c r="AG98" s="29"/>
      <c r="AH98" s="26"/>
      <c r="AI98" s="24"/>
      <c r="AJ98" s="23"/>
    </row>
    <row r="99" spans="32:36" x14ac:dyDescent="0.2">
      <c r="AF99" s="42"/>
      <c r="AG99" s="29"/>
      <c r="AH99" s="26"/>
      <c r="AI99" s="24"/>
      <c r="AJ99" s="23"/>
    </row>
    <row r="100" spans="32:36" x14ac:dyDescent="0.2">
      <c r="AF100" s="42"/>
      <c r="AG100" s="29"/>
      <c r="AH100" s="26"/>
      <c r="AI100" s="24"/>
      <c r="AJ100" s="23"/>
    </row>
    <row r="101" spans="32:36" x14ac:dyDescent="0.2">
      <c r="AF101" s="42"/>
      <c r="AG101" s="29"/>
      <c r="AH101" s="26"/>
      <c r="AI101" s="24"/>
      <c r="AJ101" s="23"/>
    </row>
    <row r="102" spans="32:36" x14ac:dyDescent="0.2">
      <c r="AF102" s="42"/>
      <c r="AG102" s="29"/>
      <c r="AH102" s="26"/>
      <c r="AI102" s="24"/>
      <c r="AJ102" s="23"/>
    </row>
    <row r="103" spans="32:36" x14ac:dyDescent="0.2">
      <c r="AF103" s="42"/>
      <c r="AG103" s="29"/>
      <c r="AH103" s="26"/>
      <c r="AI103" s="24"/>
      <c r="AJ103" s="23"/>
    </row>
    <row r="104" spans="32:36" x14ac:dyDescent="0.2">
      <c r="AF104" s="42"/>
      <c r="AG104" s="29"/>
      <c r="AH104" s="26"/>
      <c r="AI104" s="24"/>
      <c r="AJ104" s="23"/>
    </row>
    <row r="105" spans="32:36" x14ac:dyDescent="0.2">
      <c r="AF105" s="42"/>
      <c r="AG105" s="29"/>
      <c r="AH105" s="26"/>
      <c r="AI105" s="24"/>
      <c r="AJ105" s="23"/>
    </row>
    <row r="106" spans="32:36" x14ac:dyDescent="0.2">
      <c r="AF106" s="42"/>
      <c r="AG106" s="29"/>
      <c r="AH106" s="26"/>
      <c r="AI106" s="24"/>
      <c r="AJ106" s="23"/>
    </row>
    <row r="107" spans="32:36" x14ac:dyDescent="0.2">
      <c r="AF107" s="42"/>
      <c r="AG107" s="29"/>
      <c r="AH107" s="26"/>
      <c r="AI107" s="24"/>
      <c r="AJ107" s="23"/>
    </row>
    <row r="108" spans="32:36" x14ac:dyDescent="0.2">
      <c r="AF108" s="42"/>
      <c r="AG108" s="29"/>
      <c r="AH108" s="26"/>
      <c r="AI108" s="24"/>
      <c r="AJ108" s="23"/>
    </row>
    <row r="109" spans="32:36" x14ac:dyDescent="0.2">
      <c r="AF109" s="42"/>
      <c r="AG109" s="29"/>
      <c r="AH109" s="26"/>
      <c r="AI109" s="24"/>
      <c r="AJ109" s="23"/>
    </row>
    <row r="110" spans="32:36" x14ac:dyDescent="0.2">
      <c r="AF110" s="42"/>
      <c r="AG110" s="29"/>
      <c r="AH110" s="26"/>
      <c r="AI110" s="24"/>
      <c r="AJ110" s="23"/>
    </row>
    <row r="111" spans="32:36" x14ac:dyDescent="0.2">
      <c r="AF111" s="42"/>
      <c r="AG111" s="29"/>
      <c r="AH111" s="26"/>
      <c r="AI111" s="24"/>
      <c r="AJ111" s="23"/>
    </row>
    <row r="112" spans="32:36" x14ac:dyDescent="0.2">
      <c r="AF112" s="42"/>
      <c r="AG112" s="29"/>
      <c r="AH112" s="26"/>
      <c r="AI112" s="24"/>
      <c r="AJ112" s="23"/>
    </row>
    <row r="113" spans="32:36" x14ac:dyDescent="0.2">
      <c r="AF113" s="42"/>
      <c r="AG113" s="29"/>
      <c r="AH113" s="26"/>
      <c r="AI113" s="24"/>
      <c r="AJ113" s="23"/>
    </row>
    <row r="114" spans="32:36" x14ac:dyDescent="0.2">
      <c r="AF114" s="42"/>
      <c r="AG114" s="29"/>
      <c r="AH114" s="26"/>
      <c r="AI114" s="24"/>
      <c r="AJ114" s="23"/>
    </row>
    <row r="115" spans="32:36" x14ac:dyDescent="0.2">
      <c r="AF115" s="42"/>
      <c r="AG115" s="29"/>
      <c r="AH115" s="26"/>
      <c r="AI115" s="24"/>
      <c r="AJ115" s="23"/>
    </row>
    <row r="116" spans="32:36" x14ac:dyDescent="0.2">
      <c r="AF116" s="42"/>
      <c r="AG116" s="29"/>
      <c r="AH116" s="26"/>
      <c r="AI116" s="24"/>
      <c r="AJ116" s="23"/>
    </row>
    <row r="117" spans="32:36" x14ac:dyDescent="0.2">
      <c r="AF117" s="42"/>
      <c r="AG117" s="29"/>
      <c r="AH117" s="26"/>
      <c r="AI117" s="24"/>
      <c r="AJ117" s="23"/>
    </row>
    <row r="118" spans="32:36" x14ac:dyDescent="0.2">
      <c r="AF118" s="42"/>
      <c r="AG118" s="29"/>
      <c r="AH118" s="26"/>
      <c r="AI118" s="24"/>
      <c r="AJ118" s="23"/>
    </row>
    <row r="119" spans="32:36" x14ac:dyDescent="0.2">
      <c r="AF119" s="42"/>
      <c r="AG119" s="29"/>
      <c r="AH119" s="26"/>
      <c r="AI119" s="24"/>
      <c r="AJ119" s="23"/>
    </row>
    <row r="120" spans="32:36" x14ac:dyDescent="0.2">
      <c r="AF120" s="42"/>
      <c r="AG120" s="29"/>
      <c r="AH120" s="26"/>
      <c r="AI120" s="24"/>
      <c r="AJ120" s="23"/>
    </row>
    <row r="121" spans="32:36" x14ac:dyDescent="0.2">
      <c r="AF121" s="42"/>
      <c r="AG121" s="29"/>
      <c r="AH121" s="26"/>
      <c r="AI121" s="24"/>
      <c r="AJ121" s="23"/>
    </row>
    <row r="122" spans="32:36" x14ac:dyDescent="0.2">
      <c r="AF122" s="42"/>
      <c r="AG122" s="29"/>
      <c r="AH122" s="26"/>
      <c r="AI122" s="24"/>
      <c r="AJ122" s="23"/>
    </row>
    <row r="123" spans="32:36" x14ac:dyDescent="0.2">
      <c r="AF123" s="42"/>
      <c r="AG123" s="29"/>
      <c r="AH123" s="26"/>
      <c r="AI123" s="24"/>
      <c r="AJ123" s="23"/>
    </row>
  </sheetData>
  <pageMargins left="0.7" right="0.7" top="0.75" bottom="0.75" header="0.3" footer="0.3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92"/>
  <sheetViews>
    <sheetView topLeftCell="Y1" zoomScale="80" zoomScaleNormal="80" workbookViewId="0">
      <selection activeCell="AB1" sqref="A1:AB1048576"/>
    </sheetView>
  </sheetViews>
  <sheetFormatPr defaultColWidth="9" defaultRowHeight="14.25" x14ac:dyDescent="0.2"/>
  <cols>
    <col min="1" max="1" width="39.125" style="255" bestFit="1" customWidth="1"/>
    <col min="2" max="2" width="31.875" style="229" bestFit="1" customWidth="1"/>
    <col min="3" max="3" width="31" style="229" bestFit="1" customWidth="1"/>
    <col min="4" max="4" width="22.75" style="229" bestFit="1" customWidth="1"/>
    <col min="5" max="5" width="22.5" style="255" bestFit="1" customWidth="1"/>
    <col min="6" max="6" width="17" style="255" bestFit="1" customWidth="1"/>
    <col min="7" max="7" width="14.625" style="233" bestFit="1" customWidth="1"/>
    <col min="8" max="8" width="16.625" style="233" bestFit="1" customWidth="1"/>
    <col min="9" max="9" width="18.875" style="233" bestFit="1" customWidth="1"/>
    <col min="10" max="10" width="18.125" style="233" bestFit="1" customWidth="1"/>
    <col min="11" max="11" width="20.125" style="255" bestFit="1" customWidth="1"/>
    <col min="12" max="12" width="26.5" style="255" bestFit="1" customWidth="1"/>
    <col min="13" max="13" width="26.625" style="255" bestFit="1" customWidth="1"/>
    <col min="14" max="14" width="17" style="230" bestFit="1" customWidth="1"/>
    <col min="15" max="21" width="20.125" style="230" customWidth="1"/>
    <col min="22" max="22" width="25.5" style="231" bestFit="1" customWidth="1"/>
    <col min="23" max="23" width="23.875" style="231" bestFit="1" customWidth="1"/>
    <col min="24" max="24" width="41" style="231" bestFit="1" customWidth="1"/>
    <col min="25" max="25" width="29.625" style="231" bestFit="1" customWidth="1"/>
    <col min="26" max="26" width="31.875" style="231" bestFit="1" customWidth="1"/>
    <col min="27" max="27" width="34.25" style="231" bestFit="1" customWidth="1"/>
    <col min="28" max="28" width="33.125" style="231" bestFit="1" customWidth="1"/>
    <col min="29" max="16384" width="9" style="255"/>
  </cols>
  <sheetData>
    <row r="1" spans="1:28" x14ac:dyDescent="0.2">
      <c r="A1" s="255" t="s">
        <v>2456</v>
      </c>
      <c r="B1" s="229" t="s">
        <v>2457</v>
      </c>
      <c r="C1" s="229" t="s">
        <v>2458</v>
      </c>
      <c r="D1" s="229" t="s">
        <v>2459</v>
      </c>
      <c r="E1" s="255" t="s">
        <v>2460</v>
      </c>
      <c r="F1" s="255" t="s">
        <v>2461</v>
      </c>
      <c r="G1" s="233" t="s">
        <v>2463</v>
      </c>
      <c r="H1" s="233" t="s">
        <v>2464</v>
      </c>
      <c r="I1" s="233" t="s">
        <v>2465</v>
      </c>
      <c r="J1" s="233" t="s">
        <v>2466</v>
      </c>
      <c r="K1" s="255" t="s">
        <v>2468</v>
      </c>
      <c r="L1" s="255" t="s">
        <v>2469</v>
      </c>
      <c r="M1" s="255" t="s">
        <v>2470</v>
      </c>
      <c r="N1" s="230" t="s">
        <v>2933</v>
      </c>
      <c r="O1" s="230" t="s">
        <v>3207</v>
      </c>
      <c r="P1" s="230" t="s">
        <v>2471</v>
      </c>
      <c r="Q1" s="230" t="s">
        <v>2472</v>
      </c>
      <c r="R1" s="230" t="s">
        <v>2473</v>
      </c>
      <c r="S1" s="230" t="s">
        <v>2474</v>
      </c>
      <c r="T1" s="230" t="s">
        <v>2475</v>
      </c>
      <c r="U1" s="230" t="s">
        <v>2476</v>
      </c>
      <c r="V1" s="231" t="s">
        <v>2477</v>
      </c>
      <c r="W1" s="231" t="s">
        <v>2478</v>
      </c>
      <c r="X1" s="231" t="s">
        <v>2479</v>
      </c>
      <c r="Y1" s="231" t="s">
        <v>2480</v>
      </c>
      <c r="Z1" s="231" t="s">
        <v>2481</v>
      </c>
      <c r="AA1" s="231" t="s">
        <v>2601</v>
      </c>
      <c r="AB1" s="231" t="s">
        <v>2482</v>
      </c>
    </row>
    <row r="2" spans="1:28" x14ac:dyDescent="0.2">
      <c r="A2" s="255" t="s">
        <v>2483</v>
      </c>
      <c r="B2" s="229" t="s">
        <v>2484</v>
      </c>
      <c r="C2" s="229" t="s">
        <v>2485</v>
      </c>
      <c r="D2" s="229" t="s">
        <v>2486</v>
      </c>
      <c r="E2" s="255" t="s">
        <v>2487</v>
      </c>
      <c r="F2" s="255" t="s">
        <v>2488</v>
      </c>
      <c r="G2" s="233" t="s">
        <v>2490</v>
      </c>
      <c r="H2" s="233" t="s">
        <v>2491</v>
      </c>
      <c r="I2" s="233" t="s">
        <v>2492</v>
      </c>
      <c r="J2" s="233" t="s">
        <v>2493</v>
      </c>
      <c r="K2" s="255" t="s">
        <v>2495</v>
      </c>
      <c r="L2" s="255" t="s">
        <v>2496</v>
      </c>
      <c r="M2" s="255" t="s">
        <v>2497</v>
      </c>
      <c r="N2" s="230" t="s">
        <v>2934</v>
      </c>
      <c r="O2" s="230" t="s">
        <v>3208</v>
      </c>
      <c r="P2" s="230" t="s">
        <v>2498</v>
      </c>
      <c r="Q2" s="230" t="s">
        <v>2499</v>
      </c>
      <c r="R2" s="230" t="s">
        <v>2500</v>
      </c>
      <c r="S2" s="230" t="s">
        <v>2501</v>
      </c>
      <c r="T2" s="230" t="s">
        <v>2502</v>
      </c>
      <c r="U2" s="230" t="s">
        <v>2503</v>
      </c>
      <c r="V2" s="231" t="s">
        <v>2504</v>
      </c>
      <c r="W2" s="231" t="s">
        <v>2505</v>
      </c>
      <c r="X2" s="231" t="s">
        <v>2506</v>
      </c>
      <c r="Y2" s="231" t="s">
        <v>2507</v>
      </c>
      <c r="Z2" s="231" t="s">
        <v>2508</v>
      </c>
      <c r="AA2" s="231" t="s">
        <v>2606</v>
      </c>
      <c r="AB2" s="231" t="s">
        <v>2509</v>
      </c>
    </row>
    <row r="3" spans="1:28" x14ac:dyDescent="0.2">
      <c r="A3" s="255" t="s">
        <v>2510</v>
      </c>
      <c r="B3" s="229">
        <v>103123657.84</v>
      </c>
      <c r="C3" s="229">
        <v>1307979.52</v>
      </c>
      <c r="D3" s="229">
        <v>14176119.689999999</v>
      </c>
      <c r="E3" s="255">
        <v>107559217.76000001</v>
      </c>
      <c r="F3" s="255">
        <v>28576179.800000001</v>
      </c>
      <c r="G3" s="233">
        <v>569117.4</v>
      </c>
      <c r="H3" s="233">
        <v>1171851.7</v>
      </c>
      <c r="I3" s="233">
        <v>506757</v>
      </c>
      <c r="J3" s="233">
        <v>1061623.4099999999</v>
      </c>
      <c r="K3" s="255">
        <v>-3982433.39</v>
      </c>
      <c r="L3" s="255">
        <v>-46232068.75</v>
      </c>
      <c r="M3" s="255">
        <v>338960427.63999999</v>
      </c>
      <c r="N3" s="230">
        <v>16150.68</v>
      </c>
      <c r="O3" s="230">
        <v>-840</v>
      </c>
      <c r="P3" s="230">
        <v>224712325.34999999</v>
      </c>
      <c r="Q3" s="230">
        <v>12458273.33</v>
      </c>
      <c r="R3" s="230">
        <v>468518.24</v>
      </c>
      <c r="S3" s="230">
        <v>1650</v>
      </c>
      <c r="T3" s="230">
        <v>184968192.15000001</v>
      </c>
      <c r="U3" s="230">
        <v>22207878.539999999</v>
      </c>
      <c r="V3" s="231">
        <v>279798392.26999998</v>
      </c>
      <c r="W3" s="231">
        <v>49760</v>
      </c>
      <c r="X3" s="231">
        <v>225144.6</v>
      </c>
      <c r="Y3" s="231">
        <v>93302605.670000002</v>
      </c>
      <c r="Z3" s="231">
        <v>18612583.690000001</v>
      </c>
      <c r="AA3" s="231">
        <v>-1600</v>
      </c>
      <c r="AB3" s="231">
        <v>84720.38</v>
      </c>
    </row>
    <row r="4" spans="1:28" x14ac:dyDescent="0.2">
      <c r="A4" s="255" t="s">
        <v>3018</v>
      </c>
      <c r="B4" s="229">
        <v>171495.17</v>
      </c>
      <c r="D4" s="229">
        <v>10350</v>
      </c>
      <c r="E4" s="255">
        <v>153140</v>
      </c>
      <c r="F4" s="255">
        <v>15</v>
      </c>
      <c r="L4" s="255">
        <v>-1282339.8600000001</v>
      </c>
      <c r="M4" s="255">
        <v>1570000</v>
      </c>
      <c r="N4" s="230">
        <v>11.03</v>
      </c>
      <c r="P4" s="230">
        <v>8000</v>
      </c>
      <c r="T4" s="230">
        <v>751631.1</v>
      </c>
      <c r="U4" s="230">
        <v>2526745.4</v>
      </c>
      <c r="V4" s="231">
        <v>1626905.1</v>
      </c>
      <c r="X4" s="231">
        <v>21700</v>
      </c>
      <c r="Y4" s="231">
        <v>183816.4</v>
      </c>
      <c r="Z4" s="231">
        <v>97726</v>
      </c>
    </row>
    <row r="5" spans="1:28" x14ac:dyDescent="0.2">
      <c r="A5" s="255" t="s">
        <v>3019</v>
      </c>
      <c r="B5" s="229">
        <v>54.85</v>
      </c>
      <c r="D5" s="229">
        <v>4500</v>
      </c>
      <c r="E5" s="255">
        <v>463225</v>
      </c>
      <c r="G5" s="233">
        <v>4500</v>
      </c>
      <c r="H5" s="233">
        <v>1102</v>
      </c>
      <c r="L5" s="255">
        <v>-700917.51</v>
      </c>
      <c r="M5" s="255">
        <v>1209311.82</v>
      </c>
      <c r="N5" s="230">
        <v>6.71</v>
      </c>
      <c r="O5" s="230">
        <v>-1600</v>
      </c>
      <c r="R5" s="230">
        <v>38.83</v>
      </c>
      <c r="T5" s="230">
        <v>1090063</v>
      </c>
      <c r="U5" s="230">
        <v>256463.98</v>
      </c>
      <c r="V5" s="231">
        <v>1246693</v>
      </c>
      <c r="X5" s="231">
        <v>2000</v>
      </c>
      <c r="Y5" s="231">
        <v>101430.98</v>
      </c>
      <c r="Z5" s="231">
        <v>42665</v>
      </c>
      <c r="AA5" s="231">
        <v>-1600</v>
      </c>
    </row>
    <row r="6" spans="1:28" x14ac:dyDescent="0.2">
      <c r="A6" s="255" t="s">
        <v>3020</v>
      </c>
      <c r="B6" s="229">
        <v>45523.06</v>
      </c>
      <c r="D6" s="229">
        <v>4075</v>
      </c>
      <c r="E6" s="255">
        <v>2410717.54</v>
      </c>
      <c r="F6" s="255">
        <v>10658.35</v>
      </c>
      <c r="K6" s="255">
        <v>-226997.82</v>
      </c>
      <c r="L6" s="255">
        <v>1342154.9099999999</v>
      </c>
      <c r="M6" s="255">
        <v>1382089.34</v>
      </c>
      <c r="P6" s="230">
        <v>8000</v>
      </c>
      <c r="R6" s="230">
        <v>7.97</v>
      </c>
      <c r="T6" s="230">
        <v>1223871.8</v>
      </c>
      <c r="U6" s="230">
        <v>289295.88</v>
      </c>
      <c r="V6" s="231">
        <v>1315161.8</v>
      </c>
      <c r="Y6" s="231">
        <v>123316</v>
      </c>
      <c r="Z6" s="231">
        <v>80533.33</v>
      </c>
    </row>
    <row r="7" spans="1:28" x14ac:dyDescent="0.2">
      <c r="A7" s="255" t="s">
        <v>3021</v>
      </c>
      <c r="B7" s="229">
        <v>95474.81</v>
      </c>
      <c r="D7" s="229">
        <v>8680</v>
      </c>
      <c r="E7" s="255">
        <v>3</v>
      </c>
      <c r="F7" s="255">
        <v>202376.71</v>
      </c>
      <c r="G7" s="233">
        <v>0</v>
      </c>
      <c r="J7" s="233">
        <v>318</v>
      </c>
      <c r="L7" s="255">
        <v>-1230882.75</v>
      </c>
      <c r="M7" s="255">
        <v>1532600</v>
      </c>
      <c r="R7" s="230">
        <v>52.41</v>
      </c>
      <c r="T7" s="230">
        <v>851766</v>
      </c>
      <c r="U7" s="230">
        <v>935838.36</v>
      </c>
      <c r="V7" s="231">
        <v>1543168</v>
      </c>
      <c r="Y7" s="231">
        <v>175651.38</v>
      </c>
      <c r="Z7" s="231">
        <v>64338.12</v>
      </c>
    </row>
    <row r="8" spans="1:28" x14ac:dyDescent="0.2">
      <c r="A8" s="255" t="s">
        <v>3022</v>
      </c>
      <c r="B8" s="229">
        <v>21733.43</v>
      </c>
      <c r="D8" s="229">
        <v>1130</v>
      </c>
      <c r="E8" s="255">
        <v>1862002</v>
      </c>
      <c r="F8" s="255">
        <v>16850.25</v>
      </c>
      <c r="L8" s="255">
        <v>-271935.01</v>
      </c>
      <c r="M8" s="255">
        <v>2300000</v>
      </c>
      <c r="N8" s="230">
        <v>43.44</v>
      </c>
      <c r="P8" s="230">
        <v>8000</v>
      </c>
      <c r="T8" s="230">
        <v>795347</v>
      </c>
      <c r="U8" s="230">
        <v>410718.08</v>
      </c>
      <c r="V8" s="231">
        <v>1048497</v>
      </c>
      <c r="X8" s="231">
        <v>32086</v>
      </c>
      <c r="Y8" s="231">
        <v>153197.07999999999</v>
      </c>
      <c r="Z8" s="231">
        <v>106677.75</v>
      </c>
    </row>
    <row r="9" spans="1:28" x14ac:dyDescent="0.2">
      <c r="A9" s="255" t="s">
        <v>3023</v>
      </c>
      <c r="B9" s="229">
        <v>83708.78</v>
      </c>
      <c r="D9" s="229">
        <v>16620.259999999998</v>
      </c>
      <c r="E9" s="255">
        <v>3032216.81</v>
      </c>
      <c r="F9" s="255">
        <v>266780.59999999998</v>
      </c>
      <c r="G9" s="233">
        <v>9510</v>
      </c>
      <c r="L9" s="255">
        <v>2366999.5</v>
      </c>
      <c r="M9" s="255">
        <v>1150000</v>
      </c>
      <c r="P9" s="230">
        <v>69800</v>
      </c>
      <c r="T9" s="230">
        <v>958120</v>
      </c>
      <c r="U9" s="230">
        <v>595407.07999999996</v>
      </c>
      <c r="V9" s="231">
        <v>1209620.94</v>
      </c>
      <c r="Y9" s="231">
        <v>125600.37</v>
      </c>
      <c r="Z9" s="231">
        <v>200588.82</v>
      </c>
    </row>
    <row r="10" spans="1:28" x14ac:dyDescent="0.2">
      <c r="A10" s="255" t="s">
        <v>3024</v>
      </c>
      <c r="B10" s="229">
        <v>35461.919999999998</v>
      </c>
      <c r="E10" s="255">
        <v>3121423.31</v>
      </c>
      <c r="F10" s="255">
        <v>34</v>
      </c>
      <c r="L10" s="255">
        <v>1998031.28</v>
      </c>
      <c r="M10" s="255">
        <v>1250300</v>
      </c>
      <c r="N10" s="230">
        <v>36.97</v>
      </c>
      <c r="P10" s="230">
        <v>8000</v>
      </c>
      <c r="T10" s="230">
        <v>877277</v>
      </c>
      <c r="U10" s="230">
        <v>155136.51999999999</v>
      </c>
      <c r="V10" s="231">
        <v>929093</v>
      </c>
      <c r="X10" s="231">
        <v>2070</v>
      </c>
      <c r="Y10" s="231">
        <v>123439.52</v>
      </c>
      <c r="Z10" s="231">
        <v>77260.02</v>
      </c>
    </row>
    <row r="11" spans="1:28" x14ac:dyDescent="0.2">
      <c r="A11" s="255" t="s">
        <v>3025</v>
      </c>
      <c r="B11" s="229">
        <v>3108.12</v>
      </c>
      <c r="D11" s="229">
        <v>11850</v>
      </c>
      <c r="E11" s="255">
        <v>164720</v>
      </c>
      <c r="F11" s="255">
        <v>-2108.42</v>
      </c>
      <c r="G11" s="233">
        <v>0</v>
      </c>
      <c r="L11" s="255">
        <v>-1270905.6100000001</v>
      </c>
      <c r="M11" s="255">
        <v>1542339.31</v>
      </c>
      <c r="N11" s="230">
        <v>48.1</v>
      </c>
      <c r="P11" s="230">
        <v>8000</v>
      </c>
      <c r="R11" s="230">
        <v>32.43</v>
      </c>
      <c r="T11" s="230">
        <v>734553</v>
      </c>
      <c r="U11" s="230">
        <v>2636425.86</v>
      </c>
      <c r="V11" s="231">
        <v>3006511</v>
      </c>
      <c r="X11" s="231">
        <v>7920</v>
      </c>
      <c r="Y11" s="231">
        <v>364738.86</v>
      </c>
      <c r="Z11" s="231">
        <v>79325.53</v>
      </c>
    </row>
    <row r="12" spans="1:28" x14ac:dyDescent="0.2">
      <c r="A12" s="255" t="s">
        <v>3026</v>
      </c>
      <c r="B12" s="229">
        <v>40087.75</v>
      </c>
      <c r="D12" s="229">
        <v>34495</v>
      </c>
      <c r="E12" s="255">
        <v>1158336.8700000001</v>
      </c>
      <c r="F12" s="255">
        <v>1680.69</v>
      </c>
      <c r="L12" s="255">
        <v>-555086.13</v>
      </c>
      <c r="M12" s="255">
        <v>1850000</v>
      </c>
      <c r="N12" s="230">
        <v>28.06</v>
      </c>
      <c r="P12" s="230">
        <v>8000</v>
      </c>
      <c r="T12" s="230">
        <v>2346288</v>
      </c>
      <c r="U12" s="230">
        <v>536248.28</v>
      </c>
      <c r="V12" s="231">
        <v>2647894.75</v>
      </c>
      <c r="X12" s="231">
        <v>43200</v>
      </c>
      <c r="Y12" s="231">
        <v>194316.53</v>
      </c>
      <c r="Z12" s="231">
        <v>60666.62</v>
      </c>
    </row>
    <row r="13" spans="1:28" x14ac:dyDescent="0.2">
      <c r="A13" s="255" t="s">
        <v>3027</v>
      </c>
      <c r="B13" s="229">
        <v>243470.98</v>
      </c>
      <c r="D13" s="229">
        <v>66370</v>
      </c>
      <c r="E13" s="255">
        <v>330469.86</v>
      </c>
      <c r="F13" s="255">
        <v>2298.86</v>
      </c>
      <c r="G13" s="233">
        <v>69300</v>
      </c>
      <c r="L13" s="255">
        <v>-656294.77</v>
      </c>
      <c r="M13" s="255">
        <v>1236758.5</v>
      </c>
      <c r="N13" s="230">
        <v>266.07</v>
      </c>
      <c r="O13" s="230">
        <v>760</v>
      </c>
      <c r="P13" s="230">
        <v>63200</v>
      </c>
      <c r="T13" s="230">
        <v>1654258.6</v>
      </c>
      <c r="U13" s="230">
        <v>523400.86</v>
      </c>
      <c r="V13" s="231">
        <v>1900658.6</v>
      </c>
      <c r="Y13" s="231">
        <v>259198.37</v>
      </c>
      <c r="Z13" s="231">
        <v>89182.59</v>
      </c>
    </row>
    <row r="14" spans="1:28" x14ac:dyDescent="0.2">
      <c r="A14" s="255" t="s">
        <v>3028</v>
      </c>
      <c r="B14" s="229">
        <v>13342.53</v>
      </c>
      <c r="D14" s="229">
        <v>40260</v>
      </c>
      <c r="E14" s="255">
        <v>1801835.7</v>
      </c>
      <c r="F14" s="255">
        <v>10</v>
      </c>
      <c r="G14" s="233">
        <v>47650</v>
      </c>
      <c r="L14" s="255">
        <v>659540.23</v>
      </c>
      <c r="M14" s="255">
        <v>1223648</v>
      </c>
      <c r="N14" s="230">
        <v>16.64</v>
      </c>
      <c r="T14" s="230">
        <v>804596</v>
      </c>
      <c r="U14" s="230">
        <v>1774665.39</v>
      </c>
      <c r="V14" s="231">
        <v>2093342</v>
      </c>
      <c r="X14" s="231">
        <v>10560</v>
      </c>
      <c r="Y14" s="231">
        <v>129999.39</v>
      </c>
      <c r="Z14" s="231">
        <v>75866.64</v>
      </c>
    </row>
    <row r="15" spans="1:28" x14ac:dyDescent="0.2">
      <c r="A15" s="255" t="s">
        <v>3029</v>
      </c>
      <c r="B15" s="229">
        <v>453911.73</v>
      </c>
      <c r="D15" s="229">
        <v>0</v>
      </c>
      <c r="E15" s="255">
        <v>548512.85</v>
      </c>
      <c r="F15" s="255">
        <v>68828.02</v>
      </c>
      <c r="G15" s="233">
        <v>97333.84</v>
      </c>
      <c r="L15" s="255">
        <v>-1027933.16</v>
      </c>
      <c r="M15" s="255">
        <v>1790913.12</v>
      </c>
      <c r="N15" s="230">
        <v>6.64</v>
      </c>
      <c r="P15" s="230">
        <v>8000</v>
      </c>
      <c r="T15" s="230">
        <v>5459543.7999999998</v>
      </c>
      <c r="U15" s="230">
        <v>2813163.82</v>
      </c>
      <c r="V15" s="231">
        <v>6057297.5499999998</v>
      </c>
      <c r="Y15" s="231">
        <v>352530.07</v>
      </c>
      <c r="Z15" s="231">
        <v>148547.84</v>
      </c>
    </row>
    <row r="16" spans="1:28" x14ac:dyDescent="0.2">
      <c r="A16" s="255" t="s">
        <v>3030</v>
      </c>
      <c r="B16" s="229">
        <v>12591.16</v>
      </c>
      <c r="D16" s="229">
        <v>2944</v>
      </c>
      <c r="E16" s="255">
        <v>125523.94</v>
      </c>
      <c r="F16" s="255">
        <v>3601.52</v>
      </c>
      <c r="L16" s="255">
        <v>-1133891.8</v>
      </c>
      <c r="M16" s="255">
        <v>1325520</v>
      </c>
      <c r="P16" s="230">
        <v>8000</v>
      </c>
      <c r="R16" s="230">
        <v>29.04</v>
      </c>
      <c r="T16" s="230">
        <v>1457528</v>
      </c>
      <c r="U16" s="230">
        <v>194034.22</v>
      </c>
      <c r="V16" s="231">
        <v>1562898</v>
      </c>
      <c r="X16" s="231">
        <v>2820</v>
      </c>
      <c r="Y16" s="231">
        <v>85844.22</v>
      </c>
      <c r="Z16" s="231">
        <v>54996.62</v>
      </c>
    </row>
    <row r="17" spans="1:28" x14ac:dyDescent="0.2">
      <c r="A17" s="255" t="s">
        <v>3031</v>
      </c>
      <c r="B17" s="229">
        <v>51051.69</v>
      </c>
      <c r="D17" s="229">
        <v>1485</v>
      </c>
      <c r="E17" s="255">
        <v>1802306.27</v>
      </c>
      <c r="F17" s="255">
        <v>5992.36</v>
      </c>
      <c r="G17" s="233">
        <v>15948.9</v>
      </c>
      <c r="L17" s="255">
        <v>507687.67</v>
      </c>
      <c r="M17" s="255">
        <v>1385124.66</v>
      </c>
      <c r="N17" s="230">
        <v>7.44</v>
      </c>
      <c r="P17" s="230">
        <v>8000</v>
      </c>
      <c r="T17" s="230">
        <v>2115279.5</v>
      </c>
      <c r="U17" s="230">
        <v>246688.18</v>
      </c>
      <c r="V17" s="231">
        <v>2239145.5</v>
      </c>
      <c r="Y17" s="231">
        <v>108577.18</v>
      </c>
      <c r="Z17" s="231">
        <v>70178.350000000006</v>
      </c>
    </row>
    <row r="18" spans="1:28" x14ac:dyDescent="0.2">
      <c r="A18" s="255" t="s">
        <v>3032</v>
      </c>
      <c r="B18" s="229">
        <v>47759.199999999997</v>
      </c>
      <c r="D18" s="229">
        <v>52144</v>
      </c>
      <c r="E18" s="255">
        <v>917411.72</v>
      </c>
      <c r="F18" s="255">
        <v>28</v>
      </c>
      <c r="G18" s="233">
        <v>34534.19</v>
      </c>
      <c r="L18" s="255">
        <v>-192545.27</v>
      </c>
      <c r="M18" s="255">
        <v>1199644.94</v>
      </c>
      <c r="P18" s="230">
        <v>8000</v>
      </c>
      <c r="R18" s="230">
        <v>8.24</v>
      </c>
      <c r="T18" s="230">
        <v>1231447</v>
      </c>
      <c r="U18" s="230">
        <v>246185.48</v>
      </c>
      <c r="V18" s="231">
        <v>1347029.52</v>
      </c>
      <c r="Y18" s="231">
        <v>116612.14</v>
      </c>
      <c r="Z18" s="231">
        <v>46290</v>
      </c>
    </row>
    <row r="19" spans="1:28" x14ac:dyDescent="0.2">
      <c r="A19" s="255" t="s">
        <v>3033</v>
      </c>
      <c r="B19" s="229">
        <v>9061.6</v>
      </c>
      <c r="D19" s="229">
        <v>29418</v>
      </c>
      <c r="E19" s="255">
        <v>1304406.5</v>
      </c>
      <c r="F19" s="255">
        <v>361</v>
      </c>
      <c r="L19" s="255">
        <v>-192120.21</v>
      </c>
      <c r="M19" s="255">
        <v>1642759</v>
      </c>
      <c r="N19" s="230">
        <v>8.15</v>
      </c>
      <c r="P19" s="230">
        <v>8000</v>
      </c>
      <c r="T19" s="230">
        <v>979439.5</v>
      </c>
      <c r="U19" s="230">
        <v>501159.81</v>
      </c>
      <c r="V19" s="231">
        <v>1131505.5</v>
      </c>
      <c r="Y19" s="231">
        <v>133974.81</v>
      </c>
      <c r="Z19" s="231">
        <v>93485.84</v>
      </c>
    </row>
    <row r="20" spans="1:28" x14ac:dyDescent="0.2">
      <c r="A20" s="255" t="s">
        <v>3034</v>
      </c>
      <c r="B20" s="229">
        <v>635.36</v>
      </c>
      <c r="E20" s="255">
        <v>426983.36</v>
      </c>
      <c r="F20" s="255">
        <v>323969.98</v>
      </c>
      <c r="L20" s="255">
        <v>-393711.3</v>
      </c>
      <c r="M20" s="255">
        <v>1230000</v>
      </c>
      <c r="T20" s="230">
        <v>1392510</v>
      </c>
      <c r="U20" s="230">
        <v>707791.71</v>
      </c>
      <c r="V20" s="231">
        <v>1866010</v>
      </c>
      <c r="X20" s="231">
        <v>20440</v>
      </c>
      <c r="Y20" s="231">
        <v>142851.71</v>
      </c>
      <c r="Z20" s="231">
        <v>84700</v>
      </c>
    </row>
    <row r="21" spans="1:28" x14ac:dyDescent="0.2">
      <c r="A21" s="255" t="s">
        <v>3035</v>
      </c>
      <c r="B21" s="229">
        <v>39336.879999999997</v>
      </c>
      <c r="D21" s="229">
        <v>62624</v>
      </c>
      <c r="F21" s="255">
        <v>3539.31</v>
      </c>
      <c r="G21" s="233">
        <v>5000</v>
      </c>
      <c r="J21" s="233">
        <v>178</v>
      </c>
      <c r="L21" s="255">
        <v>-961010.05</v>
      </c>
      <c r="M21" s="255">
        <v>1067330</v>
      </c>
      <c r="P21" s="230">
        <v>8000</v>
      </c>
      <c r="T21" s="230">
        <v>1243859.8</v>
      </c>
      <c r="U21" s="230">
        <v>709543.56</v>
      </c>
      <c r="V21" s="231">
        <v>1401487.8</v>
      </c>
      <c r="X21" s="231">
        <v>8254</v>
      </c>
      <c r="Y21" s="231">
        <v>190666.18</v>
      </c>
      <c r="Z21" s="231">
        <v>3181.14</v>
      </c>
    </row>
    <row r="22" spans="1:28" x14ac:dyDescent="0.2">
      <c r="A22" s="255" t="s">
        <v>3036</v>
      </c>
      <c r="B22" s="229">
        <v>782887.49</v>
      </c>
      <c r="C22" s="229">
        <v>59449.63</v>
      </c>
      <c r="D22" s="229">
        <v>245084.73</v>
      </c>
      <c r="E22" s="255">
        <v>229522.15</v>
      </c>
      <c r="F22" s="255">
        <v>268864.58</v>
      </c>
      <c r="P22" s="230">
        <v>1062684.3600000001</v>
      </c>
      <c r="Q22" s="230">
        <v>39750</v>
      </c>
      <c r="R22" s="230">
        <v>1094.31</v>
      </c>
      <c r="T22" s="230">
        <v>1479420</v>
      </c>
      <c r="V22" s="231">
        <v>1677218</v>
      </c>
      <c r="Y22" s="231">
        <v>592364.87</v>
      </c>
      <c r="Z22" s="231">
        <v>105631.03</v>
      </c>
    </row>
    <row r="23" spans="1:28" x14ac:dyDescent="0.2">
      <c r="A23" s="255" t="s">
        <v>3037</v>
      </c>
      <c r="B23" s="229">
        <v>537600.1</v>
      </c>
      <c r="D23" s="229">
        <v>104208.99</v>
      </c>
      <c r="E23" s="255">
        <v>177435.12</v>
      </c>
      <c r="F23" s="255">
        <v>139470.07999999999</v>
      </c>
      <c r="M23" s="255">
        <v>2340148.79</v>
      </c>
      <c r="P23" s="230">
        <v>1206815.6100000001</v>
      </c>
      <c r="Q23" s="230">
        <v>35000</v>
      </c>
      <c r="R23" s="230">
        <v>10.7</v>
      </c>
      <c r="T23" s="230">
        <v>923240</v>
      </c>
      <c r="V23" s="231">
        <v>1214920</v>
      </c>
      <c r="Y23" s="231">
        <v>427698.75</v>
      </c>
      <c r="Z23" s="231">
        <v>63474.16</v>
      </c>
    </row>
    <row r="24" spans="1:28" x14ac:dyDescent="0.2">
      <c r="A24" s="255" t="s">
        <v>3038</v>
      </c>
      <c r="B24" s="229">
        <v>1246349.52</v>
      </c>
      <c r="C24" s="229">
        <v>169699.16</v>
      </c>
      <c r="D24" s="229">
        <v>245128.01</v>
      </c>
      <c r="E24" s="255">
        <v>197914.97</v>
      </c>
      <c r="F24" s="255">
        <v>114027.08</v>
      </c>
      <c r="M24" s="255">
        <v>2461151.44</v>
      </c>
      <c r="P24" s="230">
        <v>2009546.97</v>
      </c>
      <c r="Q24" s="230">
        <v>420100</v>
      </c>
      <c r="R24" s="230">
        <v>1020.51</v>
      </c>
      <c r="T24" s="230">
        <v>1726000</v>
      </c>
      <c r="V24" s="231">
        <v>2166227</v>
      </c>
      <c r="Y24" s="231">
        <v>870356.9</v>
      </c>
      <c r="Z24" s="231">
        <v>54160.68</v>
      </c>
    </row>
    <row r="25" spans="1:28" x14ac:dyDescent="0.2">
      <c r="A25" s="255" t="s">
        <v>3039</v>
      </c>
      <c r="B25" s="229">
        <v>651653.57999999996</v>
      </c>
      <c r="C25" s="229">
        <v>16588.66</v>
      </c>
      <c r="D25" s="229">
        <v>127250.28</v>
      </c>
      <c r="E25" s="255">
        <v>247853.06</v>
      </c>
      <c r="F25" s="255">
        <v>686383.71</v>
      </c>
      <c r="J25" s="233">
        <v>0</v>
      </c>
      <c r="M25" s="255">
        <v>1609968.11</v>
      </c>
      <c r="P25" s="230">
        <v>1716198.82</v>
      </c>
      <c r="Q25" s="230">
        <v>107500</v>
      </c>
      <c r="R25" s="230">
        <v>741.68</v>
      </c>
      <c r="T25" s="230">
        <v>1163800</v>
      </c>
      <c r="V25" s="231">
        <v>1336799</v>
      </c>
      <c r="Y25" s="231">
        <v>430667.93</v>
      </c>
      <c r="Z25" s="231">
        <v>169949.76</v>
      </c>
    </row>
    <row r="26" spans="1:28" x14ac:dyDescent="0.2">
      <c r="A26" s="255" t="s">
        <v>3040</v>
      </c>
      <c r="B26" s="229">
        <v>435727.93</v>
      </c>
      <c r="C26" s="229">
        <v>4239.96</v>
      </c>
      <c r="D26" s="229">
        <v>137821.57</v>
      </c>
      <c r="E26" s="255">
        <v>221020.28</v>
      </c>
      <c r="F26" s="255">
        <v>74317.34</v>
      </c>
      <c r="M26" s="255">
        <v>1693812.25</v>
      </c>
      <c r="P26" s="230">
        <v>705981.63</v>
      </c>
      <c r="Q26" s="230">
        <v>46000</v>
      </c>
      <c r="R26" s="230">
        <v>368.13</v>
      </c>
      <c r="T26" s="230">
        <v>584390</v>
      </c>
      <c r="V26" s="231">
        <v>723090</v>
      </c>
      <c r="Y26" s="231">
        <v>233587.17</v>
      </c>
      <c r="Z26" s="231">
        <v>43801.94</v>
      </c>
    </row>
    <row r="27" spans="1:28" x14ac:dyDescent="0.2">
      <c r="A27" s="255" t="s">
        <v>3041</v>
      </c>
      <c r="B27" s="229">
        <v>892929.84</v>
      </c>
      <c r="C27" s="229">
        <v>102490.53</v>
      </c>
      <c r="D27" s="229">
        <v>113352.68</v>
      </c>
      <c r="E27" s="255">
        <v>250240.96</v>
      </c>
      <c r="F27" s="255">
        <v>213971.65</v>
      </c>
      <c r="G27" s="233">
        <v>10000</v>
      </c>
      <c r="J27" s="233">
        <v>726.15</v>
      </c>
      <c r="L27" s="255">
        <v>300</v>
      </c>
      <c r="M27" s="255">
        <v>1247745.83</v>
      </c>
      <c r="P27" s="230">
        <v>1546426.8</v>
      </c>
      <c r="Q27" s="230">
        <v>125000</v>
      </c>
      <c r="R27" s="230">
        <v>2979.55</v>
      </c>
      <c r="T27" s="230">
        <v>1146340</v>
      </c>
      <c r="V27" s="231">
        <v>1430729</v>
      </c>
      <c r="Y27" s="231">
        <v>870582.3</v>
      </c>
      <c r="Z27" s="231">
        <v>93766.27</v>
      </c>
    </row>
    <row r="28" spans="1:28" x14ac:dyDescent="0.2">
      <c r="A28" s="255" t="s">
        <v>3042</v>
      </c>
      <c r="B28" s="229">
        <v>917045.21</v>
      </c>
      <c r="C28" s="229">
        <v>9220.2999999999993</v>
      </c>
      <c r="D28" s="229">
        <v>164185.37</v>
      </c>
      <c r="E28" s="255">
        <v>292737.28999999998</v>
      </c>
      <c r="F28" s="255">
        <v>731824.49</v>
      </c>
      <c r="M28" s="255">
        <v>1804121.26</v>
      </c>
      <c r="P28" s="230">
        <v>1808136.22</v>
      </c>
      <c r="R28" s="230">
        <v>1373.57</v>
      </c>
      <c r="T28" s="230">
        <v>669460</v>
      </c>
      <c r="V28" s="231">
        <v>927899</v>
      </c>
      <c r="Y28" s="231">
        <v>537756.49</v>
      </c>
      <c r="Z28" s="231">
        <v>185671.89</v>
      </c>
    </row>
    <row r="29" spans="1:28" x14ac:dyDescent="0.2">
      <c r="A29" s="255" t="s">
        <v>3043</v>
      </c>
      <c r="B29" s="229">
        <v>876030.35</v>
      </c>
      <c r="C29" s="229">
        <v>8632.2000000000007</v>
      </c>
      <c r="D29" s="229">
        <v>152938.23999999999</v>
      </c>
      <c r="E29" s="255">
        <v>325590.02</v>
      </c>
      <c r="F29" s="255">
        <v>185819.6</v>
      </c>
      <c r="G29" s="233">
        <v>13000</v>
      </c>
      <c r="J29" s="233">
        <v>56.05</v>
      </c>
      <c r="L29" s="255">
        <v>539.76</v>
      </c>
      <c r="M29" s="255">
        <v>1414760.08</v>
      </c>
      <c r="P29" s="230">
        <v>1570071.14</v>
      </c>
      <c r="Q29" s="230">
        <v>28793.1</v>
      </c>
      <c r="R29" s="230">
        <v>1091.4000000000001</v>
      </c>
      <c r="T29" s="230">
        <v>1135140</v>
      </c>
      <c r="V29" s="231">
        <v>1441576</v>
      </c>
      <c r="Y29" s="231">
        <v>809194.67</v>
      </c>
      <c r="Z29" s="231">
        <v>141365.92000000001</v>
      </c>
    </row>
    <row r="30" spans="1:28" x14ac:dyDescent="0.2">
      <c r="A30" s="255" t="s">
        <v>3044</v>
      </c>
      <c r="B30" s="229">
        <v>1025846.13</v>
      </c>
      <c r="C30" s="229">
        <v>6665.48</v>
      </c>
      <c r="D30" s="229">
        <v>672516.52</v>
      </c>
      <c r="E30" s="255">
        <v>176313.7</v>
      </c>
      <c r="F30" s="255">
        <v>148409.28</v>
      </c>
      <c r="G30" s="233">
        <v>22500</v>
      </c>
      <c r="J30" s="233">
        <v>79.44</v>
      </c>
      <c r="M30" s="255">
        <v>1595887.05</v>
      </c>
      <c r="P30" s="230">
        <v>2618653.12</v>
      </c>
      <c r="Q30" s="230">
        <v>113478.42</v>
      </c>
      <c r="R30" s="230">
        <v>1625.5</v>
      </c>
      <c r="T30" s="230">
        <v>1597120</v>
      </c>
      <c r="V30" s="231">
        <v>2002830</v>
      </c>
      <c r="Y30" s="231">
        <v>1789735.8</v>
      </c>
      <c r="Z30" s="231">
        <v>63553.51</v>
      </c>
    </row>
    <row r="31" spans="1:28" x14ac:dyDescent="0.2">
      <c r="A31" s="255" t="s">
        <v>3045</v>
      </c>
      <c r="B31" s="229">
        <v>713186.38</v>
      </c>
      <c r="D31" s="229">
        <v>289779.77</v>
      </c>
      <c r="E31" s="255">
        <v>105334.41</v>
      </c>
      <c r="F31" s="255">
        <v>149069.34</v>
      </c>
      <c r="J31" s="233">
        <v>0</v>
      </c>
      <c r="M31" s="255">
        <v>1789492.25</v>
      </c>
      <c r="P31" s="230">
        <v>1061272.07</v>
      </c>
      <c r="Q31" s="230">
        <v>17482.21</v>
      </c>
      <c r="R31" s="230">
        <v>933.75</v>
      </c>
      <c r="T31" s="230">
        <v>648900</v>
      </c>
      <c r="V31" s="231">
        <v>843790</v>
      </c>
      <c r="Y31" s="231">
        <v>598976.73</v>
      </c>
      <c r="Z31" s="231">
        <v>60754.6</v>
      </c>
      <c r="AB31" s="231">
        <v>3600</v>
      </c>
    </row>
    <row r="32" spans="1:28" x14ac:dyDescent="0.2">
      <c r="A32" s="255" t="s">
        <v>3046</v>
      </c>
      <c r="B32" s="229">
        <v>771346.24</v>
      </c>
      <c r="C32" s="229">
        <v>3760</v>
      </c>
      <c r="D32" s="229">
        <v>95900.02</v>
      </c>
      <c r="E32" s="255">
        <v>173015.46</v>
      </c>
      <c r="F32" s="255">
        <v>373844.41</v>
      </c>
      <c r="M32" s="255">
        <v>3102228.3</v>
      </c>
      <c r="P32" s="230">
        <v>1448664.62</v>
      </c>
      <c r="Q32" s="230">
        <v>69925.710000000006</v>
      </c>
      <c r="R32" s="230">
        <v>955.45</v>
      </c>
      <c r="T32" s="230">
        <v>1194840</v>
      </c>
      <c r="V32" s="231">
        <v>1372699</v>
      </c>
      <c r="Y32" s="231">
        <v>856413.8</v>
      </c>
      <c r="Z32" s="231">
        <v>201585.48</v>
      </c>
    </row>
    <row r="33" spans="1:28" x14ac:dyDescent="0.2">
      <c r="A33" s="255" t="s">
        <v>3047</v>
      </c>
      <c r="B33" s="229">
        <v>956096.95</v>
      </c>
      <c r="C33" s="229">
        <v>76161.08</v>
      </c>
      <c r="D33" s="229">
        <v>131072.91</v>
      </c>
      <c r="E33" s="255">
        <v>408482.29</v>
      </c>
      <c r="F33" s="255">
        <v>225059.17</v>
      </c>
      <c r="J33" s="233">
        <v>460</v>
      </c>
      <c r="M33" s="255">
        <v>1484748</v>
      </c>
      <c r="P33" s="230">
        <v>1631756.22</v>
      </c>
      <c r="Q33" s="230">
        <v>184744.33</v>
      </c>
      <c r="R33" s="230">
        <v>1593.62</v>
      </c>
      <c r="T33" s="230">
        <v>701660</v>
      </c>
      <c r="V33" s="231">
        <v>952098</v>
      </c>
      <c r="Y33" s="231">
        <v>665022.18999999994</v>
      </c>
      <c r="Z33" s="231">
        <v>118739.62</v>
      </c>
    </row>
    <row r="34" spans="1:28" x14ac:dyDescent="0.2">
      <c r="A34" s="255" t="s">
        <v>3048</v>
      </c>
      <c r="B34" s="229">
        <v>1154506.05</v>
      </c>
      <c r="C34" s="229">
        <v>36563.230000000003</v>
      </c>
      <c r="D34" s="229">
        <v>225885.86</v>
      </c>
      <c r="E34" s="255">
        <v>88529.96</v>
      </c>
      <c r="F34" s="255">
        <v>286542.65000000002</v>
      </c>
      <c r="M34" s="255">
        <v>1924840.79</v>
      </c>
      <c r="P34" s="230">
        <v>1614212.99</v>
      </c>
      <c r="Q34" s="230">
        <v>90500</v>
      </c>
      <c r="R34" s="230">
        <v>1483.48</v>
      </c>
      <c r="T34" s="230">
        <v>833930</v>
      </c>
      <c r="V34" s="231">
        <v>1049093</v>
      </c>
      <c r="Y34" s="231">
        <v>605021.27</v>
      </c>
      <c r="Z34" s="231">
        <v>93883.34</v>
      </c>
    </row>
    <row r="35" spans="1:28" x14ac:dyDescent="0.2">
      <c r="A35" s="255" t="s">
        <v>3049</v>
      </c>
      <c r="B35" s="229">
        <v>1526558.14</v>
      </c>
      <c r="C35" s="229">
        <v>66235.98</v>
      </c>
      <c r="D35" s="229">
        <v>193578.33</v>
      </c>
      <c r="E35" s="255">
        <v>211657.08</v>
      </c>
      <c r="F35" s="255">
        <v>221195.37</v>
      </c>
      <c r="M35" s="255">
        <v>1101601.1100000001</v>
      </c>
      <c r="P35" s="230">
        <v>1591595.02</v>
      </c>
      <c r="Q35" s="230">
        <v>136786.45000000001</v>
      </c>
      <c r="R35" s="230">
        <v>2640.95</v>
      </c>
      <c r="T35" s="230">
        <v>1322440</v>
      </c>
      <c r="V35" s="231">
        <v>1645525</v>
      </c>
      <c r="Y35" s="231">
        <v>690926.04</v>
      </c>
      <c r="Z35" s="231">
        <v>61727.66</v>
      </c>
    </row>
    <row r="36" spans="1:28" x14ac:dyDescent="0.2">
      <c r="A36" s="255" t="s">
        <v>3050</v>
      </c>
      <c r="B36" s="229">
        <v>760927.37</v>
      </c>
      <c r="C36" s="229">
        <v>15566.83</v>
      </c>
      <c r="D36" s="229">
        <v>159976.06</v>
      </c>
      <c r="E36" s="255">
        <v>1360362.88</v>
      </c>
      <c r="F36" s="255">
        <v>93849.91</v>
      </c>
      <c r="M36" s="255">
        <v>528949.56000000006</v>
      </c>
      <c r="P36" s="230">
        <v>1215332.75</v>
      </c>
      <c r="Q36" s="230">
        <v>239644.27</v>
      </c>
      <c r="R36" s="230">
        <v>796.98</v>
      </c>
      <c r="T36" s="230">
        <v>804970</v>
      </c>
      <c r="V36" s="231">
        <v>1036325</v>
      </c>
      <c r="Y36" s="231">
        <v>650167.78</v>
      </c>
      <c r="Z36" s="231">
        <v>105304.24</v>
      </c>
      <c r="AB36" s="231">
        <v>200</v>
      </c>
    </row>
    <row r="37" spans="1:28" x14ac:dyDescent="0.2">
      <c r="A37" s="255" t="s">
        <v>3051</v>
      </c>
      <c r="B37" s="229">
        <v>1036245.41</v>
      </c>
      <c r="C37" s="229">
        <v>1570</v>
      </c>
      <c r="D37" s="229">
        <v>343463.14</v>
      </c>
      <c r="E37" s="255">
        <v>406406.43</v>
      </c>
      <c r="F37" s="255">
        <v>135467.70000000001</v>
      </c>
      <c r="L37" s="255">
        <v>99448.88</v>
      </c>
      <c r="M37" s="255">
        <v>1603684.39</v>
      </c>
      <c r="P37" s="230">
        <v>1699720.47</v>
      </c>
      <c r="Q37" s="230">
        <v>178400</v>
      </c>
      <c r="R37" s="230">
        <v>859.56</v>
      </c>
      <c r="T37" s="230">
        <v>1248470</v>
      </c>
      <c r="V37" s="231">
        <v>1532896</v>
      </c>
      <c r="Y37" s="231">
        <v>470377.87</v>
      </c>
      <c r="Z37" s="231">
        <v>46205.06</v>
      </c>
    </row>
    <row r="38" spans="1:28" x14ac:dyDescent="0.2">
      <c r="A38" s="255" t="s">
        <v>3052</v>
      </c>
      <c r="B38" s="229">
        <v>685728.49</v>
      </c>
      <c r="C38" s="229">
        <v>27485.59</v>
      </c>
      <c r="D38" s="229">
        <v>80737.62</v>
      </c>
      <c r="E38" s="255">
        <v>96321.88</v>
      </c>
      <c r="F38" s="255">
        <v>64400.65</v>
      </c>
      <c r="M38" s="255">
        <v>1498620.76</v>
      </c>
      <c r="P38" s="230">
        <v>977648.54</v>
      </c>
      <c r="Q38" s="230">
        <v>39481.870000000003</v>
      </c>
      <c r="R38" s="230">
        <v>1665.99</v>
      </c>
      <c r="T38" s="230">
        <v>639790</v>
      </c>
      <c r="V38" s="231">
        <v>768256</v>
      </c>
      <c r="Y38" s="231">
        <v>329318.48</v>
      </c>
      <c r="Z38" s="231">
        <v>72707.12</v>
      </c>
    </row>
    <row r="39" spans="1:28" x14ac:dyDescent="0.2">
      <c r="A39" s="255" t="s">
        <v>3053</v>
      </c>
      <c r="B39" s="229">
        <v>694975.75</v>
      </c>
      <c r="C39" s="229">
        <v>35201.58</v>
      </c>
      <c r="D39" s="229">
        <v>61389.19</v>
      </c>
      <c r="E39" s="255">
        <v>1238243.93</v>
      </c>
      <c r="F39" s="255">
        <v>175633.66</v>
      </c>
      <c r="M39" s="255">
        <v>2339595.1</v>
      </c>
      <c r="P39" s="230">
        <v>1459283.75</v>
      </c>
      <c r="Q39" s="230">
        <v>134222.81</v>
      </c>
      <c r="R39" s="230">
        <v>557.17999999999995</v>
      </c>
      <c r="T39" s="230">
        <v>1210140</v>
      </c>
      <c r="V39" s="231">
        <v>1571070</v>
      </c>
      <c r="Y39" s="231">
        <v>480367.9</v>
      </c>
      <c r="Z39" s="231">
        <v>178751.78</v>
      </c>
    </row>
    <row r="40" spans="1:28" x14ac:dyDescent="0.2">
      <c r="A40" s="255" t="s">
        <v>3054</v>
      </c>
      <c r="B40" s="229">
        <v>1265031.9099999999</v>
      </c>
      <c r="C40" s="229">
        <v>40673.58</v>
      </c>
      <c r="D40" s="229">
        <v>143510.43</v>
      </c>
      <c r="E40" s="255">
        <v>211153.94</v>
      </c>
      <c r="F40" s="255">
        <v>92822.99</v>
      </c>
      <c r="G40" s="233">
        <v>7500</v>
      </c>
      <c r="M40" s="255">
        <v>1457071.21</v>
      </c>
      <c r="P40" s="230">
        <v>1241019.1100000001</v>
      </c>
      <c r="Q40" s="230">
        <v>462657.93</v>
      </c>
      <c r="R40" s="230">
        <v>1105.21</v>
      </c>
      <c r="T40" s="230">
        <v>390520</v>
      </c>
      <c r="V40" s="231">
        <v>654760</v>
      </c>
      <c r="Y40" s="231">
        <v>410001.05</v>
      </c>
      <c r="Z40" s="231">
        <v>49762.36</v>
      </c>
    </row>
    <row r="41" spans="1:28" x14ac:dyDescent="0.2">
      <c r="A41" s="255" t="s">
        <v>3055</v>
      </c>
      <c r="B41" s="229">
        <v>1206850.46</v>
      </c>
      <c r="C41" s="229">
        <v>7216.01</v>
      </c>
      <c r="D41" s="229">
        <v>152585.29999999999</v>
      </c>
      <c r="E41" s="255">
        <v>317524.09000000003</v>
      </c>
      <c r="F41" s="255">
        <v>913898.46</v>
      </c>
      <c r="J41" s="233">
        <v>442</v>
      </c>
      <c r="M41" s="255">
        <v>1798384.44</v>
      </c>
      <c r="P41" s="230">
        <v>1612922.11</v>
      </c>
      <c r="Q41" s="230">
        <v>656200</v>
      </c>
      <c r="R41" s="230">
        <v>1157.57</v>
      </c>
      <c r="T41" s="230">
        <v>465160</v>
      </c>
      <c r="V41" s="231">
        <v>623174</v>
      </c>
      <c r="Y41" s="231">
        <v>552426.54</v>
      </c>
      <c r="Z41" s="231">
        <v>236525.82</v>
      </c>
    </row>
    <row r="42" spans="1:28" x14ac:dyDescent="0.2">
      <c r="A42" s="255" t="s">
        <v>3056</v>
      </c>
      <c r="B42" s="229">
        <v>869609.61</v>
      </c>
      <c r="C42" s="229">
        <v>863.64</v>
      </c>
      <c r="D42" s="229">
        <v>176605.3</v>
      </c>
      <c r="E42" s="255">
        <v>273197.75</v>
      </c>
      <c r="F42" s="255">
        <v>746503.73</v>
      </c>
      <c r="G42" s="233">
        <v>6000</v>
      </c>
      <c r="J42" s="233">
        <v>398.08</v>
      </c>
      <c r="M42" s="255">
        <v>1262156.06</v>
      </c>
      <c r="P42" s="230">
        <v>2224037.7000000002</v>
      </c>
      <c r="Q42" s="230">
        <v>225884.82</v>
      </c>
      <c r="R42" s="230">
        <v>927.32</v>
      </c>
      <c r="T42" s="230">
        <v>1070470</v>
      </c>
      <c r="V42" s="231">
        <v>1347162</v>
      </c>
      <c r="Y42" s="231">
        <v>798875.17</v>
      </c>
      <c r="Z42" s="231">
        <v>192638.42</v>
      </c>
    </row>
    <row r="43" spans="1:28" x14ac:dyDescent="0.2">
      <c r="A43" s="255" t="s">
        <v>3057</v>
      </c>
      <c r="B43" s="229">
        <v>676823.69</v>
      </c>
      <c r="C43" s="229">
        <v>3315</v>
      </c>
      <c r="D43" s="229">
        <v>210854.13</v>
      </c>
      <c r="E43" s="255">
        <v>476143.76</v>
      </c>
      <c r="F43" s="255">
        <v>90142.79</v>
      </c>
      <c r="M43" s="255">
        <v>1683339.65</v>
      </c>
      <c r="P43" s="230">
        <v>1170438.83</v>
      </c>
      <c r="Q43" s="230">
        <v>258914.48</v>
      </c>
      <c r="R43" s="230">
        <v>670.65</v>
      </c>
      <c r="T43" s="230">
        <v>387850</v>
      </c>
      <c r="V43" s="231">
        <v>641343</v>
      </c>
      <c r="Y43" s="231">
        <v>578928.03</v>
      </c>
      <c r="Z43" s="231">
        <v>92048.39</v>
      </c>
    </row>
    <row r="44" spans="1:28" x14ac:dyDescent="0.2">
      <c r="A44" s="255" t="s">
        <v>3189</v>
      </c>
      <c r="B44" s="229">
        <v>926110.76</v>
      </c>
      <c r="C44" s="229">
        <v>43600</v>
      </c>
      <c r="D44" s="229">
        <v>187067.63</v>
      </c>
      <c r="E44" s="255">
        <v>280493.74</v>
      </c>
      <c r="F44" s="255">
        <v>158554.20000000001</v>
      </c>
      <c r="J44" s="233">
        <v>803.73</v>
      </c>
      <c r="M44" s="255">
        <v>2224890.19</v>
      </c>
      <c r="P44" s="230">
        <v>1138348.06</v>
      </c>
      <c r="Q44" s="230">
        <v>29600</v>
      </c>
      <c r="R44" s="230">
        <v>1525.18</v>
      </c>
      <c r="T44" s="230">
        <v>565400</v>
      </c>
      <c r="V44" s="231">
        <v>716600</v>
      </c>
      <c r="Y44" s="231">
        <v>521084.3</v>
      </c>
      <c r="Z44" s="231">
        <v>99324.62</v>
      </c>
    </row>
    <row r="45" spans="1:28" s="329" customFormat="1" x14ac:dyDescent="0.2">
      <c r="A45" s="329" t="s">
        <v>3203</v>
      </c>
      <c r="B45" s="330">
        <v>707295.17</v>
      </c>
      <c r="C45" s="330">
        <v>76050</v>
      </c>
      <c r="D45" s="330">
        <v>169472.06</v>
      </c>
      <c r="E45" s="329">
        <v>2026784.93</v>
      </c>
      <c r="F45" s="329">
        <v>458290.35</v>
      </c>
      <c r="G45" s="331"/>
      <c r="H45" s="331"/>
      <c r="I45" s="331"/>
      <c r="J45" s="331">
        <v>10000</v>
      </c>
      <c r="N45" s="332"/>
      <c r="O45" s="332"/>
      <c r="P45" s="332">
        <v>1561807.57</v>
      </c>
      <c r="Q45" s="332">
        <v>79500</v>
      </c>
      <c r="R45" s="332">
        <v>748.85</v>
      </c>
      <c r="S45" s="332"/>
      <c r="T45" s="332">
        <v>838170</v>
      </c>
      <c r="U45" s="332"/>
      <c r="V45" s="333">
        <v>979825</v>
      </c>
      <c r="W45" s="333"/>
      <c r="X45" s="333"/>
      <c r="Y45" s="333">
        <v>521472.99</v>
      </c>
      <c r="Z45" s="333">
        <v>358258.57</v>
      </c>
      <c r="AA45" s="333"/>
      <c r="AB45" s="333"/>
    </row>
    <row r="46" spans="1:28" x14ac:dyDescent="0.2">
      <c r="A46" s="255" t="s">
        <v>3058</v>
      </c>
      <c r="B46" s="229">
        <v>502056.69</v>
      </c>
      <c r="C46" s="229">
        <v>0</v>
      </c>
      <c r="D46" s="229">
        <v>85211.39</v>
      </c>
      <c r="E46" s="255">
        <v>1261069.06</v>
      </c>
      <c r="F46" s="255">
        <v>169397.05</v>
      </c>
      <c r="H46" s="233">
        <v>49162.5</v>
      </c>
      <c r="J46" s="233">
        <v>1176.7</v>
      </c>
      <c r="L46" s="255">
        <v>-88236.71</v>
      </c>
      <c r="M46" s="255">
        <v>721555.06</v>
      </c>
      <c r="P46" s="230">
        <v>1208856.1200000001</v>
      </c>
      <c r="R46" s="230">
        <v>1025.26</v>
      </c>
      <c r="T46" s="230">
        <v>965083.3</v>
      </c>
      <c r="U46" s="230">
        <v>313616</v>
      </c>
      <c r="V46" s="231">
        <v>1606580.3</v>
      </c>
      <c r="Y46" s="231">
        <v>526882.56000000006</v>
      </c>
      <c r="Z46" s="231">
        <v>186363.81</v>
      </c>
    </row>
    <row r="47" spans="1:28" x14ac:dyDescent="0.2">
      <c r="A47" s="255" t="s">
        <v>3059</v>
      </c>
      <c r="B47" s="229">
        <v>600719.68000000005</v>
      </c>
      <c r="C47" s="229">
        <v>0</v>
      </c>
      <c r="D47" s="229">
        <v>45880.6</v>
      </c>
      <c r="E47" s="255">
        <v>28022.799999999999</v>
      </c>
      <c r="F47" s="255">
        <v>601104.49</v>
      </c>
      <c r="H47" s="233">
        <v>69962.5</v>
      </c>
      <c r="J47" s="233">
        <v>1169.1099999999999</v>
      </c>
      <c r="L47" s="255">
        <v>-40937.599999999999</v>
      </c>
      <c r="M47" s="255">
        <v>1541680.81</v>
      </c>
      <c r="P47" s="230">
        <v>1448918.52</v>
      </c>
      <c r="Q47" s="230">
        <v>180125</v>
      </c>
      <c r="R47" s="230">
        <v>1288.94</v>
      </c>
      <c r="T47" s="230">
        <v>1347948</v>
      </c>
      <c r="U47" s="230">
        <v>375942</v>
      </c>
      <c r="V47" s="231">
        <v>2060567.5</v>
      </c>
      <c r="Y47" s="231">
        <v>756924.9</v>
      </c>
      <c r="Z47" s="231">
        <v>194074.47</v>
      </c>
    </row>
    <row r="48" spans="1:28" x14ac:dyDescent="0.2">
      <c r="A48" s="255" t="s">
        <v>3060</v>
      </c>
      <c r="B48" s="229">
        <v>433332.29</v>
      </c>
      <c r="C48" s="229">
        <v>0</v>
      </c>
      <c r="D48" s="229">
        <v>26470.39</v>
      </c>
      <c r="E48" s="255">
        <v>1401030</v>
      </c>
      <c r="F48" s="255">
        <v>400170.45</v>
      </c>
      <c r="J48" s="233">
        <v>257.05</v>
      </c>
      <c r="L48" s="255">
        <v>-118467.42</v>
      </c>
      <c r="M48" s="255">
        <v>3101072.39</v>
      </c>
      <c r="P48" s="230">
        <v>976840.94</v>
      </c>
      <c r="Q48" s="230">
        <v>100000</v>
      </c>
      <c r="R48" s="230">
        <v>649.82000000000005</v>
      </c>
      <c r="T48" s="230">
        <v>1974367.5</v>
      </c>
      <c r="U48" s="230">
        <v>237516</v>
      </c>
      <c r="V48" s="231">
        <v>2501007.5</v>
      </c>
      <c r="Y48" s="231">
        <v>494772.7</v>
      </c>
      <c r="Z48" s="231">
        <v>192505.13</v>
      </c>
    </row>
    <row r="49" spans="1:26" x14ac:dyDescent="0.2">
      <c r="A49" s="255" t="s">
        <v>3061</v>
      </c>
      <c r="B49" s="229">
        <v>298977.45</v>
      </c>
      <c r="C49" s="229">
        <v>0</v>
      </c>
      <c r="D49" s="229">
        <v>49183.11</v>
      </c>
      <c r="E49" s="255">
        <v>1684468.6</v>
      </c>
      <c r="F49" s="255">
        <v>774318.94</v>
      </c>
      <c r="H49" s="233">
        <v>37362.5</v>
      </c>
      <c r="J49" s="233">
        <v>52.62</v>
      </c>
      <c r="L49" s="255">
        <v>-202933</v>
      </c>
      <c r="M49" s="255">
        <v>2713140.37</v>
      </c>
      <c r="P49" s="230">
        <v>1606876.87</v>
      </c>
      <c r="Q49" s="230">
        <v>180825</v>
      </c>
      <c r="R49" s="230">
        <v>547.77</v>
      </c>
      <c r="T49" s="230">
        <v>931665.5</v>
      </c>
      <c r="U49" s="230">
        <v>186736</v>
      </c>
      <c r="V49" s="231">
        <v>1371679.5</v>
      </c>
      <c r="Y49" s="231">
        <v>475628.94</v>
      </c>
      <c r="Z49" s="231">
        <v>145930.85999999999</v>
      </c>
    </row>
    <row r="50" spans="1:26" x14ac:dyDescent="0.2">
      <c r="A50" s="255" t="s">
        <v>3062</v>
      </c>
      <c r="B50" s="229">
        <v>820482.42</v>
      </c>
      <c r="C50" s="229">
        <v>0</v>
      </c>
      <c r="D50" s="229">
        <v>76242.97</v>
      </c>
      <c r="E50" s="255">
        <v>123705.43</v>
      </c>
      <c r="F50" s="255">
        <v>183859.35</v>
      </c>
      <c r="H50" s="233">
        <v>56597.5</v>
      </c>
      <c r="J50" s="233">
        <v>61.16</v>
      </c>
      <c r="L50" s="255">
        <v>-124045.97</v>
      </c>
      <c r="M50" s="255">
        <v>2152655.08</v>
      </c>
      <c r="P50" s="230">
        <v>1624319.96</v>
      </c>
      <c r="Q50" s="230">
        <v>370103.12</v>
      </c>
      <c r="R50" s="230">
        <v>54.05</v>
      </c>
      <c r="T50" s="230">
        <v>921964.3</v>
      </c>
      <c r="U50" s="230">
        <v>266012</v>
      </c>
      <c r="V50" s="231">
        <v>1818944.3</v>
      </c>
      <c r="Y50" s="231">
        <v>586900.73</v>
      </c>
      <c r="Z50" s="231">
        <v>122194.15</v>
      </c>
    </row>
    <row r="51" spans="1:26" x14ac:dyDescent="0.2">
      <c r="A51" s="255" t="s">
        <v>3190</v>
      </c>
      <c r="B51" s="229">
        <v>474936.83</v>
      </c>
      <c r="C51" s="229">
        <v>0</v>
      </c>
      <c r="D51" s="229">
        <v>41389.58</v>
      </c>
      <c r="E51" s="255">
        <v>310546.40000000002</v>
      </c>
      <c r="F51" s="255">
        <v>97605</v>
      </c>
      <c r="J51" s="233">
        <v>482.52</v>
      </c>
      <c r="L51" s="255">
        <v>-68874.009999999995</v>
      </c>
      <c r="M51" s="255">
        <v>2872107.81</v>
      </c>
      <c r="P51" s="230">
        <v>1061696.32</v>
      </c>
      <c r="Q51" s="230">
        <v>85500</v>
      </c>
      <c r="R51" s="230">
        <v>622.88</v>
      </c>
      <c r="T51" s="230">
        <v>605416</v>
      </c>
      <c r="U51" s="230">
        <v>219200</v>
      </c>
      <c r="V51" s="231">
        <v>1176746</v>
      </c>
      <c r="Y51" s="231">
        <v>362009.82</v>
      </c>
      <c r="Z51" s="231">
        <v>189442.23</v>
      </c>
    </row>
    <row r="52" spans="1:26" x14ac:dyDescent="0.2">
      <c r="A52" s="255" t="s">
        <v>3063</v>
      </c>
      <c r="B52" s="229">
        <v>197567.17</v>
      </c>
      <c r="C52" s="229">
        <v>0</v>
      </c>
      <c r="D52" s="229">
        <v>26592.81</v>
      </c>
      <c r="E52" s="255">
        <v>392537.36</v>
      </c>
      <c r="F52" s="255">
        <v>96548.64</v>
      </c>
      <c r="M52" s="255">
        <v>2033236.3</v>
      </c>
      <c r="P52" s="230">
        <v>1399335.36</v>
      </c>
      <c r="R52" s="230">
        <v>458.23</v>
      </c>
      <c r="T52" s="230">
        <v>572720</v>
      </c>
      <c r="V52" s="231">
        <v>1449863</v>
      </c>
      <c r="Y52" s="231">
        <v>443525.54</v>
      </c>
      <c r="Z52" s="231">
        <v>70595.839999999997</v>
      </c>
    </row>
    <row r="53" spans="1:26" x14ac:dyDescent="0.2">
      <c r="A53" s="255" t="s">
        <v>3064</v>
      </c>
      <c r="B53" s="229">
        <v>326910.46000000002</v>
      </c>
      <c r="C53" s="229">
        <v>0</v>
      </c>
      <c r="D53" s="229">
        <v>68839.5</v>
      </c>
      <c r="E53" s="255">
        <v>1992670.74</v>
      </c>
      <c r="F53" s="255">
        <v>455585.29</v>
      </c>
      <c r="M53" s="255">
        <v>575288.56999999995</v>
      </c>
      <c r="P53" s="230">
        <v>1463400.17</v>
      </c>
      <c r="R53" s="230">
        <v>819.83</v>
      </c>
      <c r="T53" s="230">
        <v>468400</v>
      </c>
      <c r="V53" s="231">
        <v>1280737</v>
      </c>
      <c r="Y53" s="231">
        <v>735540.03</v>
      </c>
      <c r="Z53" s="231">
        <v>210874.48</v>
      </c>
    </row>
    <row r="54" spans="1:26" x14ac:dyDescent="0.2">
      <c r="A54" s="255" t="s">
        <v>3065</v>
      </c>
      <c r="B54" s="229">
        <v>913943.24</v>
      </c>
      <c r="C54" s="229">
        <v>0</v>
      </c>
      <c r="D54" s="229">
        <v>13649.03</v>
      </c>
      <c r="E54" s="255">
        <v>2376350.9700000002</v>
      </c>
      <c r="F54" s="255">
        <v>130514.52</v>
      </c>
      <c r="M54" s="255">
        <v>1317062.58</v>
      </c>
      <c r="P54" s="230">
        <v>1071173.1499999999</v>
      </c>
      <c r="R54" s="230">
        <v>1781.19</v>
      </c>
      <c r="T54" s="230">
        <v>909560</v>
      </c>
      <c r="V54" s="231">
        <v>1466530</v>
      </c>
      <c r="Y54" s="231">
        <v>303613.94</v>
      </c>
      <c r="Z54" s="231">
        <v>131949.92000000001</v>
      </c>
    </row>
    <row r="55" spans="1:26" x14ac:dyDescent="0.2">
      <c r="A55" s="255" t="s">
        <v>3066</v>
      </c>
      <c r="B55" s="229">
        <v>258382.86</v>
      </c>
      <c r="C55" s="229">
        <v>0</v>
      </c>
      <c r="D55" s="229">
        <v>43894.15</v>
      </c>
      <c r="E55" s="255">
        <v>37401.72</v>
      </c>
      <c r="F55" s="255">
        <v>159752.18</v>
      </c>
      <c r="M55" s="255">
        <v>2202516.2599999998</v>
      </c>
      <c r="P55" s="230">
        <v>1394091.69</v>
      </c>
      <c r="R55" s="230">
        <v>507.9</v>
      </c>
      <c r="T55" s="230">
        <v>451040</v>
      </c>
      <c r="V55" s="231">
        <v>1125216</v>
      </c>
      <c r="Y55" s="231">
        <v>554748.04</v>
      </c>
      <c r="Z55" s="231">
        <v>188619.36</v>
      </c>
    </row>
    <row r="56" spans="1:26" x14ac:dyDescent="0.2">
      <c r="A56" s="255" t="s">
        <v>3191</v>
      </c>
      <c r="B56" s="229">
        <v>836826.5</v>
      </c>
      <c r="C56" s="229">
        <v>0</v>
      </c>
      <c r="D56" s="229">
        <v>23819.64</v>
      </c>
      <c r="E56" s="255">
        <v>287368.36</v>
      </c>
      <c r="F56" s="255">
        <v>98291.32</v>
      </c>
      <c r="M56" s="255">
        <v>2224684.62</v>
      </c>
      <c r="P56" s="230">
        <v>1409489.74</v>
      </c>
      <c r="R56" s="230">
        <v>1448.51</v>
      </c>
      <c r="T56" s="230">
        <v>287920</v>
      </c>
      <c r="V56" s="231">
        <v>978680</v>
      </c>
      <c r="Y56" s="231">
        <v>478154.65</v>
      </c>
      <c r="Z56" s="231">
        <v>129338.32</v>
      </c>
    </row>
    <row r="57" spans="1:26" x14ac:dyDescent="0.2">
      <c r="A57" s="255" t="s">
        <v>3067</v>
      </c>
      <c r="B57" s="229">
        <v>897463.68</v>
      </c>
      <c r="C57" s="229">
        <v>10040</v>
      </c>
      <c r="D57" s="229">
        <v>48420.480000000003</v>
      </c>
      <c r="E57" s="255">
        <v>-18948</v>
      </c>
      <c r="F57" s="255">
        <v>181131.43</v>
      </c>
      <c r="J57" s="233">
        <v>570.91</v>
      </c>
      <c r="K57" s="255">
        <v>-881517.69</v>
      </c>
      <c r="M57" s="255">
        <v>1546692.27</v>
      </c>
      <c r="P57" s="230">
        <v>1220153.25</v>
      </c>
      <c r="Q57" s="230">
        <v>309155</v>
      </c>
      <c r="R57" s="230">
        <v>949.55</v>
      </c>
      <c r="T57" s="230">
        <v>1113140</v>
      </c>
      <c r="U57" s="230">
        <v>132500</v>
      </c>
      <c r="V57" s="231">
        <v>1941905</v>
      </c>
      <c r="X57" s="231">
        <v>128</v>
      </c>
      <c r="Y57" s="231">
        <v>282058.14</v>
      </c>
      <c r="Z57" s="231">
        <v>90056.56</v>
      </c>
    </row>
    <row r="58" spans="1:26" x14ac:dyDescent="0.2">
      <c r="A58" s="255" t="s">
        <v>3068</v>
      </c>
      <c r="B58" s="229">
        <v>738545.31</v>
      </c>
      <c r="D58" s="229">
        <v>44622.02</v>
      </c>
      <c r="E58" s="255">
        <v>1389428.05</v>
      </c>
      <c r="F58" s="255">
        <v>339466.5</v>
      </c>
      <c r="G58" s="233">
        <v>1408.23</v>
      </c>
      <c r="H58" s="233">
        <v>17400</v>
      </c>
      <c r="I58" s="233">
        <v>163900</v>
      </c>
      <c r="J58" s="233">
        <v>45.14</v>
      </c>
      <c r="K58" s="255">
        <v>1636221.74</v>
      </c>
      <c r="L58" s="255">
        <v>91122.7</v>
      </c>
      <c r="M58" s="255">
        <v>305399.93</v>
      </c>
      <c r="P58" s="230">
        <v>1892445.46</v>
      </c>
      <c r="R58" s="230">
        <v>1171.97</v>
      </c>
      <c r="T58" s="230">
        <v>1009000</v>
      </c>
      <c r="U58" s="230">
        <v>114188</v>
      </c>
      <c r="V58" s="231">
        <v>2011190</v>
      </c>
      <c r="Y58" s="231">
        <v>618358.73</v>
      </c>
      <c r="Z58" s="231">
        <v>48706.559999999998</v>
      </c>
    </row>
    <row r="59" spans="1:26" x14ac:dyDescent="0.2">
      <c r="A59" s="255" t="s">
        <v>3069</v>
      </c>
      <c r="B59" s="229">
        <v>722213.25</v>
      </c>
      <c r="C59" s="229">
        <v>6840</v>
      </c>
      <c r="D59" s="229">
        <v>88984.15</v>
      </c>
      <c r="E59" s="255">
        <v>184769.88</v>
      </c>
      <c r="F59" s="255">
        <v>222055.18</v>
      </c>
      <c r="J59" s="233">
        <v>91.26</v>
      </c>
      <c r="K59" s="255">
        <v>-517528.59</v>
      </c>
      <c r="L59" s="255">
        <v>89560.14</v>
      </c>
      <c r="M59" s="255">
        <v>1630025.76</v>
      </c>
      <c r="P59" s="230">
        <v>1075099.6399999999</v>
      </c>
      <c r="Q59" s="230">
        <v>19350</v>
      </c>
      <c r="R59" s="230">
        <v>1141.49</v>
      </c>
      <c r="T59" s="230">
        <v>844320</v>
      </c>
      <c r="U59" s="230">
        <v>110300</v>
      </c>
      <c r="V59" s="231">
        <v>1444629</v>
      </c>
      <c r="Y59" s="231">
        <v>368167.08</v>
      </c>
      <c r="Z59" s="231">
        <v>170412.16</v>
      </c>
    </row>
    <row r="60" spans="1:26" x14ac:dyDescent="0.2">
      <c r="A60" s="255" t="s">
        <v>3070</v>
      </c>
      <c r="B60" s="229">
        <v>298953.67</v>
      </c>
      <c r="C60" s="229">
        <v>51288.26</v>
      </c>
      <c r="D60" s="229">
        <v>67000.59</v>
      </c>
      <c r="E60" s="255">
        <v>74348.97</v>
      </c>
      <c r="F60" s="255">
        <v>107857.81</v>
      </c>
      <c r="J60" s="233">
        <v>105</v>
      </c>
      <c r="K60" s="255">
        <v>-1188221.6599999999</v>
      </c>
      <c r="L60" s="255">
        <v>-794646.99</v>
      </c>
      <c r="M60" s="255">
        <v>2454167.9500000002</v>
      </c>
      <c r="P60" s="230">
        <v>1074174.49</v>
      </c>
      <c r="Q60" s="230">
        <v>50000</v>
      </c>
      <c r="R60" s="230">
        <v>370.7</v>
      </c>
      <c r="T60" s="230">
        <v>1028900</v>
      </c>
      <c r="U60" s="230">
        <v>134214</v>
      </c>
      <c r="V60" s="231">
        <v>1586972</v>
      </c>
      <c r="Y60" s="231">
        <v>405170.29</v>
      </c>
      <c r="Z60" s="231">
        <v>91510.9</v>
      </c>
    </row>
    <row r="61" spans="1:26" x14ac:dyDescent="0.2">
      <c r="A61" s="255" t="s">
        <v>3071</v>
      </c>
      <c r="B61" s="229">
        <v>211890.62</v>
      </c>
      <c r="C61" s="229">
        <v>33081.82</v>
      </c>
      <c r="D61" s="229">
        <v>69032.59</v>
      </c>
      <c r="E61" s="255">
        <v>768161.4</v>
      </c>
      <c r="F61" s="255">
        <v>290385.95</v>
      </c>
      <c r="G61" s="233">
        <v>7500</v>
      </c>
      <c r="J61" s="233">
        <v>1439.43</v>
      </c>
      <c r="K61" s="255">
        <v>-214357.81</v>
      </c>
      <c r="L61" s="255">
        <v>3448</v>
      </c>
      <c r="M61" s="255">
        <v>1419953.5</v>
      </c>
      <c r="P61" s="230">
        <v>868769.07</v>
      </c>
      <c r="Q61" s="230">
        <v>40000</v>
      </c>
      <c r="R61" s="230">
        <v>255.8</v>
      </c>
      <c r="T61" s="230">
        <v>686020</v>
      </c>
      <c r="U61" s="230">
        <v>99025</v>
      </c>
      <c r="V61" s="231">
        <v>1168227</v>
      </c>
      <c r="X61" s="231">
        <v>4568</v>
      </c>
      <c r="Y61" s="231">
        <v>309076.01</v>
      </c>
      <c r="Z61" s="231">
        <v>29963.599999999999</v>
      </c>
    </row>
    <row r="62" spans="1:26" x14ac:dyDescent="0.2">
      <c r="A62" s="255" t="s">
        <v>3072</v>
      </c>
      <c r="B62" s="229">
        <v>272214.96999999997</v>
      </c>
      <c r="D62" s="229">
        <v>35790.339999999997</v>
      </c>
      <c r="E62" s="255">
        <v>441365.7</v>
      </c>
      <c r="F62" s="255">
        <v>138711.46</v>
      </c>
      <c r="J62" s="233">
        <v>110.9</v>
      </c>
      <c r="K62" s="255">
        <v>-1233222.4099999999</v>
      </c>
      <c r="L62" s="255">
        <v>71461.119999999995</v>
      </c>
      <c r="M62" s="255">
        <v>1982389.67</v>
      </c>
      <c r="P62" s="230">
        <v>717331.25</v>
      </c>
      <c r="R62" s="230">
        <v>388.82</v>
      </c>
      <c r="T62" s="230">
        <v>874500</v>
      </c>
      <c r="U62" s="230">
        <v>115873</v>
      </c>
      <c r="V62" s="231">
        <v>1276406</v>
      </c>
      <c r="X62" s="231">
        <v>1728</v>
      </c>
      <c r="Y62" s="231">
        <v>277296.8</v>
      </c>
      <c r="Z62" s="231">
        <v>59800.08</v>
      </c>
    </row>
    <row r="63" spans="1:26" x14ac:dyDescent="0.2">
      <c r="A63" s="255" t="s">
        <v>3073</v>
      </c>
      <c r="B63" s="229">
        <v>753315.31</v>
      </c>
      <c r="C63" s="229">
        <v>18551</v>
      </c>
      <c r="D63" s="229">
        <v>96034.02</v>
      </c>
      <c r="E63" s="255">
        <v>512784.21</v>
      </c>
      <c r="F63" s="255">
        <v>100248.65</v>
      </c>
      <c r="J63" s="233">
        <v>105</v>
      </c>
      <c r="K63" s="255">
        <v>-100608.5</v>
      </c>
      <c r="L63" s="255">
        <v>55254.65</v>
      </c>
      <c r="M63" s="255">
        <v>1478254.91</v>
      </c>
      <c r="P63" s="230">
        <v>729970.41</v>
      </c>
      <c r="R63" s="230">
        <v>1312.66</v>
      </c>
      <c r="T63" s="230">
        <v>911200</v>
      </c>
      <c r="U63" s="230">
        <v>90930</v>
      </c>
      <c r="V63" s="231">
        <v>1291908</v>
      </c>
      <c r="Y63" s="231">
        <v>286922.86</v>
      </c>
      <c r="Z63" s="231">
        <v>81400.08</v>
      </c>
    </row>
    <row r="64" spans="1:26" x14ac:dyDescent="0.2">
      <c r="A64" s="255" t="s">
        <v>3074</v>
      </c>
      <c r="B64" s="229">
        <v>443741.61</v>
      </c>
      <c r="D64" s="229">
        <v>59502.57</v>
      </c>
      <c r="E64" s="255">
        <v>197513</v>
      </c>
      <c r="F64" s="255">
        <v>272090.98</v>
      </c>
      <c r="J64" s="233">
        <v>154.43</v>
      </c>
      <c r="K64" s="255">
        <v>320546.14</v>
      </c>
      <c r="M64" s="255">
        <v>424358.77</v>
      </c>
      <c r="P64" s="230">
        <v>912985.81</v>
      </c>
      <c r="Q64" s="230">
        <v>145500</v>
      </c>
      <c r="R64" s="230">
        <v>519.21</v>
      </c>
      <c r="T64" s="230">
        <v>761460</v>
      </c>
      <c r="U64" s="230">
        <v>119616</v>
      </c>
      <c r="V64" s="231">
        <v>1327457.5</v>
      </c>
      <c r="X64" s="231">
        <v>4054</v>
      </c>
      <c r="Y64" s="231">
        <v>350163.94</v>
      </c>
      <c r="Z64" s="231">
        <v>20097.759999999998</v>
      </c>
    </row>
    <row r="65" spans="1:28" x14ac:dyDescent="0.2">
      <c r="A65" s="255" t="s">
        <v>3075</v>
      </c>
      <c r="B65" s="229">
        <v>313388.08</v>
      </c>
      <c r="D65" s="229">
        <v>47286.3</v>
      </c>
      <c r="E65" s="255">
        <v>1236085.3500000001</v>
      </c>
      <c r="F65" s="255">
        <v>62221.69</v>
      </c>
      <c r="J65" s="233">
        <v>156.86000000000001</v>
      </c>
      <c r="L65" s="255">
        <v>1078639.76</v>
      </c>
      <c r="M65" s="255">
        <v>457634.96</v>
      </c>
      <c r="P65" s="230">
        <v>730735.76</v>
      </c>
      <c r="Q65" s="230">
        <v>90840</v>
      </c>
      <c r="R65" s="230">
        <v>440.8</v>
      </c>
      <c r="T65" s="230">
        <v>868800</v>
      </c>
      <c r="U65" s="230">
        <v>94643</v>
      </c>
      <c r="V65" s="231">
        <v>1237606</v>
      </c>
      <c r="X65" s="231">
        <v>10820</v>
      </c>
      <c r="Y65" s="231">
        <v>367657</v>
      </c>
      <c r="Z65" s="231">
        <v>19354.72</v>
      </c>
    </row>
    <row r="66" spans="1:28" x14ac:dyDescent="0.2">
      <c r="A66" s="255" t="s">
        <v>3076</v>
      </c>
      <c r="B66" s="229">
        <v>558136.44999999995</v>
      </c>
      <c r="C66" s="229">
        <v>2070</v>
      </c>
      <c r="D66" s="229">
        <v>65932.72</v>
      </c>
      <c r="E66" s="255">
        <v>21818.880000000001</v>
      </c>
      <c r="F66" s="255">
        <v>248756</v>
      </c>
      <c r="J66" s="233">
        <v>666.76</v>
      </c>
      <c r="K66" s="255">
        <v>-444996.86</v>
      </c>
      <c r="L66" s="255">
        <v>-19769</v>
      </c>
      <c r="M66" s="255">
        <v>1208029.25</v>
      </c>
      <c r="P66" s="230">
        <v>1065117.3500000001</v>
      </c>
      <c r="Q66" s="230">
        <v>70000</v>
      </c>
      <c r="R66" s="230">
        <v>813.82</v>
      </c>
      <c r="T66" s="230">
        <v>1228840</v>
      </c>
      <c r="U66" s="230">
        <v>142197</v>
      </c>
      <c r="V66" s="231">
        <v>1880205</v>
      </c>
      <c r="Y66" s="231">
        <v>371706.15</v>
      </c>
      <c r="Z66" s="231">
        <v>55391.12</v>
      </c>
    </row>
    <row r="67" spans="1:28" x14ac:dyDescent="0.2">
      <c r="A67" s="255" t="s">
        <v>3077</v>
      </c>
      <c r="B67" s="229">
        <v>681199.66</v>
      </c>
      <c r="C67" s="229">
        <v>14181.53</v>
      </c>
      <c r="D67" s="229">
        <v>89713.48</v>
      </c>
      <c r="E67" s="255">
        <v>457802.04</v>
      </c>
      <c r="F67" s="255">
        <v>267392.46000000002</v>
      </c>
      <c r="G67" s="233">
        <v>7200</v>
      </c>
      <c r="I67" s="233">
        <v>70000</v>
      </c>
      <c r="J67" s="233">
        <v>728</v>
      </c>
      <c r="K67" s="255">
        <v>-825356.04</v>
      </c>
      <c r="L67" s="255">
        <v>-135566.43</v>
      </c>
      <c r="M67" s="255">
        <v>2340789.7799999998</v>
      </c>
      <c r="P67" s="230">
        <v>989543.7</v>
      </c>
      <c r="R67" s="230">
        <v>1139.72</v>
      </c>
      <c r="T67" s="230">
        <v>1570912</v>
      </c>
      <c r="U67" s="230">
        <v>138746</v>
      </c>
      <c r="V67" s="231">
        <v>2169774</v>
      </c>
      <c r="X67" s="231">
        <v>12427</v>
      </c>
      <c r="Y67" s="231">
        <v>348902.04</v>
      </c>
      <c r="Z67" s="231">
        <v>97223.52</v>
      </c>
    </row>
    <row r="68" spans="1:28" x14ac:dyDescent="0.2">
      <c r="A68" s="255" t="s">
        <v>3078</v>
      </c>
      <c r="B68" s="229">
        <v>219788.43</v>
      </c>
      <c r="D68" s="229">
        <v>34815.79</v>
      </c>
      <c r="E68" s="255">
        <v>73014</v>
      </c>
      <c r="F68" s="255">
        <v>330523.81</v>
      </c>
      <c r="J68" s="233">
        <v>105</v>
      </c>
      <c r="K68" s="255">
        <v>69402.100000000006</v>
      </c>
      <c r="L68" s="255">
        <v>720</v>
      </c>
      <c r="M68" s="255">
        <v>489048.9</v>
      </c>
      <c r="P68" s="230">
        <v>1001748.43</v>
      </c>
      <c r="Q68" s="230">
        <v>94500</v>
      </c>
      <c r="R68" s="230">
        <v>160.9</v>
      </c>
      <c r="T68" s="230">
        <v>1691774</v>
      </c>
      <c r="U68" s="230">
        <v>128320</v>
      </c>
      <c r="V68" s="231">
        <v>2312138</v>
      </c>
      <c r="Y68" s="231">
        <v>449432.57</v>
      </c>
      <c r="Z68" s="231">
        <v>45467.44</v>
      </c>
      <c r="AB68" s="231">
        <v>5000</v>
      </c>
    </row>
    <row r="69" spans="1:28" x14ac:dyDescent="0.2">
      <c r="A69" s="255" t="s">
        <v>3192</v>
      </c>
      <c r="B69" s="229">
        <v>334034.38</v>
      </c>
      <c r="D69" s="229">
        <v>46160.45</v>
      </c>
      <c r="E69" s="255">
        <v>1560683.32</v>
      </c>
      <c r="F69" s="255">
        <v>484357.9</v>
      </c>
      <c r="J69" s="233">
        <v>382.99</v>
      </c>
      <c r="L69" s="255">
        <v>-47680.45</v>
      </c>
      <c r="M69" s="255">
        <v>2396007.25</v>
      </c>
      <c r="P69" s="230">
        <v>996919.42</v>
      </c>
      <c r="Q69" s="230">
        <v>24500</v>
      </c>
      <c r="R69" s="230">
        <v>459.92</v>
      </c>
      <c r="T69" s="230">
        <v>2125100</v>
      </c>
      <c r="U69" s="230">
        <v>139750</v>
      </c>
      <c r="V69" s="231">
        <v>2635280</v>
      </c>
      <c r="X69" s="231">
        <v>6520</v>
      </c>
      <c r="Y69" s="231">
        <v>431133.2</v>
      </c>
      <c r="Z69" s="231">
        <v>103718.88</v>
      </c>
    </row>
    <row r="70" spans="1:28" x14ac:dyDescent="0.2">
      <c r="A70" s="255" t="s">
        <v>3206</v>
      </c>
      <c r="B70" s="229">
        <v>474036.46</v>
      </c>
      <c r="D70" s="229">
        <v>63027.46</v>
      </c>
      <c r="E70" s="255">
        <v>4635215.79</v>
      </c>
      <c r="F70" s="255">
        <v>43359.54</v>
      </c>
      <c r="J70" s="233">
        <v>105</v>
      </c>
      <c r="K70" s="255">
        <v>-375795.99</v>
      </c>
      <c r="L70" s="255">
        <v>-711042.86</v>
      </c>
      <c r="M70" s="255">
        <v>6403982.4100000001</v>
      </c>
      <c r="P70" s="230">
        <v>813221.04</v>
      </c>
      <c r="R70" s="230">
        <v>714.16</v>
      </c>
      <c r="T70" s="230">
        <v>302040</v>
      </c>
      <c r="U70" s="230">
        <v>137803</v>
      </c>
      <c r="V70" s="231">
        <v>787194</v>
      </c>
      <c r="Y70" s="231">
        <v>344910.31</v>
      </c>
      <c r="Z70" s="231">
        <v>195736.53</v>
      </c>
    </row>
    <row r="71" spans="1:28" x14ac:dyDescent="0.2">
      <c r="A71" s="255" t="s">
        <v>3079</v>
      </c>
      <c r="B71" s="229">
        <v>690652.53</v>
      </c>
      <c r="C71" s="229">
        <v>0</v>
      </c>
      <c r="D71" s="229">
        <v>101112.48</v>
      </c>
      <c r="E71" s="255">
        <v>785077.5</v>
      </c>
      <c r="F71" s="255">
        <v>-14677.66</v>
      </c>
      <c r="L71" s="255">
        <v>-927102.06</v>
      </c>
      <c r="M71" s="255">
        <v>2227185.62</v>
      </c>
      <c r="N71" s="230">
        <v>1172.2</v>
      </c>
      <c r="P71" s="230">
        <v>1703841.25</v>
      </c>
      <c r="T71" s="230">
        <v>1488580</v>
      </c>
      <c r="V71" s="231">
        <v>2376010</v>
      </c>
      <c r="Y71" s="231">
        <v>450277.76</v>
      </c>
      <c r="Z71" s="231">
        <v>80879.399999999994</v>
      </c>
    </row>
    <row r="72" spans="1:28" x14ac:dyDescent="0.2">
      <c r="A72" s="255" t="s">
        <v>3080</v>
      </c>
      <c r="B72" s="229">
        <v>710550.25</v>
      </c>
      <c r="C72" s="229">
        <v>0</v>
      </c>
      <c r="D72" s="229">
        <v>309733.98</v>
      </c>
      <c r="E72" s="255">
        <v>305065.07</v>
      </c>
      <c r="F72" s="255">
        <v>24142.68</v>
      </c>
      <c r="J72" s="233">
        <v>3034.5</v>
      </c>
      <c r="L72" s="255">
        <v>-2980151.41</v>
      </c>
      <c r="M72" s="255">
        <v>4014093.13</v>
      </c>
      <c r="N72" s="230">
        <v>939.74</v>
      </c>
      <c r="P72" s="230">
        <v>1515778.29</v>
      </c>
      <c r="T72" s="230">
        <v>1401640</v>
      </c>
      <c r="V72" s="231">
        <v>2184008</v>
      </c>
      <c r="W72" s="231">
        <v>9020</v>
      </c>
      <c r="Y72" s="231">
        <v>331559.55</v>
      </c>
      <c r="Z72" s="231">
        <v>61014.720000000001</v>
      </c>
    </row>
    <row r="73" spans="1:28" x14ac:dyDescent="0.2">
      <c r="A73" s="255" t="s">
        <v>3081</v>
      </c>
      <c r="B73" s="229">
        <v>733088.23</v>
      </c>
      <c r="C73" s="229">
        <v>0</v>
      </c>
      <c r="D73" s="229">
        <v>189247.77</v>
      </c>
      <c r="E73" s="255">
        <v>10331.120000000001</v>
      </c>
      <c r="F73" s="255">
        <v>109032.42</v>
      </c>
      <c r="L73" s="255">
        <v>-1119311.55</v>
      </c>
      <c r="M73" s="255">
        <v>2082417.38</v>
      </c>
      <c r="N73" s="230">
        <v>81.819999999999993</v>
      </c>
      <c r="P73" s="230">
        <v>1368064.32</v>
      </c>
      <c r="Q73" s="230">
        <v>3000</v>
      </c>
      <c r="R73" s="230">
        <v>1271.76</v>
      </c>
      <c r="T73" s="230">
        <v>1383440</v>
      </c>
      <c r="V73" s="231">
        <v>2219650</v>
      </c>
      <c r="W73" s="231">
        <v>8040</v>
      </c>
      <c r="X73" s="231">
        <v>1280</v>
      </c>
      <c r="Y73" s="231">
        <v>349158.03</v>
      </c>
      <c r="Z73" s="231">
        <v>75056.160000000003</v>
      </c>
    </row>
    <row r="74" spans="1:28" x14ac:dyDescent="0.2">
      <c r="A74" s="255" t="s">
        <v>3082</v>
      </c>
      <c r="B74" s="229">
        <v>724293.95</v>
      </c>
      <c r="C74" s="229">
        <v>0</v>
      </c>
      <c r="D74" s="229">
        <v>196581.92</v>
      </c>
      <c r="E74" s="255">
        <v>4</v>
      </c>
      <c r="F74" s="255">
        <v>97953.58</v>
      </c>
      <c r="J74" s="233">
        <v>1060</v>
      </c>
      <c r="L74" s="255">
        <v>-1392456.84</v>
      </c>
      <c r="M74" s="255">
        <v>2028298.74</v>
      </c>
      <c r="P74" s="230">
        <v>1368050.06</v>
      </c>
      <c r="R74" s="230">
        <v>1279.79</v>
      </c>
      <c r="T74" s="230">
        <v>1162300</v>
      </c>
      <c r="V74" s="231">
        <v>1860346</v>
      </c>
      <c r="W74" s="231">
        <v>13980</v>
      </c>
      <c r="Y74" s="231">
        <v>227797.06</v>
      </c>
      <c r="Z74" s="231">
        <v>21188.240000000002</v>
      </c>
    </row>
    <row r="75" spans="1:28" x14ac:dyDescent="0.2">
      <c r="A75" s="255" t="s">
        <v>3083</v>
      </c>
      <c r="B75" s="229">
        <v>401862.35</v>
      </c>
      <c r="C75" s="229">
        <v>0</v>
      </c>
      <c r="D75" s="229">
        <v>104641.63</v>
      </c>
      <c r="E75" s="255">
        <v>-35923.33</v>
      </c>
      <c r="F75" s="255">
        <v>53265.36</v>
      </c>
      <c r="L75" s="255">
        <v>-1758078.52</v>
      </c>
      <c r="M75" s="255">
        <v>2569886.96</v>
      </c>
      <c r="N75" s="230">
        <v>85.77</v>
      </c>
      <c r="P75" s="230">
        <v>1192243.8999999999</v>
      </c>
      <c r="R75" s="230">
        <v>639.52</v>
      </c>
      <c r="T75" s="230">
        <v>1010770</v>
      </c>
      <c r="V75" s="231">
        <v>2145707</v>
      </c>
      <c r="Y75" s="231">
        <v>266474.64</v>
      </c>
      <c r="Z75" s="231">
        <v>57027.98</v>
      </c>
    </row>
    <row r="76" spans="1:28" x14ac:dyDescent="0.2">
      <c r="A76" s="255" t="s">
        <v>3084</v>
      </c>
      <c r="B76" s="229">
        <v>542141.06999999995</v>
      </c>
      <c r="D76" s="229">
        <v>43605.94</v>
      </c>
      <c r="E76" s="255">
        <v>-8632.5300000000007</v>
      </c>
      <c r="F76" s="255">
        <v>-26156.52</v>
      </c>
      <c r="J76" s="233">
        <v>0</v>
      </c>
      <c r="L76" s="255">
        <v>-907517.68</v>
      </c>
      <c r="M76" s="255">
        <v>1423307.83</v>
      </c>
      <c r="N76" s="230">
        <v>1984.57</v>
      </c>
      <c r="P76" s="230">
        <v>983686.35</v>
      </c>
      <c r="T76" s="230">
        <v>1192180</v>
      </c>
      <c r="V76" s="231">
        <v>1829541</v>
      </c>
      <c r="Y76" s="231">
        <v>211663.75</v>
      </c>
      <c r="Z76" s="231">
        <v>79543.520000000004</v>
      </c>
    </row>
    <row r="77" spans="1:28" x14ac:dyDescent="0.2">
      <c r="A77" s="255" t="s">
        <v>3193</v>
      </c>
      <c r="B77" s="229">
        <v>149418.89000000001</v>
      </c>
      <c r="C77" s="229">
        <v>0</v>
      </c>
      <c r="D77" s="229">
        <v>321268.27</v>
      </c>
      <c r="E77" s="255">
        <v>-20298.830000000002</v>
      </c>
      <c r="F77" s="255">
        <v>33761.65</v>
      </c>
      <c r="J77" s="233">
        <v>314.39</v>
      </c>
      <c r="L77" s="255">
        <v>-1650823.97</v>
      </c>
      <c r="M77" s="255">
        <v>2051654.89</v>
      </c>
      <c r="P77" s="230">
        <v>1361634.31</v>
      </c>
      <c r="R77" s="230">
        <v>175.2</v>
      </c>
      <c r="T77" s="230">
        <v>1233620</v>
      </c>
      <c r="V77" s="231">
        <v>1829890</v>
      </c>
      <c r="W77" s="231">
        <v>11220</v>
      </c>
      <c r="X77" s="231">
        <v>3060</v>
      </c>
      <c r="Y77" s="231">
        <v>536787.02</v>
      </c>
      <c r="Z77" s="231">
        <v>113335.82</v>
      </c>
    </row>
    <row r="78" spans="1:28" x14ac:dyDescent="0.2">
      <c r="A78" s="255" t="s">
        <v>3085</v>
      </c>
      <c r="B78" s="229">
        <v>191122.9</v>
      </c>
      <c r="C78" s="229">
        <v>0</v>
      </c>
      <c r="D78" s="229">
        <v>61121.25</v>
      </c>
      <c r="E78" s="255">
        <v>590193.73</v>
      </c>
      <c r="F78" s="255">
        <v>54327.65</v>
      </c>
      <c r="H78" s="233">
        <v>574.73</v>
      </c>
      <c r="L78" s="255">
        <v>-141133.67000000001</v>
      </c>
      <c r="M78" s="255">
        <v>1625943.2</v>
      </c>
      <c r="P78" s="230">
        <v>1062386.99</v>
      </c>
      <c r="Q78" s="230">
        <v>30</v>
      </c>
      <c r="R78" s="230">
        <v>352.09</v>
      </c>
      <c r="T78" s="230">
        <v>674540</v>
      </c>
      <c r="U78" s="230">
        <v>90</v>
      </c>
      <c r="V78" s="231">
        <v>1165532</v>
      </c>
      <c r="Y78" s="231">
        <v>581069.18000000005</v>
      </c>
      <c r="Z78" s="231">
        <v>141976.95999999999</v>
      </c>
    </row>
    <row r="79" spans="1:28" x14ac:dyDescent="0.2">
      <c r="A79" s="255" t="s">
        <v>3086</v>
      </c>
      <c r="B79" s="229">
        <v>178681.8</v>
      </c>
      <c r="C79" s="229">
        <v>0</v>
      </c>
      <c r="D79" s="229">
        <v>58867.4</v>
      </c>
      <c r="E79" s="255">
        <v>480902.04</v>
      </c>
      <c r="F79" s="255">
        <v>85494.55</v>
      </c>
      <c r="H79" s="233">
        <v>12101.39</v>
      </c>
      <c r="M79" s="255">
        <v>1700209.39</v>
      </c>
      <c r="P79" s="230">
        <v>1724130.51</v>
      </c>
      <c r="R79" s="230">
        <v>51.67</v>
      </c>
      <c r="T79" s="230">
        <v>914670</v>
      </c>
      <c r="V79" s="231">
        <v>1682890</v>
      </c>
      <c r="Y79" s="231">
        <v>552008.53</v>
      </c>
      <c r="Z79" s="231">
        <v>98549.759999999995</v>
      </c>
    </row>
    <row r="80" spans="1:28" x14ac:dyDescent="0.2">
      <c r="A80" s="255" t="s">
        <v>3087</v>
      </c>
      <c r="B80" s="229">
        <v>281871.81</v>
      </c>
      <c r="C80" s="229">
        <v>0</v>
      </c>
      <c r="D80" s="229">
        <v>56323.839999999997</v>
      </c>
      <c r="E80" s="255">
        <v>446328</v>
      </c>
      <c r="F80" s="255">
        <v>71554.37</v>
      </c>
      <c r="M80" s="255">
        <v>1448416.88</v>
      </c>
      <c r="P80" s="230">
        <v>1115293.78</v>
      </c>
      <c r="Q80" s="230">
        <v>28000</v>
      </c>
      <c r="R80" s="230">
        <v>372.24</v>
      </c>
      <c r="T80" s="230">
        <v>980920</v>
      </c>
      <c r="V80" s="231">
        <v>1453656</v>
      </c>
      <c r="Y80" s="231">
        <v>350774.74</v>
      </c>
      <c r="Z80" s="231">
        <v>91461.65</v>
      </c>
    </row>
    <row r="81" spans="1:26" x14ac:dyDescent="0.2">
      <c r="A81" s="255" t="s">
        <v>3088</v>
      </c>
      <c r="B81" s="229">
        <v>211837.85</v>
      </c>
      <c r="C81" s="229">
        <v>0</v>
      </c>
      <c r="D81" s="229">
        <v>14791.46</v>
      </c>
      <c r="E81" s="255">
        <v>499520.75</v>
      </c>
      <c r="F81" s="255">
        <v>289262.18</v>
      </c>
      <c r="M81" s="255">
        <v>2079850.72</v>
      </c>
      <c r="P81" s="230">
        <v>1082917.82</v>
      </c>
      <c r="R81" s="230">
        <v>244.57</v>
      </c>
      <c r="T81" s="230">
        <v>578582.56999999995</v>
      </c>
      <c r="V81" s="231">
        <v>1006782.57</v>
      </c>
      <c r="Y81" s="231">
        <v>351929.26</v>
      </c>
      <c r="Z81" s="231">
        <v>160115.66</v>
      </c>
    </row>
    <row r="82" spans="1:26" x14ac:dyDescent="0.2">
      <c r="A82" s="255" t="s">
        <v>3089</v>
      </c>
      <c r="B82" s="229">
        <v>127957.47</v>
      </c>
      <c r="C82" s="229">
        <v>0</v>
      </c>
      <c r="D82" s="229">
        <v>29412.12</v>
      </c>
      <c r="E82" s="255">
        <v>478063.4</v>
      </c>
      <c r="F82" s="255">
        <v>96372.02</v>
      </c>
      <c r="H82" s="233">
        <v>451</v>
      </c>
      <c r="M82" s="255">
        <v>1478004.6</v>
      </c>
      <c r="P82" s="230">
        <v>1236263.51</v>
      </c>
      <c r="R82" s="230">
        <v>89.49</v>
      </c>
      <c r="T82" s="230">
        <v>718110</v>
      </c>
      <c r="V82" s="231">
        <v>1280265</v>
      </c>
      <c r="Y82" s="231">
        <v>330404.90999999997</v>
      </c>
      <c r="Z82" s="231">
        <v>91588.05</v>
      </c>
    </row>
    <row r="83" spans="1:26" x14ac:dyDescent="0.2">
      <c r="A83" s="255" t="s">
        <v>3090</v>
      </c>
      <c r="B83" s="229">
        <v>385600.96</v>
      </c>
      <c r="C83" s="229">
        <v>0</v>
      </c>
      <c r="D83" s="229">
        <v>59807.8</v>
      </c>
      <c r="E83" s="255">
        <v>221523.6</v>
      </c>
      <c r="F83" s="255">
        <v>56129.46</v>
      </c>
      <c r="M83" s="255">
        <v>1774409.19</v>
      </c>
      <c r="P83" s="230">
        <v>1398048.01</v>
      </c>
      <c r="Q83" s="230">
        <v>77213</v>
      </c>
      <c r="R83" s="230">
        <v>418.92</v>
      </c>
      <c r="T83" s="230">
        <v>1278970</v>
      </c>
      <c r="V83" s="231">
        <v>1891350</v>
      </c>
      <c r="Y83" s="231">
        <v>462331.65</v>
      </c>
      <c r="Z83" s="231">
        <v>110334.43</v>
      </c>
    </row>
    <row r="84" spans="1:26" x14ac:dyDescent="0.2">
      <c r="A84" s="255" t="s">
        <v>3091</v>
      </c>
      <c r="B84" s="229">
        <v>201859</v>
      </c>
      <c r="C84" s="229">
        <v>0</v>
      </c>
      <c r="D84" s="229">
        <v>36387.31</v>
      </c>
      <c r="E84" s="255">
        <v>554482.92000000004</v>
      </c>
      <c r="F84" s="255">
        <v>80180.39</v>
      </c>
      <c r="M84" s="255">
        <v>1568940.19</v>
      </c>
      <c r="P84" s="230">
        <v>1396423.42</v>
      </c>
      <c r="R84" s="230">
        <v>186.44</v>
      </c>
      <c r="T84" s="230">
        <v>1090150</v>
      </c>
      <c r="V84" s="231">
        <v>1736790</v>
      </c>
      <c r="Y84" s="231">
        <v>358770.22</v>
      </c>
      <c r="Z84" s="231">
        <v>100928.72</v>
      </c>
    </row>
    <row r="85" spans="1:26" x14ac:dyDescent="0.2">
      <c r="A85" s="255" t="s">
        <v>3092</v>
      </c>
      <c r="B85" s="229">
        <v>353807.32</v>
      </c>
      <c r="C85" s="229">
        <v>0</v>
      </c>
      <c r="D85" s="229">
        <v>25340.22</v>
      </c>
      <c r="E85" s="255">
        <v>484575.35</v>
      </c>
      <c r="F85" s="255">
        <v>30164.58</v>
      </c>
      <c r="M85" s="255">
        <v>1499346.49</v>
      </c>
      <c r="P85" s="230">
        <v>1411078.88</v>
      </c>
      <c r="Q85" s="230">
        <v>102650</v>
      </c>
      <c r="R85" s="230">
        <v>942.97</v>
      </c>
      <c r="T85" s="230">
        <v>725120</v>
      </c>
      <c r="V85" s="231">
        <v>1497840</v>
      </c>
      <c r="Y85" s="231">
        <v>368199.14</v>
      </c>
      <c r="Z85" s="231">
        <v>98351.09</v>
      </c>
    </row>
    <row r="86" spans="1:26" x14ac:dyDescent="0.2">
      <c r="A86" s="255" t="s">
        <v>3200</v>
      </c>
      <c r="B86" s="229">
        <v>167467.74</v>
      </c>
      <c r="C86" s="229">
        <v>0</v>
      </c>
      <c r="D86" s="229">
        <v>46013.54</v>
      </c>
      <c r="E86" s="255">
        <v>479110.2</v>
      </c>
      <c r="F86" s="255">
        <v>37296.050000000003</v>
      </c>
      <c r="L86" s="255">
        <v>146.19999999999999</v>
      </c>
      <c r="M86" s="255">
        <v>2293429.0699999998</v>
      </c>
      <c r="P86" s="230">
        <v>655246.22</v>
      </c>
      <c r="Q86" s="230">
        <v>18000</v>
      </c>
      <c r="R86" s="230">
        <v>220.47</v>
      </c>
      <c r="T86" s="230">
        <v>593630</v>
      </c>
      <c r="V86" s="231">
        <v>846910</v>
      </c>
      <c r="Y86" s="231">
        <v>246261.96</v>
      </c>
      <c r="Z86" s="231">
        <v>82617.52</v>
      </c>
    </row>
    <row r="87" spans="1:26" x14ac:dyDescent="0.2">
      <c r="A87" s="255" t="s">
        <v>3093</v>
      </c>
      <c r="B87" s="229">
        <v>388600.06</v>
      </c>
      <c r="C87" s="229">
        <v>0</v>
      </c>
      <c r="D87" s="229">
        <v>40176.589999999997</v>
      </c>
      <c r="E87" s="255">
        <v>785608.4</v>
      </c>
      <c r="F87" s="255">
        <v>50182.3</v>
      </c>
      <c r="I87" s="233">
        <v>98000</v>
      </c>
      <c r="L87" s="255">
        <v>-282612.59000000003</v>
      </c>
      <c r="M87" s="255">
        <v>1525529.54</v>
      </c>
      <c r="P87" s="230">
        <v>394349.82</v>
      </c>
      <c r="R87" s="230">
        <v>1966.4</v>
      </c>
      <c r="T87" s="230">
        <v>566600</v>
      </c>
      <c r="V87" s="231">
        <v>733080</v>
      </c>
      <c r="Y87" s="231">
        <v>261121.78</v>
      </c>
      <c r="Z87" s="231">
        <v>36857.040000000001</v>
      </c>
    </row>
    <row r="88" spans="1:26" x14ac:dyDescent="0.2">
      <c r="A88" s="255" t="s">
        <v>3094</v>
      </c>
      <c r="B88" s="229">
        <v>288274.23</v>
      </c>
      <c r="C88" s="229">
        <v>0</v>
      </c>
      <c r="D88" s="229">
        <v>23957.99</v>
      </c>
      <c r="E88" s="255">
        <v>402840.33</v>
      </c>
      <c r="F88" s="255">
        <v>16784.11</v>
      </c>
      <c r="H88" s="233">
        <v>73000</v>
      </c>
      <c r="I88" s="233">
        <v>37000</v>
      </c>
      <c r="L88" s="255">
        <v>-775100.94</v>
      </c>
      <c r="M88" s="255">
        <v>1451545.03</v>
      </c>
      <c r="P88" s="230">
        <v>331157.81</v>
      </c>
      <c r="R88" s="230">
        <v>610.99</v>
      </c>
      <c r="T88" s="230">
        <v>594950</v>
      </c>
      <c r="V88" s="231">
        <v>769190</v>
      </c>
      <c r="Y88" s="231">
        <v>167990.47</v>
      </c>
      <c r="Z88" s="231">
        <v>35547.760000000002</v>
      </c>
    </row>
    <row r="89" spans="1:26" x14ac:dyDescent="0.2">
      <c r="A89" s="255" t="s">
        <v>3095</v>
      </c>
      <c r="B89" s="229">
        <v>505801.07</v>
      </c>
      <c r="C89" s="229">
        <v>0</v>
      </c>
      <c r="D89" s="229">
        <v>23592.39</v>
      </c>
      <c r="E89" s="255">
        <v>2227240.7799999998</v>
      </c>
      <c r="F89" s="255">
        <v>-23633.38</v>
      </c>
      <c r="H89" s="233">
        <v>95000</v>
      </c>
      <c r="I89" s="233">
        <v>70000</v>
      </c>
      <c r="L89" s="255">
        <v>2303650.02</v>
      </c>
      <c r="M89" s="255">
        <v>328050.34000000003</v>
      </c>
      <c r="P89" s="230">
        <v>470471.67999999999</v>
      </c>
      <c r="R89" s="230">
        <v>1025.55</v>
      </c>
      <c r="T89" s="230">
        <v>796880</v>
      </c>
      <c r="V89" s="231">
        <v>883496</v>
      </c>
      <c r="Y89" s="231">
        <v>325911.57</v>
      </c>
      <c r="Z89" s="231">
        <v>115110.16</v>
      </c>
    </row>
    <row r="90" spans="1:26" x14ac:dyDescent="0.2">
      <c r="A90" s="253" t="s">
        <v>3188</v>
      </c>
      <c r="B90" s="229">
        <v>141249.29</v>
      </c>
      <c r="C90" s="229">
        <v>0</v>
      </c>
      <c r="D90" s="229">
        <v>24934.5</v>
      </c>
      <c r="E90" s="255">
        <v>270326.55</v>
      </c>
      <c r="F90" s="255">
        <v>-6214.88</v>
      </c>
      <c r="H90" s="233">
        <v>130000</v>
      </c>
      <c r="I90" s="233">
        <v>66750</v>
      </c>
      <c r="L90" s="255">
        <v>-1485746.22</v>
      </c>
      <c r="M90" s="255">
        <v>1852229.71</v>
      </c>
      <c r="P90" s="230">
        <v>318576.99</v>
      </c>
      <c r="R90" s="230">
        <v>385.52</v>
      </c>
      <c r="T90" s="230">
        <v>939780</v>
      </c>
      <c r="V90" s="231">
        <v>1122740</v>
      </c>
      <c r="Y90" s="231">
        <v>209027.3</v>
      </c>
      <c r="Z90" s="231">
        <v>44470.239999999998</v>
      </c>
    </row>
    <row r="91" spans="1:26" x14ac:dyDescent="0.2">
      <c r="A91" s="255" t="s">
        <v>3096</v>
      </c>
      <c r="B91" s="229">
        <v>282438.26</v>
      </c>
      <c r="C91" s="229">
        <v>0</v>
      </c>
      <c r="D91" s="229">
        <v>21281.16</v>
      </c>
      <c r="E91" s="255">
        <v>306339.67</v>
      </c>
      <c r="F91" s="255">
        <v>9629.56</v>
      </c>
      <c r="H91" s="233">
        <v>4650</v>
      </c>
      <c r="J91" s="233">
        <v>7.47</v>
      </c>
      <c r="L91" s="255">
        <v>-1792704.82</v>
      </c>
      <c r="M91" s="255">
        <v>2452917.63</v>
      </c>
      <c r="P91" s="230">
        <v>1344589.25</v>
      </c>
      <c r="R91" s="230">
        <v>511.86</v>
      </c>
      <c r="T91" s="230">
        <v>1047520</v>
      </c>
      <c r="U91" s="230">
        <v>12000</v>
      </c>
      <c r="V91" s="231">
        <v>1678720</v>
      </c>
      <c r="Y91" s="231">
        <v>705071.15</v>
      </c>
      <c r="Z91" s="231">
        <v>43091.59</v>
      </c>
    </row>
    <row r="92" spans="1:26" x14ac:dyDescent="0.2">
      <c r="A92" s="255" t="s">
        <v>3097</v>
      </c>
      <c r="B92" s="229">
        <v>127797.75</v>
      </c>
      <c r="C92" s="229">
        <v>0</v>
      </c>
      <c r="D92" s="229">
        <v>30327.98</v>
      </c>
      <c r="E92" s="255">
        <v>-1728.33</v>
      </c>
      <c r="F92" s="255">
        <v>21831.73</v>
      </c>
      <c r="L92" s="255">
        <v>-1852317.38</v>
      </c>
      <c r="M92" s="255">
        <v>1997915.47</v>
      </c>
      <c r="P92" s="230">
        <v>1003601.63</v>
      </c>
      <c r="R92" s="230">
        <v>228.33</v>
      </c>
      <c r="T92" s="230">
        <v>438800</v>
      </c>
      <c r="U92" s="230">
        <v>12000</v>
      </c>
      <c r="V92" s="231">
        <v>992231</v>
      </c>
      <c r="Y92" s="231">
        <v>366817.22</v>
      </c>
      <c r="Z92" s="231">
        <v>43456.7</v>
      </c>
    </row>
    <row r="93" spans="1:26" x14ac:dyDescent="0.2">
      <c r="A93" s="255" t="s">
        <v>3098</v>
      </c>
      <c r="B93" s="229">
        <v>182704.41</v>
      </c>
      <c r="C93" s="229">
        <v>0</v>
      </c>
      <c r="D93" s="229">
        <v>56355.18</v>
      </c>
      <c r="E93" s="255">
        <v>-6083.94</v>
      </c>
      <c r="F93" s="255">
        <v>74868.38</v>
      </c>
      <c r="J93" s="233">
        <v>136</v>
      </c>
      <c r="L93" s="255">
        <v>-1858201.53</v>
      </c>
      <c r="M93" s="255">
        <v>2154589.06</v>
      </c>
      <c r="P93" s="230">
        <v>1219172.25</v>
      </c>
      <c r="Q93" s="230">
        <v>100000</v>
      </c>
      <c r="R93" s="230">
        <v>101504.28</v>
      </c>
      <c r="T93" s="230">
        <v>630320</v>
      </c>
      <c r="U93" s="230">
        <v>12000</v>
      </c>
      <c r="V93" s="231">
        <v>1333115</v>
      </c>
      <c r="Y93" s="231">
        <v>644586.63</v>
      </c>
      <c r="Z93" s="231">
        <v>67696.639999999999</v>
      </c>
    </row>
    <row r="94" spans="1:26" x14ac:dyDescent="0.2">
      <c r="A94" s="255" t="s">
        <v>3099</v>
      </c>
      <c r="B94" s="229">
        <v>84309.09</v>
      </c>
      <c r="C94" s="229">
        <v>0</v>
      </c>
      <c r="D94" s="229">
        <v>42282.61</v>
      </c>
      <c r="E94" s="255">
        <v>19547.8</v>
      </c>
      <c r="F94" s="255">
        <v>40</v>
      </c>
      <c r="J94" s="233">
        <v>500</v>
      </c>
      <c r="L94" s="255">
        <v>-519551.55</v>
      </c>
      <c r="M94" s="255">
        <v>679279.9</v>
      </c>
      <c r="P94" s="230">
        <v>1798702.51</v>
      </c>
      <c r="R94" s="230">
        <v>168.55</v>
      </c>
      <c r="T94" s="230">
        <v>690000</v>
      </c>
      <c r="U94" s="230">
        <v>24000</v>
      </c>
      <c r="V94" s="231">
        <v>1476120</v>
      </c>
      <c r="Y94" s="231">
        <v>1002404.19</v>
      </c>
      <c r="Z94" s="231">
        <v>19546.72</v>
      </c>
    </row>
    <row r="95" spans="1:26" x14ac:dyDescent="0.2">
      <c r="A95" s="255" t="s">
        <v>3100</v>
      </c>
      <c r="B95" s="229">
        <v>244642.36</v>
      </c>
      <c r="C95" s="229">
        <v>0</v>
      </c>
      <c r="D95" s="229">
        <v>69781.63</v>
      </c>
      <c r="E95" s="255">
        <v>9323.76</v>
      </c>
      <c r="F95" s="255">
        <v>129784.6</v>
      </c>
      <c r="L95" s="255">
        <v>-1923271.99</v>
      </c>
      <c r="M95" s="255">
        <v>2305013.7999999998</v>
      </c>
      <c r="P95" s="230">
        <v>1239547.8600000001</v>
      </c>
      <c r="Q95" s="230">
        <v>70000</v>
      </c>
      <c r="R95" s="230">
        <v>471.61</v>
      </c>
      <c r="T95" s="230">
        <v>566880</v>
      </c>
      <c r="U95" s="230">
        <v>16000</v>
      </c>
      <c r="V95" s="231">
        <v>1264080</v>
      </c>
      <c r="Y95" s="231">
        <v>524752.73</v>
      </c>
      <c r="Z95" s="231">
        <v>6934.2</v>
      </c>
    </row>
    <row r="96" spans="1:26" x14ac:dyDescent="0.2">
      <c r="A96" s="255" t="s">
        <v>3101</v>
      </c>
      <c r="B96" s="229">
        <v>114315.48</v>
      </c>
      <c r="C96" s="229">
        <v>20000</v>
      </c>
      <c r="D96" s="229">
        <v>62802.26</v>
      </c>
      <c r="E96" s="255">
        <v>4</v>
      </c>
      <c r="F96" s="255">
        <v>33490.080000000002</v>
      </c>
      <c r="J96" s="233">
        <v>256.14</v>
      </c>
      <c r="L96" s="255">
        <v>-14628.15</v>
      </c>
      <c r="M96" s="255">
        <v>266818</v>
      </c>
      <c r="P96" s="230">
        <v>1406177.03</v>
      </c>
      <c r="R96" s="230">
        <v>599.79999999999995</v>
      </c>
      <c r="T96" s="230">
        <v>479280</v>
      </c>
      <c r="U96" s="230">
        <v>12000</v>
      </c>
      <c r="V96" s="231">
        <v>1284940</v>
      </c>
      <c r="Y96" s="231">
        <v>538902.82999999996</v>
      </c>
      <c r="Z96" s="231">
        <v>67262.17</v>
      </c>
    </row>
    <row r="97" spans="1:26" x14ac:dyDescent="0.2">
      <c r="A97" s="255" t="s">
        <v>3102</v>
      </c>
      <c r="B97" s="229">
        <v>221879.07</v>
      </c>
      <c r="C97" s="229">
        <v>0</v>
      </c>
      <c r="D97" s="229">
        <v>37609.33</v>
      </c>
      <c r="E97" s="255">
        <v>5</v>
      </c>
      <c r="F97" s="255">
        <v>1733.02</v>
      </c>
      <c r="J97" s="233">
        <v>1986.91</v>
      </c>
      <c r="L97" s="255">
        <v>-1622225.54</v>
      </c>
      <c r="M97" s="255">
        <v>1877398.81</v>
      </c>
      <c r="P97" s="230">
        <v>929708.04</v>
      </c>
      <c r="Q97" s="230">
        <v>90000</v>
      </c>
      <c r="R97" s="230">
        <v>449.84</v>
      </c>
      <c r="T97" s="230">
        <v>807290</v>
      </c>
      <c r="U97" s="230">
        <v>24000</v>
      </c>
      <c r="V97" s="231">
        <v>1367075</v>
      </c>
      <c r="Y97" s="231">
        <v>475118.48</v>
      </c>
      <c r="Z97" s="231">
        <v>3276.16</v>
      </c>
    </row>
    <row r="98" spans="1:26" x14ac:dyDescent="0.2">
      <c r="A98" s="255" t="s">
        <v>3103</v>
      </c>
      <c r="B98" s="229">
        <v>219672.14</v>
      </c>
      <c r="C98" s="229">
        <v>0</v>
      </c>
      <c r="D98" s="229">
        <v>89879.09</v>
      </c>
      <c r="E98" s="255">
        <v>499465.3</v>
      </c>
      <c r="F98" s="255">
        <v>42685.37</v>
      </c>
      <c r="J98" s="233">
        <v>655.75</v>
      </c>
      <c r="L98" s="255">
        <v>-24121.37</v>
      </c>
      <c r="M98" s="255">
        <v>804941.61</v>
      </c>
      <c r="P98" s="230">
        <v>1473834.11</v>
      </c>
      <c r="R98" s="230">
        <v>430.13</v>
      </c>
      <c r="T98" s="230">
        <v>395440</v>
      </c>
      <c r="U98" s="230">
        <v>8000</v>
      </c>
      <c r="V98" s="231">
        <v>1036935</v>
      </c>
      <c r="X98" s="231">
        <v>5869.6</v>
      </c>
      <c r="Y98" s="231">
        <v>718458.61</v>
      </c>
      <c r="Z98" s="231">
        <v>35748.120000000003</v>
      </c>
    </row>
    <row r="99" spans="1:26" x14ac:dyDescent="0.2">
      <c r="A99" s="255" t="s">
        <v>3104</v>
      </c>
      <c r="B99" s="229">
        <v>211344.66</v>
      </c>
      <c r="C99" s="229">
        <v>0</v>
      </c>
      <c r="D99" s="229">
        <v>81773.39</v>
      </c>
      <c r="E99" s="255">
        <v>3</v>
      </c>
      <c r="F99" s="255">
        <v>2388.75</v>
      </c>
      <c r="L99" s="255">
        <v>-2248501.4500000002</v>
      </c>
      <c r="M99" s="255">
        <v>2543552.06</v>
      </c>
      <c r="P99" s="230">
        <v>931703.25</v>
      </c>
      <c r="R99" s="230">
        <v>399.37</v>
      </c>
      <c r="T99" s="230">
        <v>472080</v>
      </c>
      <c r="V99" s="231">
        <v>963840</v>
      </c>
      <c r="Y99" s="231">
        <v>386593.19</v>
      </c>
      <c r="Z99" s="231">
        <v>34645.24</v>
      </c>
    </row>
    <row r="100" spans="1:26" x14ac:dyDescent="0.2">
      <c r="A100" s="255" t="s">
        <v>3105</v>
      </c>
      <c r="B100" s="229">
        <v>216757.9</v>
      </c>
      <c r="C100" s="229">
        <v>0</v>
      </c>
      <c r="D100" s="229">
        <v>53859.15</v>
      </c>
      <c r="E100" s="255">
        <v>153812.32</v>
      </c>
      <c r="F100" s="255">
        <v>6030</v>
      </c>
      <c r="H100" s="233">
        <v>4500</v>
      </c>
      <c r="J100" s="233">
        <v>103</v>
      </c>
      <c r="L100" s="255">
        <v>-1208331.69</v>
      </c>
      <c r="M100" s="255">
        <v>1708771</v>
      </c>
      <c r="P100" s="230">
        <v>1355133.14</v>
      </c>
      <c r="Q100" s="230">
        <v>25000</v>
      </c>
      <c r="R100" s="230">
        <v>333.11</v>
      </c>
      <c r="T100" s="230">
        <v>949840</v>
      </c>
      <c r="U100" s="230">
        <v>12000</v>
      </c>
      <c r="V100" s="231">
        <v>1551442.5</v>
      </c>
      <c r="Y100" s="231">
        <v>793951.33</v>
      </c>
      <c r="Z100" s="231">
        <v>48053.36</v>
      </c>
    </row>
    <row r="101" spans="1:26" x14ac:dyDescent="0.2">
      <c r="A101" s="255" t="s">
        <v>3106</v>
      </c>
      <c r="B101" s="229">
        <v>171084.81</v>
      </c>
      <c r="C101" s="229">
        <v>0</v>
      </c>
      <c r="D101" s="229">
        <v>61055.49</v>
      </c>
      <c r="E101" s="255">
        <v>135939.44</v>
      </c>
      <c r="F101" s="255">
        <v>15878.44</v>
      </c>
      <c r="J101" s="233">
        <v>1923</v>
      </c>
      <c r="L101" s="255">
        <v>-1898443.11</v>
      </c>
      <c r="M101" s="255">
        <v>2266060.31</v>
      </c>
      <c r="P101" s="230">
        <v>1588608.04</v>
      </c>
      <c r="R101" s="230">
        <v>176.42</v>
      </c>
      <c r="T101" s="230">
        <v>992880</v>
      </c>
      <c r="U101" s="230">
        <v>24000</v>
      </c>
      <c r="V101" s="231">
        <v>1816480</v>
      </c>
      <c r="X101" s="231">
        <v>4140</v>
      </c>
      <c r="Y101" s="231">
        <v>631322.76</v>
      </c>
      <c r="Z101" s="231">
        <v>103327.22</v>
      </c>
    </row>
    <row r="102" spans="1:26" x14ac:dyDescent="0.2">
      <c r="A102" s="255" t="s">
        <v>3107</v>
      </c>
      <c r="B102" s="229">
        <v>239840.38</v>
      </c>
      <c r="C102" s="229">
        <v>0</v>
      </c>
      <c r="D102" s="229">
        <v>16351.39</v>
      </c>
      <c r="E102" s="255">
        <v>4478.01</v>
      </c>
      <c r="F102" s="255">
        <v>2919.61</v>
      </c>
      <c r="L102" s="255">
        <v>-121124.08</v>
      </c>
      <c r="M102" s="255">
        <v>803987.63</v>
      </c>
      <c r="P102" s="230">
        <v>1053999.68</v>
      </c>
      <c r="R102" s="230">
        <v>265.72000000000003</v>
      </c>
      <c r="T102" s="230">
        <v>523840</v>
      </c>
      <c r="U102" s="230">
        <v>12000</v>
      </c>
      <c r="V102" s="231">
        <v>1023520</v>
      </c>
      <c r="X102" s="231">
        <v>6200</v>
      </c>
      <c r="Y102" s="231">
        <v>390286.68</v>
      </c>
      <c r="Z102" s="231">
        <v>17023.939999999999</v>
      </c>
    </row>
    <row r="103" spans="1:26" x14ac:dyDescent="0.2">
      <c r="A103" s="255" t="s">
        <v>3108</v>
      </c>
      <c r="B103" s="229">
        <v>319963.90999999997</v>
      </c>
      <c r="C103" s="229">
        <v>0</v>
      </c>
      <c r="D103" s="229">
        <v>11154.85</v>
      </c>
      <c r="E103" s="255">
        <v>519589.88</v>
      </c>
      <c r="F103" s="255">
        <v>38</v>
      </c>
      <c r="L103" s="255">
        <v>-1427391.84</v>
      </c>
      <c r="M103" s="255">
        <v>2982456.62</v>
      </c>
      <c r="P103" s="230">
        <v>951573.09</v>
      </c>
      <c r="R103" s="230">
        <v>53367.54</v>
      </c>
      <c r="T103" s="230">
        <v>502560</v>
      </c>
      <c r="V103" s="231">
        <v>919200</v>
      </c>
      <c r="X103" s="231">
        <v>13300</v>
      </c>
      <c r="Y103" s="231">
        <v>383540.73</v>
      </c>
      <c r="Z103" s="231">
        <v>878747.04</v>
      </c>
    </row>
    <row r="104" spans="1:26" x14ac:dyDescent="0.2">
      <c r="A104" s="255" t="s">
        <v>3109</v>
      </c>
      <c r="B104" s="229">
        <v>184152.66</v>
      </c>
      <c r="C104" s="229">
        <v>0</v>
      </c>
      <c r="D104" s="229">
        <v>81029.25</v>
      </c>
      <c r="E104" s="255">
        <v>5</v>
      </c>
      <c r="F104" s="255">
        <v>183087.28</v>
      </c>
      <c r="J104" s="233">
        <v>141.16999999999999</v>
      </c>
      <c r="L104" s="255">
        <v>-1762863.99</v>
      </c>
      <c r="M104" s="255">
        <v>2096504</v>
      </c>
      <c r="P104" s="230">
        <v>1202383.2</v>
      </c>
      <c r="R104" s="230">
        <v>262</v>
      </c>
      <c r="T104" s="230">
        <v>811280</v>
      </c>
      <c r="U104" s="230">
        <v>24000</v>
      </c>
      <c r="V104" s="231">
        <v>1406440</v>
      </c>
      <c r="Y104" s="231">
        <v>479013.11</v>
      </c>
      <c r="Z104" s="231">
        <v>17173.080000000002</v>
      </c>
    </row>
    <row r="105" spans="1:26" x14ac:dyDescent="0.2">
      <c r="A105" s="255" t="s">
        <v>3110</v>
      </c>
      <c r="B105" s="229">
        <v>149948.60999999999</v>
      </c>
      <c r="C105" s="229">
        <v>0</v>
      </c>
      <c r="D105" s="229">
        <v>54081.55</v>
      </c>
      <c r="E105" s="255">
        <v>407626.12</v>
      </c>
      <c r="F105" s="255">
        <v>69783.520000000004</v>
      </c>
      <c r="J105" s="233">
        <v>102509.22</v>
      </c>
      <c r="L105" s="255">
        <v>-3580141.1</v>
      </c>
      <c r="M105" s="255">
        <v>4349913</v>
      </c>
      <c r="P105" s="230">
        <v>1792349.2</v>
      </c>
      <c r="R105" s="230">
        <v>933.2</v>
      </c>
      <c r="T105" s="230">
        <v>417486</v>
      </c>
      <c r="U105" s="230">
        <v>10500</v>
      </c>
      <c r="V105" s="231">
        <v>1332386</v>
      </c>
      <c r="Y105" s="231">
        <v>999149.28</v>
      </c>
      <c r="Z105" s="231">
        <v>70083.44</v>
      </c>
    </row>
    <row r="106" spans="1:26" x14ac:dyDescent="0.2">
      <c r="A106" s="255" t="s">
        <v>3111</v>
      </c>
      <c r="B106" s="229">
        <v>360669.78</v>
      </c>
      <c r="C106" s="229">
        <v>0</v>
      </c>
      <c r="D106" s="229">
        <v>30541.59</v>
      </c>
      <c r="E106" s="255">
        <v>1235832.58</v>
      </c>
      <c r="F106" s="255">
        <v>10956.91</v>
      </c>
      <c r="H106" s="233">
        <v>6675</v>
      </c>
      <c r="J106" s="233">
        <v>298.55</v>
      </c>
      <c r="L106" s="255">
        <v>-705319.94</v>
      </c>
      <c r="M106" s="255">
        <v>2447083.0099999998</v>
      </c>
      <c r="P106" s="230">
        <v>3543540.04</v>
      </c>
      <c r="R106" s="230">
        <v>674.57</v>
      </c>
      <c r="T106" s="230">
        <v>373200</v>
      </c>
      <c r="U106" s="230">
        <v>12000</v>
      </c>
      <c r="V106" s="231">
        <v>1014672</v>
      </c>
      <c r="Y106" s="231">
        <v>3011370.8</v>
      </c>
      <c r="Z106" s="231">
        <v>9602.57</v>
      </c>
    </row>
    <row r="107" spans="1:26" x14ac:dyDescent="0.2">
      <c r="A107" s="255" t="s">
        <v>3194</v>
      </c>
      <c r="B107" s="229">
        <v>388144.62</v>
      </c>
      <c r="C107" s="229">
        <v>0</v>
      </c>
      <c r="D107" s="229">
        <v>29019.49</v>
      </c>
      <c r="E107" s="255">
        <v>184663.75</v>
      </c>
      <c r="F107" s="255">
        <v>6335.52</v>
      </c>
      <c r="J107" s="233">
        <v>323.2</v>
      </c>
      <c r="L107" s="255">
        <v>-1828536.76</v>
      </c>
      <c r="M107" s="255">
        <v>2389700.83</v>
      </c>
      <c r="P107" s="230">
        <v>1101559.92</v>
      </c>
      <c r="R107" s="230">
        <v>740.58</v>
      </c>
      <c r="T107" s="230">
        <v>806720</v>
      </c>
      <c r="U107" s="230">
        <v>24000</v>
      </c>
      <c r="V107" s="231">
        <v>1371760</v>
      </c>
      <c r="Y107" s="231">
        <v>406902.91</v>
      </c>
      <c r="Z107" s="231">
        <v>86829.48</v>
      </c>
    </row>
    <row r="108" spans="1:26" x14ac:dyDescent="0.2">
      <c r="A108" s="255" t="s">
        <v>3195</v>
      </c>
      <c r="B108" s="229">
        <v>212688.44</v>
      </c>
      <c r="C108" s="229">
        <v>0</v>
      </c>
      <c r="D108" s="229">
        <v>105443.15</v>
      </c>
      <c r="E108" s="255">
        <v>181866.86</v>
      </c>
      <c r="F108" s="255">
        <v>1025</v>
      </c>
      <c r="L108" s="255">
        <v>-4892075.5999999996</v>
      </c>
      <c r="M108" s="255">
        <v>5385590.1100000003</v>
      </c>
      <c r="P108" s="230">
        <v>934200.7</v>
      </c>
      <c r="R108" s="230">
        <v>301.02</v>
      </c>
      <c r="T108" s="230">
        <v>819000</v>
      </c>
      <c r="V108" s="231">
        <v>1198360</v>
      </c>
      <c r="Y108" s="231">
        <v>458774.14</v>
      </c>
      <c r="Z108" s="231">
        <v>75845.64</v>
      </c>
    </row>
    <row r="109" spans="1:26" x14ac:dyDescent="0.2">
      <c r="A109" s="255" t="s">
        <v>3112</v>
      </c>
      <c r="B109" s="229">
        <v>604136.06000000006</v>
      </c>
      <c r="C109" s="229">
        <v>0</v>
      </c>
      <c r="D109" s="229">
        <v>34515.4</v>
      </c>
      <c r="E109" s="255">
        <v>201483.59</v>
      </c>
      <c r="F109" s="255">
        <v>75797.929999999993</v>
      </c>
      <c r="L109" s="255">
        <v>-1086766.99</v>
      </c>
      <c r="M109" s="255">
        <v>1851650.31</v>
      </c>
      <c r="P109" s="230">
        <v>1036183.18</v>
      </c>
      <c r="R109" s="230">
        <v>535.30999999999995</v>
      </c>
      <c r="S109" s="230">
        <v>850</v>
      </c>
      <c r="T109" s="230">
        <v>788320</v>
      </c>
      <c r="U109" s="230">
        <v>16800</v>
      </c>
      <c r="V109" s="231">
        <v>1155647</v>
      </c>
      <c r="Y109" s="231">
        <v>293568.71999999997</v>
      </c>
      <c r="Z109" s="231">
        <v>108395.48</v>
      </c>
    </row>
    <row r="110" spans="1:26" x14ac:dyDescent="0.2">
      <c r="A110" s="255" t="s">
        <v>3113</v>
      </c>
      <c r="B110" s="229">
        <v>779111.89</v>
      </c>
      <c r="C110" s="229">
        <v>0</v>
      </c>
      <c r="D110" s="229">
        <v>44841.47</v>
      </c>
      <c r="E110" s="255">
        <v>543014.69999999995</v>
      </c>
      <c r="F110" s="255">
        <v>109506.3</v>
      </c>
      <c r="L110" s="255">
        <v>-230703.11</v>
      </c>
      <c r="M110" s="255">
        <v>1448584.45</v>
      </c>
      <c r="P110" s="230">
        <v>1278958.95</v>
      </c>
      <c r="R110" s="230">
        <v>592.66999999999996</v>
      </c>
      <c r="S110" s="230">
        <v>30</v>
      </c>
      <c r="T110" s="230">
        <v>1005680</v>
      </c>
      <c r="U110" s="230">
        <v>49000</v>
      </c>
      <c r="V110" s="231">
        <v>1429130.57</v>
      </c>
      <c r="Y110" s="231">
        <v>358868.07</v>
      </c>
      <c r="Z110" s="231">
        <v>155840.44</v>
      </c>
    </row>
    <row r="111" spans="1:26" x14ac:dyDescent="0.2">
      <c r="A111" s="255" t="s">
        <v>3114</v>
      </c>
      <c r="B111" s="229">
        <v>714727.3</v>
      </c>
      <c r="D111" s="229">
        <v>47637.65</v>
      </c>
      <c r="E111" s="255">
        <v>418832.46</v>
      </c>
      <c r="F111" s="255">
        <v>30963.79</v>
      </c>
      <c r="J111" s="233">
        <v>0</v>
      </c>
      <c r="L111" s="255">
        <v>-1559237.14</v>
      </c>
      <c r="M111" s="255">
        <v>2294612.94</v>
      </c>
      <c r="P111" s="230">
        <v>1433863.44</v>
      </c>
      <c r="R111" s="230">
        <v>549.34</v>
      </c>
      <c r="S111" s="230">
        <v>90</v>
      </c>
      <c r="T111" s="230">
        <v>1210560</v>
      </c>
      <c r="U111" s="230">
        <v>12000</v>
      </c>
      <c r="V111" s="231">
        <v>1708206</v>
      </c>
      <c r="Y111" s="231">
        <v>404561.12</v>
      </c>
      <c r="Z111" s="231">
        <v>133318.85</v>
      </c>
    </row>
    <row r="112" spans="1:26" x14ac:dyDescent="0.2">
      <c r="A112" s="255" t="s">
        <v>3115</v>
      </c>
      <c r="B112" s="229">
        <v>356863.82</v>
      </c>
      <c r="C112" s="229">
        <v>0</v>
      </c>
      <c r="D112" s="229">
        <v>34225.81</v>
      </c>
      <c r="E112" s="255">
        <v>124819.87</v>
      </c>
      <c r="F112" s="255">
        <v>59398.16</v>
      </c>
      <c r="J112" s="233">
        <v>0</v>
      </c>
      <c r="L112" s="255">
        <v>-1100226.8500000001</v>
      </c>
      <c r="M112" s="255">
        <v>1767292.42</v>
      </c>
      <c r="P112" s="230">
        <v>935641.19</v>
      </c>
      <c r="R112" s="230">
        <v>849.15</v>
      </c>
      <c r="T112" s="230">
        <v>1091220</v>
      </c>
      <c r="U112" s="230">
        <v>19000</v>
      </c>
      <c r="V112" s="231">
        <v>1412408</v>
      </c>
      <c r="Y112" s="231">
        <v>284129.15999999997</v>
      </c>
      <c r="Z112" s="231">
        <v>86660.89</v>
      </c>
    </row>
    <row r="113" spans="1:26" x14ac:dyDescent="0.2">
      <c r="A113" s="255" t="s">
        <v>3116</v>
      </c>
      <c r="B113" s="229">
        <v>509985.04</v>
      </c>
      <c r="C113" s="229">
        <v>0</v>
      </c>
      <c r="D113" s="229">
        <v>19607.509999999998</v>
      </c>
      <c r="E113" s="255">
        <v>728072.01</v>
      </c>
      <c r="F113" s="255">
        <v>60276.02</v>
      </c>
      <c r="L113" s="255">
        <v>-54314.080000000002</v>
      </c>
      <c r="M113" s="255">
        <v>1775492.61</v>
      </c>
      <c r="P113" s="230">
        <v>1465239.9</v>
      </c>
      <c r="R113" s="230">
        <v>244.91</v>
      </c>
      <c r="T113" s="230">
        <v>1179000</v>
      </c>
      <c r="U113" s="230">
        <v>33400</v>
      </c>
      <c r="V113" s="231">
        <v>1786532.5</v>
      </c>
      <c r="Y113" s="231">
        <v>510718.65</v>
      </c>
      <c r="Z113" s="231">
        <v>115972.28</v>
      </c>
    </row>
    <row r="114" spans="1:26" x14ac:dyDescent="0.2">
      <c r="A114" s="255" t="s">
        <v>3196</v>
      </c>
      <c r="B114" s="229">
        <v>544723.43000000005</v>
      </c>
      <c r="D114" s="229">
        <v>32736.28</v>
      </c>
      <c r="E114" s="255">
        <v>201940.7</v>
      </c>
      <c r="F114" s="255">
        <v>77970.47</v>
      </c>
      <c r="L114" s="255">
        <v>-72279.88</v>
      </c>
      <c r="M114" s="255">
        <v>2441491.2400000002</v>
      </c>
      <c r="P114" s="230">
        <v>1082527.56</v>
      </c>
      <c r="R114" s="230">
        <v>468.38</v>
      </c>
      <c r="S114" s="230">
        <v>680</v>
      </c>
      <c r="T114" s="230">
        <v>534200</v>
      </c>
      <c r="U114" s="230">
        <v>10500</v>
      </c>
      <c r="V114" s="231">
        <v>879676.5</v>
      </c>
      <c r="Y114" s="231">
        <v>438886.56</v>
      </c>
      <c r="Z114" s="231">
        <v>102300.52</v>
      </c>
    </row>
    <row r="115" spans="1:26" x14ac:dyDescent="0.2">
      <c r="A115" s="255" t="s">
        <v>3117</v>
      </c>
      <c r="B115" s="229">
        <v>332929.15000000002</v>
      </c>
      <c r="C115" s="229">
        <v>0</v>
      </c>
      <c r="D115" s="229">
        <v>38547.54</v>
      </c>
      <c r="E115" s="255">
        <v>141117.44</v>
      </c>
      <c r="F115" s="255">
        <v>93611.46</v>
      </c>
      <c r="J115" s="233">
        <v>32.71</v>
      </c>
      <c r="L115" s="255">
        <v>105990</v>
      </c>
      <c r="M115" s="255">
        <v>1753510.53</v>
      </c>
      <c r="N115" s="230">
        <v>379.01</v>
      </c>
      <c r="P115" s="230">
        <v>1200885.77</v>
      </c>
      <c r="T115" s="230">
        <v>1337040</v>
      </c>
      <c r="V115" s="231">
        <v>1932360</v>
      </c>
      <c r="Y115" s="231">
        <v>402492.8</v>
      </c>
      <c r="Z115" s="231">
        <v>56534.67</v>
      </c>
    </row>
    <row r="116" spans="1:26" x14ac:dyDescent="0.2">
      <c r="A116" s="255" t="s">
        <v>3118</v>
      </c>
      <c r="B116" s="229">
        <v>681796.86</v>
      </c>
      <c r="C116" s="229">
        <v>0</v>
      </c>
      <c r="D116" s="229">
        <v>40578.86</v>
      </c>
      <c r="E116" s="255">
        <v>148481.43</v>
      </c>
      <c r="F116" s="255">
        <v>105077.92</v>
      </c>
      <c r="L116" s="255">
        <v>43949.5</v>
      </c>
      <c r="M116" s="255">
        <v>2570940.36</v>
      </c>
      <c r="N116" s="230">
        <v>938.77</v>
      </c>
      <c r="P116" s="230">
        <v>1561838.56</v>
      </c>
      <c r="Q116" s="230">
        <v>87975</v>
      </c>
      <c r="T116" s="230">
        <v>865120</v>
      </c>
      <c r="V116" s="231">
        <v>1714445</v>
      </c>
      <c r="Y116" s="231">
        <v>482016.21</v>
      </c>
      <c r="Z116" s="231">
        <v>92498.08</v>
      </c>
    </row>
    <row r="117" spans="1:26" x14ac:dyDescent="0.2">
      <c r="A117" s="255" t="s">
        <v>3119</v>
      </c>
      <c r="B117" s="229">
        <v>812938.75</v>
      </c>
      <c r="C117" s="229">
        <v>0</v>
      </c>
      <c r="D117" s="229">
        <v>18986.75</v>
      </c>
      <c r="E117" s="255">
        <v>876831.44</v>
      </c>
      <c r="F117" s="255">
        <v>118570.89</v>
      </c>
      <c r="L117" s="255">
        <v>112905</v>
      </c>
      <c r="M117" s="255">
        <v>2193906.69</v>
      </c>
      <c r="N117" s="230">
        <v>1356.19</v>
      </c>
      <c r="P117" s="230">
        <v>1201015.54</v>
      </c>
      <c r="T117" s="230">
        <v>1286400</v>
      </c>
      <c r="V117" s="231">
        <v>1825391</v>
      </c>
      <c r="Y117" s="231">
        <v>531004.22</v>
      </c>
      <c r="Z117" s="231">
        <v>158357.34</v>
      </c>
    </row>
    <row r="118" spans="1:26" x14ac:dyDescent="0.2">
      <c r="A118" s="255" t="s">
        <v>3120</v>
      </c>
      <c r="B118" s="229">
        <v>665349.93000000005</v>
      </c>
      <c r="C118" s="229">
        <v>0</v>
      </c>
      <c r="D118" s="229">
        <v>66050.95</v>
      </c>
      <c r="E118" s="255">
        <v>437960.7</v>
      </c>
      <c r="F118" s="255">
        <v>53545.34</v>
      </c>
      <c r="L118" s="255">
        <v>112350</v>
      </c>
      <c r="M118" s="255">
        <v>2140701.11</v>
      </c>
      <c r="N118" s="230">
        <v>932.73</v>
      </c>
      <c r="P118" s="230">
        <v>1270454.24</v>
      </c>
      <c r="Q118" s="230">
        <v>75000</v>
      </c>
      <c r="T118" s="230">
        <v>653320</v>
      </c>
      <c r="V118" s="231">
        <v>1324440</v>
      </c>
      <c r="Y118" s="231">
        <v>424647.99</v>
      </c>
      <c r="Z118" s="231">
        <v>95696.52</v>
      </c>
    </row>
    <row r="119" spans="1:26" x14ac:dyDescent="0.2">
      <c r="A119" s="255" t="s">
        <v>3121</v>
      </c>
      <c r="B119" s="229">
        <v>1158490.75</v>
      </c>
      <c r="C119" s="229">
        <v>0</v>
      </c>
      <c r="D119" s="229">
        <v>17065.66</v>
      </c>
      <c r="E119" s="255">
        <v>413809.36</v>
      </c>
      <c r="F119" s="255">
        <v>96910.12</v>
      </c>
      <c r="L119" s="255">
        <v>142020</v>
      </c>
      <c r="M119" s="255">
        <v>2916966.34</v>
      </c>
      <c r="N119" s="230">
        <v>1866.28</v>
      </c>
      <c r="P119" s="230">
        <v>1253208.8500000001</v>
      </c>
      <c r="Q119" s="230">
        <v>198000</v>
      </c>
      <c r="T119" s="230">
        <v>1214960</v>
      </c>
      <c r="V119" s="231">
        <v>1816134</v>
      </c>
      <c r="Y119" s="231">
        <v>512948.96</v>
      </c>
      <c r="Z119" s="231">
        <v>144089.39000000001</v>
      </c>
    </row>
    <row r="120" spans="1:26" x14ac:dyDescent="0.2">
      <c r="A120" s="255" t="s">
        <v>3122</v>
      </c>
      <c r="B120" s="229">
        <v>1082803.3799999999</v>
      </c>
      <c r="C120" s="229">
        <v>0</v>
      </c>
      <c r="D120" s="229">
        <v>21975.91</v>
      </c>
      <c r="E120" s="255">
        <v>2261725.6</v>
      </c>
      <c r="F120" s="255">
        <v>96392.89</v>
      </c>
      <c r="J120" s="233">
        <v>0</v>
      </c>
      <c r="L120" s="255">
        <v>-20250</v>
      </c>
      <c r="M120" s="255">
        <v>1273796.02</v>
      </c>
      <c r="N120" s="230">
        <v>1678.53</v>
      </c>
      <c r="P120" s="230">
        <v>1242220.6399999999</v>
      </c>
      <c r="Q120" s="230">
        <v>181925</v>
      </c>
      <c r="T120" s="230">
        <v>1055600</v>
      </c>
      <c r="U120" s="230">
        <v>0.56000000000000005</v>
      </c>
      <c r="V120" s="231">
        <v>1716580</v>
      </c>
      <c r="Y120" s="231">
        <v>446257.44</v>
      </c>
      <c r="Z120" s="231">
        <v>148695.09</v>
      </c>
    </row>
    <row r="121" spans="1:26" x14ac:dyDescent="0.2">
      <c r="A121" s="255" t="s">
        <v>3123</v>
      </c>
      <c r="B121" s="229">
        <v>1005103.82</v>
      </c>
      <c r="C121" s="229">
        <v>0</v>
      </c>
      <c r="D121" s="229">
        <v>54049.98</v>
      </c>
      <c r="E121" s="255">
        <v>1058020.79</v>
      </c>
      <c r="F121" s="255">
        <v>159515.70000000001</v>
      </c>
      <c r="L121" s="255">
        <v>529375.72</v>
      </c>
      <c r="M121" s="255">
        <v>1503797.2</v>
      </c>
      <c r="N121" s="230">
        <v>1224.8599999999999</v>
      </c>
      <c r="P121" s="230">
        <v>1786323.46</v>
      </c>
      <c r="Q121" s="230">
        <v>266000</v>
      </c>
      <c r="T121" s="230">
        <v>1131840</v>
      </c>
      <c r="U121" s="230">
        <v>5400</v>
      </c>
      <c r="V121" s="231">
        <v>2140735</v>
      </c>
      <c r="Y121" s="231">
        <v>470027.98</v>
      </c>
      <c r="Z121" s="231">
        <v>80993.47</v>
      </c>
    </row>
    <row r="122" spans="1:26" x14ac:dyDescent="0.2">
      <c r="A122" s="255" t="s">
        <v>3124</v>
      </c>
      <c r="B122" s="229">
        <v>899829.75</v>
      </c>
      <c r="C122" s="229">
        <v>0</v>
      </c>
      <c r="D122" s="229">
        <v>33630.129999999997</v>
      </c>
      <c r="E122" s="255">
        <v>433743.17</v>
      </c>
      <c r="F122" s="255">
        <v>77890.23</v>
      </c>
      <c r="L122" s="255">
        <v>107325</v>
      </c>
      <c r="M122" s="255">
        <v>1567499.51</v>
      </c>
      <c r="N122" s="230">
        <v>1104.4000000000001</v>
      </c>
      <c r="P122" s="230">
        <v>871834.75</v>
      </c>
      <c r="Q122" s="230">
        <v>361100</v>
      </c>
      <c r="T122" s="230">
        <v>1192240</v>
      </c>
      <c r="V122" s="231">
        <v>1507214</v>
      </c>
      <c r="Y122" s="231">
        <v>512664.85</v>
      </c>
      <c r="Z122" s="231">
        <v>56855.53</v>
      </c>
    </row>
    <row r="123" spans="1:26" x14ac:dyDescent="0.2">
      <c r="A123" s="255" t="s">
        <v>3201</v>
      </c>
      <c r="B123" s="229">
        <v>806989.47</v>
      </c>
      <c r="C123" s="229">
        <v>0</v>
      </c>
      <c r="D123" s="229">
        <v>26057.91</v>
      </c>
      <c r="E123" s="255">
        <v>603420.17000000004</v>
      </c>
      <c r="F123" s="255">
        <v>58222</v>
      </c>
      <c r="L123" s="255">
        <v>69020</v>
      </c>
      <c r="M123" s="255">
        <v>2486417.9700000002</v>
      </c>
      <c r="N123" s="230">
        <v>914.79</v>
      </c>
      <c r="P123" s="230">
        <v>1013805.74</v>
      </c>
      <c r="Q123" s="230">
        <v>256500</v>
      </c>
      <c r="T123" s="230">
        <v>622420</v>
      </c>
      <c r="V123" s="231">
        <v>1186625</v>
      </c>
      <c r="Y123" s="231">
        <v>308485.28999999998</v>
      </c>
      <c r="Z123" s="231">
        <v>108811.34</v>
      </c>
    </row>
    <row r="124" spans="1:26" x14ac:dyDescent="0.2">
      <c r="A124" s="255" t="s">
        <v>3202</v>
      </c>
      <c r="B124" s="229">
        <v>805751.98</v>
      </c>
      <c r="C124" s="229">
        <v>0</v>
      </c>
      <c r="D124" s="229">
        <v>45546.35</v>
      </c>
      <c r="E124" s="255">
        <v>331886.67</v>
      </c>
      <c r="F124" s="255">
        <v>683630.54</v>
      </c>
      <c r="L124" s="255">
        <v>87475</v>
      </c>
      <c r="M124" s="255">
        <v>2517902.33</v>
      </c>
      <c r="N124" s="230">
        <v>1011.77</v>
      </c>
      <c r="P124" s="230">
        <v>1178486.49</v>
      </c>
      <c r="Q124" s="230">
        <v>190000</v>
      </c>
      <c r="T124" s="230">
        <v>714560</v>
      </c>
      <c r="U124" s="230">
        <v>629300</v>
      </c>
      <c r="V124" s="231">
        <v>1295415.1599999999</v>
      </c>
      <c r="Y124" s="231">
        <v>426263.69</v>
      </c>
      <c r="Z124" s="231">
        <v>106033.65</v>
      </c>
    </row>
    <row r="125" spans="1:26" x14ac:dyDescent="0.2">
      <c r="A125" s="255" t="s">
        <v>3125</v>
      </c>
      <c r="B125" s="229">
        <v>334833.5</v>
      </c>
      <c r="C125" s="229">
        <v>0</v>
      </c>
      <c r="D125" s="229">
        <v>94912.4</v>
      </c>
      <c r="E125" s="255">
        <v>128803.9</v>
      </c>
      <c r="F125" s="255">
        <v>40061.230000000003</v>
      </c>
      <c r="M125" s="255">
        <v>2171633.4300000002</v>
      </c>
      <c r="P125" s="230">
        <v>819747.9</v>
      </c>
      <c r="Q125" s="230">
        <v>69700</v>
      </c>
      <c r="R125" s="230">
        <v>840.78</v>
      </c>
      <c r="T125" s="230">
        <v>850116</v>
      </c>
      <c r="V125" s="231">
        <v>1111355</v>
      </c>
      <c r="Y125" s="231">
        <v>339175.35</v>
      </c>
      <c r="Z125" s="231">
        <v>89783.2</v>
      </c>
    </row>
    <row r="126" spans="1:26" x14ac:dyDescent="0.2">
      <c r="A126" s="255" t="s">
        <v>3126</v>
      </c>
      <c r="B126" s="229">
        <v>554717.43000000005</v>
      </c>
      <c r="C126" s="229">
        <v>0</v>
      </c>
      <c r="D126" s="229">
        <v>85373.56</v>
      </c>
      <c r="E126" s="255">
        <v>8</v>
      </c>
      <c r="F126" s="255">
        <v>147567.29</v>
      </c>
      <c r="J126" s="233">
        <v>0</v>
      </c>
      <c r="M126" s="255">
        <v>1977387.82</v>
      </c>
      <c r="P126" s="230">
        <v>2257868.91</v>
      </c>
      <c r="R126" s="230">
        <v>183664.02</v>
      </c>
      <c r="T126" s="230">
        <v>1628944</v>
      </c>
      <c r="V126" s="231">
        <v>2580954</v>
      </c>
      <c r="Y126" s="231">
        <v>571653.03</v>
      </c>
      <c r="Z126" s="231">
        <v>45964.06</v>
      </c>
    </row>
    <row r="127" spans="1:26" x14ac:dyDescent="0.2">
      <c r="A127" s="255" t="s">
        <v>3127</v>
      </c>
      <c r="B127" s="229">
        <v>312493.07</v>
      </c>
      <c r="C127" s="229">
        <v>0</v>
      </c>
      <c r="D127" s="229">
        <v>18694.900000000001</v>
      </c>
      <c r="E127" s="255">
        <v>156188.64000000001</v>
      </c>
      <c r="F127" s="255">
        <v>49651.88</v>
      </c>
      <c r="H127" s="233">
        <v>39200</v>
      </c>
      <c r="M127" s="255">
        <v>1774116.27</v>
      </c>
      <c r="P127" s="230">
        <v>935152.54</v>
      </c>
      <c r="R127" s="230">
        <v>636.59</v>
      </c>
      <c r="T127" s="230">
        <v>735980</v>
      </c>
      <c r="U127" s="230">
        <v>5000</v>
      </c>
      <c r="V127" s="231">
        <v>1007519</v>
      </c>
      <c r="Y127" s="231">
        <v>356499.55</v>
      </c>
      <c r="Z127" s="231">
        <v>45779.94</v>
      </c>
    </row>
    <row r="128" spans="1:26" x14ac:dyDescent="0.2">
      <c r="A128" s="255" t="s">
        <v>3128</v>
      </c>
      <c r="B128" s="229">
        <v>688027.05</v>
      </c>
      <c r="C128" s="229">
        <v>0</v>
      </c>
      <c r="D128" s="229">
        <v>187067.92</v>
      </c>
      <c r="E128" s="255">
        <v>110074.66</v>
      </c>
      <c r="F128" s="255">
        <v>66090.53</v>
      </c>
      <c r="J128" s="233">
        <v>741</v>
      </c>
      <c r="M128" s="255">
        <v>1520211.94</v>
      </c>
      <c r="P128" s="230">
        <v>1478353.58</v>
      </c>
      <c r="R128" s="230">
        <v>990.18</v>
      </c>
      <c r="T128" s="230">
        <v>1666547.05</v>
      </c>
      <c r="V128" s="231">
        <v>1983267.05</v>
      </c>
      <c r="Y128" s="231">
        <v>470500.45</v>
      </c>
      <c r="Z128" s="231">
        <v>32409.56</v>
      </c>
    </row>
    <row r="129" spans="1:26" x14ac:dyDescent="0.2">
      <c r="A129" s="255" t="s">
        <v>3129</v>
      </c>
      <c r="B129" s="229">
        <v>737760.41</v>
      </c>
      <c r="C129" s="229">
        <v>0</v>
      </c>
      <c r="D129" s="229">
        <v>48386.29</v>
      </c>
      <c r="E129" s="255">
        <v>153565.26</v>
      </c>
      <c r="F129" s="255">
        <v>82172.649999999994</v>
      </c>
      <c r="J129" s="233">
        <v>0</v>
      </c>
      <c r="M129" s="255">
        <v>2436322.09</v>
      </c>
      <c r="P129" s="230">
        <v>1628175.78</v>
      </c>
      <c r="Q129" s="230">
        <v>48000</v>
      </c>
      <c r="R129" s="230">
        <v>1820.39</v>
      </c>
      <c r="T129" s="230">
        <v>954628</v>
      </c>
      <c r="U129" s="230">
        <v>11200</v>
      </c>
      <c r="V129" s="231">
        <v>1618424</v>
      </c>
      <c r="Y129" s="231">
        <v>745692.61</v>
      </c>
      <c r="Z129" s="231">
        <v>57723.24</v>
      </c>
    </row>
    <row r="130" spans="1:26" x14ac:dyDescent="0.2">
      <c r="A130" s="255" t="s">
        <v>3130</v>
      </c>
      <c r="B130" s="229">
        <v>199043.53</v>
      </c>
      <c r="C130" s="229">
        <v>0</v>
      </c>
      <c r="D130" s="229">
        <v>50214.65</v>
      </c>
      <c r="E130" s="255">
        <v>300428.7</v>
      </c>
      <c r="F130" s="255">
        <v>75588</v>
      </c>
      <c r="J130" s="233">
        <v>116</v>
      </c>
      <c r="M130" s="255">
        <v>1752442.7</v>
      </c>
      <c r="P130" s="230">
        <v>758670.61</v>
      </c>
      <c r="Q130" s="230">
        <v>201700</v>
      </c>
      <c r="R130" s="230">
        <v>495.77</v>
      </c>
      <c r="T130" s="230">
        <v>356480</v>
      </c>
      <c r="U130" s="230">
        <v>2800</v>
      </c>
      <c r="V130" s="231">
        <v>587971</v>
      </c>
      <c r="Y130" s="231">
        <v>432795.38</v>
      </c>
      <c r="Z130" s="231">
        <v>135608.93</v>
      </c>
    </row>
    <row r="131" spans="1:26" x14ac:dyDescent="0.2">
      <c r="A131" s="255" t="s">
        <v>3131</v>
      </c>
      <c r="B131" s="229">
        <v>241315.94</v>
      </c>
      <c r="C131" s="229">
        <v>0</v>
      </c>
      <c r="D131" s="229">
        <v>37123.17</v>
      </c>
      <c r="E131" s="255">
        <v>312304.15000000002</v>
      </c>
      <c r="F131" s="255">
        <v>70775.649999999994</v>
      </c>
      <c r="M131" s="255">
        <v>2586652.75</v>
      </c>
      <c r="P131" s="230">
        <v>726454.87</v>
      </c>
      <c r="R131" s="230">
        <v>610.05999999999995</v>
      </c>
      <c r="T131" s="230">
        <v>810944</v>
      </c>
      <c r="U131" s="230">
        <v>2800</v>
      </c>
      <c r="V131" s="231">
        <v>985104</v>
      </c>
      <c r="Y131" s="231">
        <v>411001.62</v>
      </c>
      <c r="Z131" s="231">
        <v>114237.67</v>
      </c>
    </row>
    <row r="132" spans="1:26" x14ac:dyDescent="0.2">
      <c r="A132" s="255" t="s">
        <v>3132</v>
      </c>
      <c r="B132" s="229">
        <v>430587.48</v>
      </c>
      <c r="C132" s="229">
        <v>0</v>
      </c>
      <c r="D132" s="229">
        <v>126316.63</v>
      </c>
      <c r="E132" s="255">
        <v>40025.599999999999</v>
      </c>
      <c r="F132" s="255">
        <v>57390.89</v>
      </c>
      <c r="H132" s="233">
        <v>2600</v>
      </c>
      <c r="M132" s="255">
        <v>1898238.82</v>
      </c>
      <c r="P132" s="230">
        <v>1203132.46</v>
      </c>
      <c r="Q132" s="230">
        <v>64800</v>
      </c>
      <c r="R132" s="230">
        <v>916.26</v>
      </c>
      <c r="T132" s="230">
        <v>1157776</v>
      </c>
      <c r="U132" s="230">
        <v>2800</v>
      </c>
      <c r="V132" s="231">
        <v>1505056</v>
      </c>
      <c r="Y132" s="231">
        <v>487245.85</v>
      </c>
      <c r="Z132" s="231">
        <v>51862.55</v>
      </c>
    </row>
    <row r="133" spans="1:26" x14ac:dyDescent="0.2">
      <c r="A133" s="255" t="s">
        <v>3133</v>
      </c>
      <c r="B133" s="229">
        <v>597628.24</v>
      </c>
      <c r="C133" s="229">
        <v>0</v>
      </c>
      <c r="D133" s="229">
        <v>109939.28</v>
      </c>
      <c r="E133" s="255">
        <v>330995.8</v>
      </c>
      <c r="F133" s="255">
        <v>14621.26</v>
      </c>
      <c r="M133" s="255">
        <v>2434424.27</v>
      </c>
      <c r="P133" s="230">
        <v>890397.66</v>
      </c>
      <c r="R133" s="230">
        <v>1229.44</v>
      </c>
      <c r="T133" s="230">
        <v>1144600</v>
      </c>
      <c r="V133" s="231">
        <v>1414467</v>
      </c>
      <c r="Y133" s="231">
        <v>416631.42</v>
      </c>
      <c r="Z133" s="231">
        <v>98962.42</v>
      </c>
    </row>
    <row r="134" spans="1:26" x14ac:dyDescent="0.2">
      <c r="A134" s="255" t="s">
        <v>3134</v>
      </c>
      <c r="B134" s="229">
        <v>240035.45</v>
      </c>
      <c r="C134" s="229">
        <v>0</v>
      </c>
      <c r="D134" s="229">
        <v>78134.240000000005</v>
      </c>
      <c r="E134" s="255">
        <v>396784.68</v>
      </c>
      <c r="F134" s="255">
        <v>41835.230000000003</v>
      </c>
      <c r="M134" s="255">
        <v>2150215.54</v>
      </c>
      <c r="P134" s="230">
        <v>1617388.05</v>
      </c>
      <c r="Q134" s="230">
        <v>161450</v>
      </c>
      <c r="R134" s="230">
        <v>390.77</v>
      </c>
      <c r="T134" s="230">
        <v>822864</v>
      </c>
      <c r="V134" s="231">
        <v>1532304</v>
      </c>
      <c r="Y134" s="231">
        <v>650892.28</v>
      </c>
      <c r="Z134" s="231">
        <v>100905.13</v>
      </c>
    </row>
    <row r="135" spans="1:26" x14ac:dyDescent="0.2">
      <c r="A135" s="255" t="s">
        <v>3197</v>
      </c>
      <c r="B135" s="229">
        <v>173875.44</v>
      </c>
      <c r="C135" s="229">
        <v>0</v>
      </c>
      <c r="D135" s="229">
        <v>28009.74</v>
      </c>
      <c r="E135" s="255">
        <v>245384.48</v>
      </c>
      <c r="F135" s="255">
        <v>77336.100000000006</v>
      </c>
      <c r="J135" s="233">
        <v>7</v>
      </c>
      <c r="M135" s="255">
        <v>1699412.19</v>
      </c>
      <c r="P135" s="230">
        <v>572762.99</v>
      </c>
      <c r="R135" s="230">
        <v>391.38</v>
      </c>
      <c r="T135" s="230">
        <v>544152</v>
      </c>
      <c r="U135" s="230">
        <v>2800</v>
      </c>
      <c r="V135" s="231">
        <v>698562</v>
      </c>
      <c r="Y135" s="231">
        <v>238826.14</v>
      </c>
      <c r="Z135" s="231">
        <v>101481.2</v>
      </c>
    </row>
    <row r="136" spans="1:26" x14ac:dyDescent="0.2">
      <c r="A136" s="255" t="s">
        <v>3135</v>
      </c>
      <c r="B136" s="229">
        <v>1198036.48</v>
      </c>
      <c r="C136" s="229">
        <v>0</v>
      </c>
      <c r="D136" s="229">
        <v>78969.22</v>
      </c>
      <c r="E136" s="255">
        <v>621235.84</v>
      </c>
      <c r="F136" s="255">
        <v>28661.32</v>
      </c>
      <c r="H136" s="233">
        <v>6500</v>
      </c>
      <c r="J136" s="233">
        <v>15130.84</v>
      </c>
      <c r="L136" s="255">
        <v>5015.3</v>
      </c>
      <c r="M136" s="255">
        <v>3628521.74</v>
      </c>
      <c r="P136" s="230">
        <v>2724688.87</v>
      </c>
      <c r="R136" s="230">
        <v>1525.86</v>
      </c>
      <c r="T136" s="230">
        <v>1492141</v>
      </c>
      <c r="U136" s="230">
        <v>34500</v>
      </c>
      <c r="V136" s="231">
        <v>2488332</v>
      </c>
      <c r="Y136" s="231">
        <v>893722.14</v>
      </c>
      <c r="Z136" s="231">
        <v>136825.22</v>
      </c>
    </row>
    <row r="137" spans="1:26" x14ac:dyDescent="0.2">
      <c r="A137" s="255" t="s">
        <v>3136</v>
      </c>
      <c r="B137" s="229">
        <v>482110.67</v>
      </c>
      <c r="C137" s="229">
        <v>0</v>
      </c>
      <c r="D137" s="229">
        <v>174089.48</v>
      </c>
      <c r="E137" s="255">
        <v>1025303.34</v>
      </c>
      <c r="F137" s="255">
        <v>25697.64</v>
      </c>
      <c r="H137" s="233">
        <v>7062.5</v>
      </c>
      <c r="J137" s="233">
        <v>13175.4</v>
      </c>
      <c r="L137" s="255">
        <v>232.46</v>
      </c>
      <c r="M137" s="255">
        <v>365872.84</v>
      </c>
      <c r="P137" s="230">
        <v>1442210.48</v>
      </c>
      <c r="R137" s="230">
        <v>629.42999999999995</v>
      </c>
      <c r="T137" s="230">
        <v>1037741.5</v>
      </c>
      <c r="U137" s="230">
        <v>16500</v>
      </c>
      <c r="V137" s="231">
        <v>1473829.5</v>
      </c>
      <c r="Y137" s="231">
        <v>845406.61</v>
      </c>
      <c r="Z137" s="231">
        <v>66015.600000000006</v>
      </c>
    </row>
    <row r="138" spans="1:26" x14ac:dyDescent="0.2">
      <c r="A138" s="255" t="s">
        <v>3137</v>
      </c>
      <c r="B138" s="229">
        <v>703844.57</v>
      </c>
      <c r="C138" s="229">
        <v>0</v>
      </c>
      <c r="D138" s="229">
        <v>172838.82</v>
      </c>
      <c r="E138" s="255">
        <v>93636.14</v>
      </c>
      <c r="F138" s="255">
        <v>53232.62</v>
      </c>
      <c r="H138" s="233">
        <v>6200</v>
      </c>
      <c r="J138" s="233">
        <v>145061.9</v>
      </c>
      <c r="M138" s="255">
        <v>2122751.4700000002</v>
      </c>
      <c r="P138" s="230">
        <v>1382574.83</v>
      </c>
      <c r="Q138" s="230">
        <v>169210</v>
      </c>
      <c r="R138" s="230">
        <v>1063.8900000000001</v>
      </c>
      <c r="T138" s="230">
        <v>1444312.6</v>
      </c>
      <c r="U138" s="230">
        <v>19500</v>
      </c>
      <c r="V138" s="231">
        <v>1785951.6</v>
      </c>
      <c r="Y138" s="231">
        <v>783585.92</v>
      </c>
      <c r="Z138" s="231">
        <v>15813.82</v>
      </c>
    </row>
    <row r="139" spans="1:26" x14ac:dyDescent="0.2">
      <c r="A139" s="255" t="s">
        <v>3138</v>
      </c>
      <c r="B139" s="229">
        <v>883448.49</v>
      </c>
      <c r="C139" s="229">
        <v>0</v>
      </c>
      <c r="D139" s="229">
        <v>122431.31</v>
      </c>
      <c r="E139" s="255">
        <v>1385775.54</v>
      </c>
      <c r="F139" s="255">
        <v>85676.46</v>
      </c>
      <c r="H139" s="233">
        <v>7062.5</v>
      </c>
      <c r="J139" s="233">
        <v>0</v>
      </c>
      <c r="M139" s="255">
        <v>765116.2</v>
      </c>
      <c r="P139" s="230">
        <v>1625700.17</v>
      </c>
      <c r="Q139" s="230">
        <v>65925</v>
      </c>
      <c r="R139" s="230">
        <v>943.2</v>
      </c>
      <c r="T139" s="230">
        <v>959946</v>
      </c>
      <c r="U139" s="230">
        <v>13500</v>
      </c>
      <c r="V139" s="231">
        <v>1537989</v>
      </c>
      <c r="Y139" s="231">
        <v>544152.5</v>
      </c>
      <c r="Z139" s="231">
        <v>96827.91</v>
      </c>
    </row>
    <row r="140" spans="1:26" x14ac:dyDescent="0.2">
      <c r="A140" s="255" t="s">
        <v>3139</v>
      </c>
      <c r="B140" s="229">
        <v>487695.8</v>
      </c>
      <c r="C140" s="229">
        <v>0</v>
      </c>
      <c r="D140" s="229">
        <v>44899.85</v>
      </c>
      <c r="E140" s="255">
        <v>247398.17</v>
      </c>
      <c r="F140" s="255">
        <v>31806.28</v>
      </c>
      <c r="H140" s="233">
        <v>6500</v>
      </c>
      <c r="J140" s="233">
        <v>15160</v>
      </c>
      <c r="M140" s="255">
        <v>3234091.19</v>
      </c>
      <c r="P140" s="230">
        <v>1834855.36</v>
      </c>
      <c r="R140" s="230">
        <v>308.27</v>
      </c>
      <c r="T140" s="230">
        <v>657505.5</v>
      </c>
      <c r="U140" s="230">
        <v>15000</v>
      </c>
      <c r="V140" s="231">
        <v>1172487.5</v>
      </c>
      <c r="Y140" s="231">
        <v>985223.93</v>
      </c>
      <c r="Z140" s="231">
        <v>96498.64</v>
      </c>
    </row>
    <row r="141" spans="1:26" x14ac:dyDescent="0.2">
      <c r="A141" s="255" t="s">
        <v>3140</v>
      </c>
      <c r="B141" s="229">
        <v>436755.32</v>
      </c>
      <c r="C141" s="229">
        <v>0</v>
      </c>
      <c r="D141" s="229">
        <v>130563.36</v>
      </c>
      <c r="E141" s="255">
        <v>520958.89</v>
      </c>
      <c r="F141" s="255">
        <v>102713.29</v>
      </c>
      <c r="H141" s="233">
        <v>6085.5</v>
      </c>
      <c r="J141" s="233">
        <v>4.67</v>
      </c>
      <c r="M141" s="255">
        <v>1809525.85</v>
      </c>
      <c r="P141" s="230">
        <v>1446258.87</v>
      </c>
      <c r="R141" s="230">
        <v>431.76</v>
      </c>
      <c r="T141" s="230">
        <v>779756.5</v>
      </c>
      <c r="U141" s="230">
        <v>9000</v>
      </c>
      <c r="V141" s="231">
        <v>1280848.5</v>
      </c>
      <c r="Y141" s="231">
        <v>478032.35</v>
      </c>
      <c r="Z141" s="231">
        <v>80693.539999999994</v>
      </c>
    </row>
    <row r="142" spans="1:26" x14ac:dyDescent="0.2">
      <c r="A142" s="255" t="s">
        <v>3141</v>
      </c>
      <c r="B142" s="229">
        <v>877887.89</v>
      </c>
      <c r="C142" s="229">
        <v>0</v>
      </c>
      <c r="D142" s="229">
        <v>47534.78</v>
      </c>
      <c r="E142" s="255">
        <v>1064457.94</v>
      </c>
      <c r="F142" s="255">
        <v>172744.75</v>
      </c>
      <c r="H142" s="233">
        <v>7062.5</v>
      </c>
      <c r="J142" s="233">
        <v>92035.89</v>
      </c>
      <c r="M142" s="255">
        <v>1034850.95</v>
      </c>
      <c r="P142" s="230">
        <v>1772161.6</v>
      </c>
      <c r="R142" s="230">
        <v>1057.1300000000001</v>
      </c>
      <c r="T142" s="230">
        <v>863740.5</v>
      </c>
      <c r="U142" s="230">
        <v>16500</v>
      </c>
      <c r="V142" s="231">
        <v>1390715.5</v>
      </c>
      <c r="Y142" s="231">
        <v>809172.29</v>
      </c>
      <c r="Z142" s="231">
        <v>141098.73000000001</v>
      </c>
    </row>
    <row r="143" spans="1:26" x14ac:dyDescent="0.2">
      <c r="A143" s="255" t="s">
        <v>3142</v>
      </c>
      <c r="B143" s="229">
        <v>537015.06000000006</v>
      </c>
      <c r="C143" s="229">
        <v>0</v>
      </c>
      <c r="D143" s="229">
        <v>83126.48</v>
      </c>
      <c r="E143" s="255">
        <v>156611.81</v>
      </c>
      <c r="F143" s="255">
        <v>111193.53</v>
      </c>
      <c r="H143" s="233">
        <v>7062.5</v>
      </c>
      <c r="J143" s="233">
        <v>108.63</v>
      </c>
      <c r="L143" s="255">
        <v>142.75</v>
      </c>
      <c r="M143" s="255">
        <v>1778360.15</v>
      </c>
      <c r="P143" s="230">
        <v>1764526.72</v>
      </c>
      <c r="R143" s="230">
        <v>3920.54</v>
      </c>
      <c r="T143" s="230">
        <v>782561.5</v>
      </c>
      <c r="U143" s="230">
        <v>19500</v>
      </c>
      <c r="V143" s="231">
        <v>1379213.5</v>
      </c>
      <c r="Y143" s="231">
        <v>797219.79</v>
      </c>
      <c r="Z143" s="231">
        <v>60488.24</v>
      </c>
    </row>
    <row r="144" spans="1:26" x14ac:dyDescent="0.2">
      <c r="A144" s="255" t="s">
        <v>3143</v>
      </c>
      <c r="B144" s="229">
        <v>400552.83</v>
      </c>
      <c r="C144" s="229">
        <v>0</v>
      </c>
      <c r="D144" s="229">
        <v>62157.62</v>
      </c>
      <c r="E144" s="255">
        <v>321175.73</v>
      </c>
      <c r="F144" s="255">
        <v>24673.57</v>
      </c>
      <c r="H144" s="233">
        <v>9700</v>
      </c>
      <c r="J144" s="233">
        <v>138006.51999999999</v>
      </c>
      <c r="L144" s="255">
        <v>-105333.52</v>
      </c>
      <c r="M144" s="255">
        <v>2463401.71</v>
      </c>
      <c r="P144" s="230">
        <v>1282690.5600000001</v>
      </c>
      <c r="Q144" s="230">
        <v>30</v>
      </c>
      <c r="R144" s="230">
        <v>537.58000000000004</v>
      </c>
      <c r="T144" s="230">
        <v>816781</v>
      </c>
      <c r="U144" s="230">
        <v>12000</v>
      </c>
      <c r="V144" s="231">
        <v>1315915</v>
      </c>
      <c r="Y144" s="231">
        <v>1018332.31</v>
      </c>
      <c r="Z144" s="231">
        <v>88181.79</v>
      </c>
    </row>
    <row r="145" spans="1:28" x14ac:dyDescent="0.2">
      <c r="A145" s="255" t="s">
        <v>3144</v>
      </c>
      <c r="B145" s="229">
        <v>736103.21</v>
      </c>
      <c r="C145" s="229">
        <v>0</v>
      </c>
      <c r="D145" s="229">
        <v>102446</v>
      </c>
      <c r="E145" s="255">
        <v>47118.76</v>
      </c>
      <c r="F145" s="255">
        <v>75059.06</v>
      </c>
      <c r="H145" s="233">
        <v>6500</v>
      </c>
      <c r="J145" s="233">
        <v>15010.6</v>
      </c>
      <c r="M145" s="255">
        <v>1748544.54</v>
      </c>
      <c r="P145" s="230">
        <v>2315573.58</v>
      </c>
      <c r="R145" s="230">
        <v>478.36</v>
      </c>
      <c r="T145" s="230">
        <v>1198340.5</v>
      </c>
      <c r="U145" s="230">
        <v>12000</v>
      </c>
      <c r="V145" s="231">
        <v>1852308.5</v>
      </c>
      <c r="Y145" s="231">
        <v>943951.54</v>
      </c>
      <c r="Z145" s="231">
        <v>34501.879999999997</v>
      </c>
    </row>
    <row r="146" spans="1:28" x14ac:dyDescent="0.2">
      <c r="A146" s="255" t="s">
        <v>3145</v>
      </c>
      <c r="B146" s="229">
        <v>713370.37</v>
      </c>
      <c r="C146" s="229">
        <v>0</v>
      </c>
      <c r="D146" s="229">
        <v>175504.91</v>
      </c>
      <c r="E146" s="255">
        <v>1236225.77</v>
      </c>
      <c r="F146" s="255">
        <v>108903.06</v>
      </c>
      <c r="H146" s="233">
        <v>6500</v>
      </c>
      <c r="J146" s="233">
        <v>109</v>
      </c>
      <c r="L146" s="255">
        <v>4381.12</v>
      </c>
      <c r="M146" s="255">
        <v>577706.88</v>
      </c>
      <c r="P146" s="230">
        <v>2163559.4700000002</v>
      </c>
      <c r="Q146" s="230">
        <v>66500</v>
      </c>
      <c r="R146" s="230">
        <v>857.55</v>
      </c>
      <c r="T146" s="230">
        <v>1263205</v>
      </c>
      <c r="U146" s="230">
        <v>16500</v>
      </c>
      <c r="V146" s="231">
        <v>1948828</v>
      </c>
      <c r="Y146" s="231">
        <v>852011.38</v>
      </c>
      <c r="Z146" s="231">
        <v>102371.28</v>
      </c>
    </row>
    <row r="147" spans="1:28" x14ac:dyDescent="0.2">
      <c r="A147" s="255" t="s">
        <v>3146</v>
      </c>
      <c r="B147" s="229">
        <v>862857.71</v>
      </c>
      <c r="C147" s="229">
        <v>90150</v>
      </c>
      <c r="D147" s="229">
        <v>75701.440000000002</v>
      </c>
      <c r="E147" s="255">
        <v>77552.47</v>
      </c>
      <c r="F147" s="255">
        <v>141789.32</v>
      </c>
      <c r="H147" s="233">
        <v>13375</v>
      </c>
      <c r="J147" s="233">
        <v>15673.38</v>
      </c>
      <c r="M147" s="255">
        <v>3628551.99</v>
      </c>
      <c r="P147" s="230">
        <v>2253790.27</v>
      </c>
      <c r="R147" s="230">
        <v>890.77</v>
      </c>
      <c r="T147" s="230">
        <v>1371825</v>
      </c>
      <c r="U147" s="230">
        <v>16500</v>
      </c>
      <c r="V147" s="231">
        <v>2016140</v>
      </c>
      <c r="Y147" s="231">
        <v>908814.36</v>
      </c>
      <c r="Z147" s="231">
        <v>42593.06</v>
      </c>
      <c r="AB147" s="231">
        <v>2500</v>
      </c>
    </row>
    <row r="148" spans="1:28" x14ac:dyDescent="0.2">
      <c r="A148" s="255" t="s">
        <v>3147</v>
      </c>
      <c r="B148" s="229">
        <v>839197.27</v>
      </c>
      <c r="C148" s="229">
        <v>0</v>
      </c>
      <c r="D148" s="229">
        <v>53207.9</v>
      </c>
      <c r="E148" s="255">
        <v>254330.62</v>
      </c>
      <c r="F148" s="255">
        <v>54152.42</v>
      </c>
      <c r="H148" s="233">
        <v>6687.5</v>
      </c>
      <c r="J148" s="233">
        <v>12500</v>
      </c>
      <c r="L148" s="255">
        <v>3969.66</v>
      </c>
      <c r="M148" s="255">
        <v>2252597.11</v>
      </c>
      <c r="P148" s="230">
        <v>1591701.38</v>
      </c>
      <c r="R148" s="230">
        <v>1003.88</v>
      </c>
      <c r="T148" s="230">
        <v>987385</v>
      </c>
      <c r="U148" s="230">
        <v>24000</v>
      </c>
      <c r="V148" s="231">
        <v>1449959</v>
      </c>
      <c r="Y148" s="231">
        <v>634556.1</v>
      </c>
      <c r="Z148" s="231">
        <v>104112.94</v>
      </c>
    </row>
    <row r="149" spans="1:28" x14ac:dyDescent="0.2">
      <c r="A149" s="255" t="s">
        <v>3148</v>
      </c>
      <c r="B149" s="229">
        <v>361094.16</v>
      </c>
      <c r="C149" s="229">
        <v>10200</v>
      </c>
      <c r="D149" s="229">
        <v>43695.03</v>
      </c>
      <c r="E149" s="255">
        <v>1401345.09</v>
      </c>
      <c r="F149" s="255">
        <v>35897.29</v>
      </c>
      <c r="H149" s="233">
        <v>14700</v>
      </c>
      <c r="J149" s="233">
        <v>46.64</v>
      </c>
      <c r="M149" s="255">
        <v>605433.22</v>
      </c>
      <c r="P149" s="230">
        <v>1047433.16</v>
      </c>
      <c r="R149" s="230">
        <v>377.49</v>
      </c>
      <c r="T149" s="230">
        <v>685398</v>
      </c>
      <c r="U149" s="230">
        <v>4500</v>
      </c>
      <c r="V149" s="231">
        <v>991659</v>
      </c>
      <c r="Y149" s="231">
        <v>437512.52</v>
      </c>
      <c r="Z149" s="231">
        <v>103867.52</v>
      </c>
    </row>
    <row r="150" spans="1:28" x14ac:dyDescent="0.2">
      <c r="A150" s="255" t="s">
        <v>3149</v>
      </c>
      <c r="B150" s="229">
        <v>507008.46</v>
      </c>
      <c r="C150" s="229">
        <v>0</v>
      </c>
      <c r="D150" s="229">
        <v>53541.73</v>
      </c>
      <c r="E150" s="255">
        <v>997181.96</v>
      </c>
      <c r="F150" s="255">
        <v>24465.91</v>
      </c>
      <c r="H150" s="233">
        <v>6072.5</v>
      </c>
      <c r="J150" s="233">
        <v>0</v>
      </c>
      <c r="M150" s="255">
        <v>698047.3</v>
      </c>
      <c r="P150" s="230">
        <v>1027007.2</v>
      </c>
      <c r="R150" s="230">
        <v>770.13</v>
      </c>
      <c r="T150" s="230">
        <v>994106.5</v>
      </c>
      <c r="U150" s="230">
        <v>19500</v>
      </c>
      <c r="V150" s="231">
        <v>1287351.5</v>
      </c>
      <c r="Y150" s="231">
        <v>460364.46</v>
      </c>
      <c r="Z150" s="231">
        <v>76072.55</v>
      </c>
    </row>
    <row r="151" spans="1:28" x14ac:dyDescent="0.2">
      <c r="A151" s="255" t="s">
        <v>3150</v>
      </c>
      <c r="B151" s="229">
        <v>233562.76</v>
      </c>
      <c r="C151" s="229">
        <v>29000</v>
      </c>
      <c r="D151" s="229">
        <v>77107.22</v>
      </c>
      <c r="E151" s="255">
        <v>1001962.2</v>
      </c>
      <c r="F151" s="255">
        <v>54844.22</v>
      </c>
      <c r="H151" s="233">
        <v>7200</v>
      </c>
      <c r="J151" s="233">
        <v>590.33000000000004</v>
      </c>
      <c r="M151" s="255">
        <v>399608.02</v>
      </c>
      <c r="P151" s="230">
        <v>1024179.64</v>
      </c>
      <c r="R151" s="230">
        <v>236.66</v>
      </c>
      <c r="T151" s="230">
        <v>368596.35</v>
      </c>
      <c r="U151" s="230">
        <v>12000</v>
      </c>
      <c r="V151" s="231">
        <v>654436.35</v>
      </c>
      <c r="Y151" s="231">
        <v>548383.87</v>
      </c>
      <c r="Z151" s="231">
        <v>90062.48</v>
      </c>
    </row>
    <row r="152" spans="1:28" x14ac:dyDescent="0.2">
      <c r="A152" s="255" t="s">
        <v>3151</v>
      </c>
      <c r="B152" s="229">
        <v>301391.84999999998</v>
      </c>
      <c r="C152" s="229">
        <v>0</v>
      </c>
      <c r="D152" s="229">
        <v>81394.759999999995</v>
      </c>
      <c r="E152" s="255">
        <v>22009.13</v>
      </c>
      <c r="F152" s="255">
        <v>121109.99</v>
      </c>
      <c r="H152" s="233">
        <v>8962.5</v>
      </c>
      <c r="J152" s="233">
        <v>15000</v>
      </c>
      <c r="M152" s="255">
        <v>1677902.08</v>
      </c>
      <c r="P152" s="230">
        <v>1344977.54</v>
      </c>
      <c r="Q152" s="230">
        <v>50000</v>
      </c>
      <c r="R152" s="230">
        <v>465.38</v>
      </c>
      <c r="T152" s="230">
        <v>732718</v>
      </c>
      <c r="U152" s="230">
        <v>16500</v>
      </c>
      <c r="V152" s="231">
        <v>1297641</v>
      </c>
      <c r="Y152" s="231">
        <v>559940.07999999996</v>
      </c>
      <c r="Z152" s="231">
        <v>51841.16</v>
      </c>
    </row>
    <row r="153" spans="1:28" x14ac:dyDescent="0.2">
      <c r="A153" s="255" t="s">
        <v>3152</v>
      </c>
      <c r="B153" s="229">
        <v>367677.51</v>
      </c>
      <c r="C153" s="229">
        <v>0</v>
      </c>
      <c r="D153" s="229">
        <v>126739.33</v>
      </c>
      <c r="E153" s="255">
        <v>662963.37</v>
      </c>
      <c r="F153" s="255">
        <v>98726.8</v>
      </c>
      <c r="H153" s="233">
        <v>6687.5</v>
      </c>
      <c r="J153" s="233">
        <v>81121.19</v>
      </c>
      <c r="M153" s="255">
        <v>511906.95</v>
      </c>
      <c r="P153" s="230">
        <v>1735503.84</v>
      </c>
      <c r="Q153" s="230">
        <v>33678.81</v>
      </c>
      <c r="R153" s="230">
        <v>271.11</v>
      </c>
      <c r="T153" s="230">
        <v>1466521</v>
      </c>
      <c r="U153" s="230">
        <v>34500</v>
      </c>
      <c r="V153" s="231">
        <v>2035632</v>
      </c>
      <c r="Y153" s="231">
        <v>788958.71999999997</v>
      </c>
      <c r="Z153" s="231">
        <v>80291.839999999997</v>
      </c>
    </row>
    <row r="154" spans="1:28" x14ac:dyDescent="0.2">
      <c r="A154" s="255" t="s">
        <v>3153</v>
      </c>
      <c r="B154" s="229">
        <v>983511.85</v>
      </c>
      <c r="C154" s="229">
        <v>0</v>
      </c>
      <c r="D154" s="229">
        <v>111011.11</v>
      </c>
      <c r="E154" s="255">
        <v>554028.75</v>
      </c>
      <c r="F154" s="255">
        <v>103642.65</v>
      </c>
      <c r="H154" s="233">
        <v>19600</v>
      </c>
      <c r="J154" s="233">
        <v>15042.06</v>
      </c>
      <c r="M154" s="255">
        <v>3252587.34</v>
      </c>
      <c r="P154" s="230">
        <v>1670420.26</v>
      </c>
      <c r="R154" s="230">
        <v>1065.07</v>
      </c>
      <c r="T154" s="230">
        <v>1358876</v>
      </c>
      <c r="U154" s="230">
        <v>31500</v>
      </c>
      <c r="V154" s="231">
        <v>1811058</v>
      </c>
      <c r="Y154" s="231">
        <v>757409.98</v>
      </c>
      <c r="Z154" s="231">
        <v>144122.16</v>
      </c>
    </row>
    <row r="155" spans="1:28" x14ac:dyDescent="0.2">
      <c r="A155" s="255" t="s">
        <v>3198</v>
      </c>
      <c r="B155" s="229">
        <v>656601.59999999998</v>
      </c>
      <c r="C155" s="229">
        <v>0</v>
      </c>
      <c r="D155" s="229">
        <v>126466.35</v>
      </c>
      <c r="E155" s="255">
        <v>1425358.71</v>
      </c>
      <c r="F155" s="255">
        <v>72002.48</v>
      </c>
      <c r="H155" s="233">
        <v>6500</v>
      </c>
      <c r="J155" s="233">
        <v>20315.16</v>
      </c>
      <c r="M155" s="255">
        <v>2705484.32</v>
      </c>
      <c r="P155" s="230">
        <v>1350080.49</v>
      </c>
      <c r="Q155" s="230">
        <v>226763</v>
      </c>
      <c r="T155" s="230">
        <v>763471</v>
      </c>
      <c r="U155" s="230">
        <v>12000</v>
      </c>
      <c r="V155" s="231">
        <v>1269313</v>
      </c>
      <c r="Y155" s="231">
        <v>704058.64</v>
      </c>
      <c r="Z155" s="231">
        <v>81700.12</v>
      </c>
    </row>
    <row r="156" spans="1:28" x14ac:dyDescent="0.2">
      <c r="A156" s="255" t="s">
        <v>3154</v>
      </c>
      <c r="B156" s="229">
        <v>614470.9</v>
      </c>
      <c r="C156" s="229">
        <v>0</v>
      </c>
      <c r="D156" s="229">
        <v>78595.850000000006</v>
      </c>
      <c r="E156" s="255">
        <v>540974.68000000005</v>
      </c>
      <c r="F156" s="255">
        <v>482106.68</v>
      </c>
      <c r="H156" s="233">
        <v>19357.5</v>
      </c>
      <c r="J156" s="233">
        <v>0</v>
      </c>
      <c r="M156" s="255">
        <v>1733406.94</v>
      </c>
      <c r="P156" s="230">
        <v>1795982.36</v>
      </c>
      <c r="Q156" s="230">
        <v>99060</v>
      </c>
      <c r="R156" s="230">
        <v>423.44</v>
      </c>
      <c r="T156" s="230">
        <v>1467640</v>
      </c>
      <c r="U156" s="230">
        <v>12000</v>
      </c>
      <c r="V156" s="231">
        <v>2231112</v>
      </c>
      <c r="Y156" s="231">
        <v>544985.15</v>
      </c>
      <c r="Z156" s="231">
        <v>204398.72</v>
      </c>
    </row>
    <row r="157" spans="1:28" x14ac:dyDescent="0.2">
      <c r="A157" s="255" t="s">
        <v>3155</v>
      </c>
      <c r="B157" s="229">
        <v>639961.91</v>
      </c>
      <c r="C157" s="229">
        <v>0</v>
      </c>
      <c r="D157" s="229">
        <v>35120.559999999998</v>
      </c>
      <c r="E157" s="255">
        <v>239323.36</v>
      </c>
      <c r="F157" s="255">
        <v>19197.830000000002</v>
      </c>
      <c r="H157" s="233">
        <v>16837.5</v>
      </c>
      <c r="J157" s="233">
        <v>186.19</v>
      </c>
      <c r="L157" s="255">
        <v>-0.99</v>
      </c>
      <c r="M157" s="255">
        <v>1890457.72</v>
      </c>
      <c r="P157" s="230">
        <v>1539958.76</v>
      </c>
      <c r="Q157" s="230">
        <v>99510</v>
      </c>
      <c r="R157" s="230">
        <v>455.78</v>
      </c>
      <c r="T157" s="230">
        <v>483110</v>
      </c>
      <c r="U157" s="230">
        <v>12000</v>
      </c>
      <c r="V157" s="231">
        <v>1162650</v>
      </c>
      <c r="Y157" s="231">
        <v>375943.87</v>
      </c>
      <c r="Z157" s="231">
        <v>83773.279999999999</v>
      </c>
      <c r="AB157" s="231">
        <v>32980</v>
      </c>
    </row>
    <row r="158" spans="1:28" x14ac:dyDescent="0.2">
      <c r="A158" s="255" t="s">
        <v>3156</v>
      </c>
      <c r="B158" s="229">
        <v>857015.1</v>
      </c>
      <c r="C158" s="229">
        <v>0</v>
      </c>
      <c r="D158" s="229">
        <v>91356.84</v>
      </c>
      <c r="E158" s="255">
        <v>2242203.9</v>
      </c>
      <c r="F158" s="255">
        <v>240658.44</v>
      </c>
      <c r="H158" s="233">
        <v>23272.5</v>
      </c>
      <c r="J158" s="233">
        <v>1614.38</v>
      </c>
      <c r="L158" s="255">
        <v>-76.06</v>
      </c>
      <c r="M158" s="255">
        <v>715300.29</v>
      </c>
      <c r="P158" s="230">
        <v>2041391.14</v>
      </c>
      <c r="Q158" s="230">
        <v>134350</v>
      </c>
      <c r="R158" s="230">
        <v>1145.6199999999999</v>
      </c>
      <c r="T158" s="230">
        <v>1052990</v>
      </c>
      <c r="U158" s="230">
        <v>22500</v>
      </c>
      <c r="V158" s="231">
        <v>1893773</v>
      </c>
      <c r="Y158" s="231">
        <v>692438.83</v>
      </c>
      <c r="Z158" s="231">
        <v>176230.13</v>
      </c>
    </row>
    <row r="159" spans="1:28" x14ac:dyDescent="0.2">
      <c r="A159" s="255" t="s">
        <v>3157</v>
      </c>
      <c r="B159" s="229">
        <v>1070256.44</v>
      </c>
      <c r="C159" s="229">
        <v>0</v>
      </c>
      <c r="D159" s="229">
        <v>101419.9</v>
      </c>
      <c r="E159" s="255">
        <v>291684.28000000003</v>
      </c>
      <c r="F159" s="255">
        <v>187834.57</v>
      </c>
      <c r="H159" s="233">
        <v>16237.5</v>
      </c>
      <c r="J159" s="233">
        <v>480</v>
      </c>
      <c r="L159" s="255">
        <v>2.5</v>
      </c>
      <c r="M159" s="255">
        <v>1595931.52</v>
      </c>
      <c r="P159" s="230">
        <v>1852881.53</v>
      </c>
      <c r="Q159" s="230">
        <v>373250</v>
      </c>
      <c r="R159" s="230">
        <v>891.65</v>
      </c>
      <c r="T159" s="230">
        <v>545920</v>
      </c>
      <c r="V159" s="231">
        <v>1313980</v>
      </c>
      <c r="Y159" s="231">
        <v>501907.42</v>
      </c>
      <c r="Z159" s="231">
        <v>86585.35</v>
      </c>
      <c r="AB159" s="231">
        <v>40440</v>
      </c>
    </row>
    <row r="160" spans="1:28" x14ac:dyDescent="0.2">
      <c r="A160" s="255" t="s">
        <v>3158</v>
      </c>
      <c r="B160" s="229">
        <v>592906.18000000005</v>
      </c>
      <c r="C160" s="229">
        <v>0</v>
      </c>
      <c r="D160" s="229">
        <v>51060.46</v>
      </c>
      <c r="E160" s="255">
        <v>300337.89</v>
      </c>
      <c r="F160" s="255">
        <v>117788</v>
      </c>
      <c r="G160" s="233">
        <v>3500</v>
      </c>
      <c r="H160" s="233">
        <v>53550.5</v>
      </c>
      <c r="M160" s="255">
        <v>2218013.29</v>
      </c>
      <c r="P160" s="230">
        <v>1003736.74</v>
      </c>
      <c r="Q160" s="230">
        <v>30000</v>
      </c>
      <c r="R160" s="230">
        <v>172.43</v>
      </c>
      <c r="T160" s="230">
        <v>1026442</v>
      </c>
      <c r="V160" s="231">
        <v>1425382</v>
      </c>
      <c r="Y160" s="231">
        <v>235929.86</v>
      </c>
      <c r="Z160" s="231">
        <v>62776.32</v>
      </c>
    </row>
    <row r="161" spans="1:28" x14ac:dyDescent="0.2">
      <c r="A161" s="255" t="s">
        <v>3159</v>
      </c>
      <c r="B161" s="229">
        <v>518334.14</v>
      </c>
      <c r="C161" s="229">
        <v>0</v>
      </c>
      <c r="D161" s="229">
        <v>30880.06</v>
      </c>
      <c r="E161" s="255">
        <v>124244.64</v>
      </c>
      <c r="F161" s="255">
        <v>668689.46</v>
      </c>
      <c r="J161" s="233">
        <v>814.95</v>
      </c>
      <c r="M161" s="255">
        <v>1904185.77</v>
      </c>
      <c r="P161" s="230">
        <v>1306936.01</v>
      </c>
      <c r="Q161" s="230">
        <v>46870</v>
      </c>
      <c r="R161" s="230">
        <v>433.25</v>
      </c>
      <c r="T161" s="230">
        <v>1764463</v>
      </c>
      <c r="V161" s="231">
        <v>2435632.77</v>
      </c>
      <c r="Y161" s="231">
        <v>281902.07</v>
      </c>
      <c r="Z161" s="231">
        <v>155791.24</v>
      </c>
    </row>
    <row r="162" spans="1:28" x14ac:dyDescent="0.2">
      <c r="A162" s="255" t="s">
        <v>3160</v>
      </c>
      <c r="B162" s="229">
        <v>614429.85</v>
      </c>
      <c r="C162" s="229">
        <v>0</v>
      </c>
      <c r="D162" s="229">
        <v>18378.29</v>
      </c>
      <c r="E162" s="255">
        <v>387289.4</v>
      </c>
      <c r="F162" s="255">
        <v>695731.5</v>
      </c>
      <c r="J162" s="233">
        <v>13.72</v>
      </c>
      <c r="M162" s="255">
        <v>2050038.21</v>
      </c>
      <c r="P162" s="230">
        <v>1406776.73</v>
      </c>
      <c r="Q162" s="230">
        <v>96325</v>
      </c>
      <c r="R162" s="230">
        <v>325.02</v>
      </c>
      <c r="T162" s="230">
        <v>902426.38</v>
      </c>
      <c r="U162" s="230">
        <v>2806.38</v>
      </c>
      <c r="V162" s="231">
        <v>1548408.38</v>
      </c>
      <c r="Y162" s="231">
        <v>292220.09000000003</v>
      </c>
      <c r="Z162" s="231">
        <v>154749.74</v>
      </c>
      <c r="AB162" s="231">
        <v>0.38</v>
      </c>
    </row>
    <row r="163" spans="1:28" x14ac:dyDescent="0.2">
      <c r="A163" s="255" t="s">
        <v>3161</v>
      </c>
      <c r="B163" s="229">
        <v>1073212.6299999999</v>
      </c>
      <c r="C163" s="229">
        <v>0</v>
      </c>
      <c r="D163" s="229">
        <v>90226.23</v>
      </c>
      <c r="E163" s="255">
        <v>1906951.22</v>
      </c>
      <c r="F163" s="255">
        <v>187585.55</v>
      </c>
      <c r="J163" s="233">
        <v>352.72</v>
      </c>
      <c r="L163" s="255">
        <v>-54447.14</v>
      </c>
      <c r="M163" s="255">
        <v>345682.71</v>
      </c>
      <c r="P163" s="230">
        <v>1984826.02</v>
      </c>
      <c r="Q163" s="230">
        <v>228400</v>
      </c>
      <c r="R163" s="230">
        <v>714.37</v>
      </c>
      <c r="T163" s="230">
        <v>1380813</v>
      </c>
      <c r="V163" s="231">
        <v>2258173</v>
      </c>
      <c r="Y163" s="231">
        <v>333600.11</v>
      </c>
      <c r="Z163" s="231">
        <v>262922.36</v>
      </c>
    </row>
    <row r="164" spans="1:28" x14ac:dyDescent="0.2">
      <c r="A164" s="255" t="s">
        <v>3162</v>
      </c>
      <c r="B164" s="229">
        <v>1262375.05</v>
      </c>
      <c r="C164" s="229">
        <v>0</v>
      </c>
      <c r="D164" s="229">
        <v>76338.61</v>
      </c>
      <c r="E164" s="255">
        <v>888535.33</v>
      </c>
      <c r="F164" s="255">
        <v>177803.25</v>
      </c>
      <c r="G164" s="233">
        <v>3500</v>
      </c>
      <c r="H164" s="233">
        <v>13642.5</v>
      </c>
      <c r="J164" s="233">
        <v>32.71</v>
      </c>
      <c r="L164" s="255">
        <v>139669.06</v>
      </c>
      <c r="M164" s="255">
        <v>633085.80000000005</v>
      </c>
      <c r="P164" s="230">
        <v>1031616.41</v>
      </c>
      <c r="Q164" s="230">
        <v>208200</v>
      </c>
      <c r="R164" s="230">
        <v>2149</v>
      </c>
      <c r="T164" s="230">
        <v>746320</v>
      </c>
      <c r="U164" s="230">
        <v>12000</v>
      </c>
      <c r="V164" s="231">
        <v>1076819</v>
      </c>
      <c r="Y164" s="231">
        <v>474901.46</v>
      </c>
      <c r="Z164" s="231">
        <v>108219.6</v>
      </c>
    </row>
    <row r="165" spans="1:28" x14ac:dyDescent="0.2">
      <c r="A165" s="255" t="s">
        <v>3163</v>
      </c>
      <c r="B165" s="229">
        <v>1313067.73</v>
      </c>
      <c r="C165" s="229">
        <v>0</v>
      </c>
      <c r="D165" s="229">
        <v>42243.3</v>
      </c>
      <c r="E165" s="255">
        <v>93626.77</v>
      </c>
      <c r="F165" s="255">
        <v>218159.11</v>
      </c>
      <c r="H165" s="233">
        <v>32307.5</v>
      </c>
      <c r="J165" s="233">
        <v>0</v>
      </c>
      <c r="L165" s="255">
        <v>185836.08</v>
      </c>
      <c r="M165" s="255">
        <v>1315994.6399999999</v>
      </c>
      <c r="P165" s="230">
        <v>1219445.76</v>
      </c>
      <c r="Q165" s="230">
        <v>34077</v>
      </c>
      <c r="R165" s="230">
        <v>2234.4299999999998</v>
      </c>
      <c r="T165" s="230">
        <v>889920</v>
      </c>
      <c r="U165" s="230">
        <v>27750</v>
      </c>
      <c r="V165" s="231">
        <v>1313015</v>
      </c>
      <c r="Y165" s="231">
        <v>430919.69</v>
      </c>
      <c r="Z165" s="231">
        <v>38294.69</v>
      </c>
    </row>
    <row r="166" spans="1:28" x14ac:dyDescent="0.2">
      <c r="A166" s="255" t="s">
        <v>3164</v>
      </c>
      <c r="B166" s="229">
        <v>830646.43</v>
      </c>
      <c r="C166" s="229">
        <v>0</v>
      </c>
      <c r="D166" s="229">
        <v>58025.77</v>
      </c>
      <c r="E166" s="255">
        <v>122402.88</v>
      </c>
      <c r="F166" s="255">
        <v>572697.30000000005</v>
      </c>
      <c r="G166" s="233">
        <v>0</v>
      </c>
      <c r="J166" s="233">
        <v>794.94</v>
      </c>
      <c r="L166" s="255">
        <v>209163.98</v>
      </c>
      <c r="M166" s="255">
        <v>1954472.19</v>
      </c>
      <c r="P166" s="230">
        <v>1342326.39</v>
      </c>
      <c r="Q166" s="230">
        <v>195000</v>
      </c>
      <c r="R166" s="230">
        <v>1413.26</v>
      </c>
      <c r="T166" s="230">
        <v>1194490</v>
      </c>
      <c r="U166" s="230">
        <v>14400</v>
      </c>
      <c r="V166" s="231">
        <v>1681680</v>
      </c>
      <c r="Y166" s="231">
        <v>485520.53</v>
      </c>
      <c r="Z166" s="231">
        <v>130651.76</v>
      </c>
    </row>
    <row r="167" spans="1:28" x14ac:dyDescent="0.2">
      <c r="A167" s="255" t="s">
        <v>3165</v>
      </c>
      <c r="B167" s="229">
        <v>1014179.3</v>
      </c>
      <c r="C167" s="229">
        <v>0</v>
      </c>
      <c r="D167" s="229">
        <v>8794.69</v>
      </c>
      <c r="E167" s="255">
        <v>496934.02</v>
      </c>
      <c r="F167" s="255">
        <v>70173.13</v>
      </c>
      <c r="G167" s="233">
        <v>11050</v>
      </c>
      <c r="H167" s="233">
        <v>33007.5</v>
      </c>
      <c r="J167" s="233">
        <v>40.47</v>
      </c>
      <c r="L167" s="255">
        <v>128918.68</v>
      </c>
      <c r="M167" s="255">
        <v>1659140.58</v>
      </c>
      <c r="P167" s="230">
        <v>1087527.1000000001</v>
      </c>
      <c r="Q167" s="230">
        <v>247000</v>
      </c>
      <c r="R167" s="230">
        <v>1475.62</v>
      </c>
      <c r="T167" s="230">
        <v>1347180</v>
      </c>
      <c r="U167" s="230">
        <v>30000</v>
      </c>
      <c r="V167" s="231">
        <v>1652330</v>
      </c>
      <c r="Y167" s="231">
        <v>635109.41</v>
      </c>
      <c r="Z167" s="231">
        <v>92842.16</v>
      </c>
    </row>
    <row r="168" spans="1:28" x14ac:dyDescent="0.2">
      <c r="A168" s="255" t="s">
        <v>3166</v>
      </c>
      <c r="B168" s="229">
        <v>733762.75</v>
      </c>
      <c r="C168" s="229">
        <v>0</v>
      </c>
      <c r="D168" s="229">
        <v>43543.43</v>
      </c>
      <c r="E168" s="255">
        <v>438631.72</v>
      </c>
      <c r="F168" s="255">
        <v>111862.6</v>
      </c>
      <c r="G168" s="233">
        <v>5000</v>
      </c>
      <c r="H168" s="233">
        <v>37667.980000000003</v>
      </c>
      <c r="J168" s="233">
        <v>93.46</v>
      </c>
      <c r="L168" s="255">
        <v>186095.32</v>
      </c>
      <c r="M168" s="255">
        <v>3430123.36</v>
      </c>
      <c r="P168" s="230">
        <v>1304575.95</v>
      </c>
      <c r="Q168" s="230">
        <v>234000</v>
      </c>
      <c r="T168" s="230">
        <v>1877600</v>
      </c>
      <c r="U168" s="230">
        <v>26850</v>
      </c>
      <c r="V168" s="231">
        <v>2375140</v>
      </c>
      <c r="Y168" s="231">
        <v>836926.83</v>
      </c>
      <c r="Z168" s="231">
        <v>147537.20000000001</v>
      </c>
    </row>
    <row r="169" spans="1:28" x14ac:dyDescent="0.2">
      <c r="A169" s="255" t="s">
        <v>3167</v>
      </c>
      <c r="B169" s="229">
        <v>708638.22</v>
      </c>
      <c r="C169" s="229">
        <v>0</v>
      </c>
      <c r="D169" s="229">
        <v>71220.509999999995</v>
      </c>
      <c r="E169" s="255">
        <v>3735979.56</v>
      </c>
      <c r="F169" s="255">
        <v>112480.09</v>
      </c>
      <c r="J169" s="233">
        <v>901.92</v>
      </c>
      <c r="L169" s="255">
        <v>20.37</v>
      </c>
      <c r="M169" s="255">
        <v>2074034.47</v>
      </c>
      <c r="P169" s="230">
        <v>1239498.8999999999</v>
      </c>
      <c r="R169" s="230">
        <v>888.24</v>
      </c>
      <c r="T169" s="230">
        <v>598520</v>
      </c>
      <c r="V169" s="231">
        <v>1175088</v>
      </c>
      <c r="Y169" s="231">
        <v>419551.02</v>
      </c>
      <c r="Z169" s="231">
        <v>7288.4</v>
      </c>
    </row>
    <row r="170" spans="1:28" x14ac:dyDescent="0.2">
      <c r="A170" s="255" t="s">
        <v>3168</v>
      </c>
      <c r="B170" s="229">
        <v>966685.24</v>
      </c>
      <c r="C170" s="229">
        <v>0</v>
      </c>
      <c r="D170" s="229">
        <v>94018.26</v>
      </c>
      <c r="E170" s="255">
        <v>199480.75</v>
      </c>
      <c r="F170" s="255">
        <v>690616.04</v>
      </c>
      <c r="J170" s="233">
        <v>140116.03</v>
      </c>
      <c r="L170" s="255">
        <v>7.19</v>
      </c>
      <c r="M170" s="255">
        <v>2188176.4900000002</v>
      </c>
      <c r="P170" s="230">
        <v>2384549.6</v>
      </c>
      <c r="Q170" s="230">
        <v>16500</v>
      </c>
      <c r="R170" s="230">
        <v>1051.31</v>
      </c>
      <c r="T170" s="230">
        <v>992021</v>
      </c>
      <c r="V170" s="231">
        <v>1716577.99</v>
      </c>
      <c r="Y170" s="231">
        <v>655286.57999999996</v>
      </c>
      <c r="Z170" s="231">
        <v>78820.160000000003</v>
      </c>
    </row>
    <row r="171" spans="1:28" x14ac:dyDescent="0.2">
      <c r="A171" s="255" t="s">
        <v>3169</v>
      </c>
      <c r="B171" s="229">
        <v>653991.30000000005</v>
      </c>
      <c r="C171" s="229">
        <v>0</v>
      </c>
      <c r="D171" s="229">
        <v>116912.43</v>
      </c>
      <c r="E171" s="255">
        <v>450995.32</v>
      </c>
      <c r="F171" s="255">
        <v>653096.03</v>
      </c>
      <c r="J171" s="233">
        <v>18</v>
      </c>
      <c r="L171" s="255">
        <v>-24572.3</v>
      </c>
      <c r="M171" s="255">
        <v>1890317.34</v>
      </c>
      <c r="P171" s="230">
        <v>1247431.76</v>
      </c>
      <c r="Q171" s="230">
        <v>9000</v>
      </c>
      <c r="R171" s="230">
        <v>1864.85</v>
      </c>
      <c r="T171" s="230">
        <v>917540</v>
      </c>
      <c r="V171" s="231">
        <v>1366027</v>
      </c>
      <c r="Y171" s="231">
        <v>558540</v>
      </c>
      <c r="Z171" s="231">
        <v>72295.23</v>
      </c>
    </row>
    <row r="172" spans="1:28" x14ac:dyDescent="0.2">
      <c r="A172" s="255" t="s">
        <v>3170</v>
      </c>
      <c r="B172" s="229">
        <v>1011364.76</v>
      </c>
      <c r="C172" s="229">
        <v>0</v>
      </c>
      <c r="D172" s="229">
        <v>37844.15</v>
      </c>
      <c r="E172" s="255">
        <v>286128.95</v>
      </c>
      <c r="F172" s="255">
        <v>169041.57</v>
      </c>
      <c r="J172" s="233">
        <v>183820.79999999999</v>
      </c>
      <c r="L172" s="255">
        <v>90000</v>
      </c>
      <c r="M172" s="255">
        <v>2400624.13</v>
      </c>
      <c r="P172" s="230">
        <v>1282554.75</v>
      </c>
      <c r="Q172" s="230">
        <v>90000</v>
      </c>
      <c r="R172" s="230">
        <v>993.41</v>
      </c>
      <c r="T172" s="230">
        <v>1453480</v>
      </c>
      <c r="V172" s="231">
        <v>1931855.75</v>
      </c>
      <c r="W172" s="231">
        <v>7500</v>
      </c>
      <c r="Y172" s="231">
        <v>540644.71</v>
      </c>
      <c r="Z172" s="231">
        <v>130725.04</v>
      </c>
    </row>
    <row r="173" spans="1:28" x14ac:dyDescent="0.2">
      <c r="A173" s="255" t="s">
        <v>3171</v>
      </c>
      <c r="B173" s="229">
        <v>1418050.66</v>
      </c>
      <c r="C173" s="229">
        <v>0</v>
      </c>
      <c r="D173" s="229">
        <v>51067.77</v>
      </c>
      <c r="E173" s="255">
        <v>660421</v>
      </c>
      <c r="F173" s="255">
        <v>484895.31</v>
      </c>
      <c r="J173" s="233">
        <v>554.98</v>
      </c>
      <c r="L173" s="255">
        <v>-7.79</v>
      </c>
      <c r="M173" s="255">
        <v>1658240.02</v>
      </c>
      <c r="P173" s="230">
        <v>1894764.73</v>
      </c>
      <c r="Q173" s="230">
        <v>130800</v>
      </c>
      <c r="R173" s="230">
        <v>1669.14</v>
      </c>
      <c r="T173" s="230">
        <v>874220</v>
      </c>
      <c r="V173" s="231">
        <v>1674188</v>
      </c>
      <c r="Y173" s="231">
        <v>661100.93999999994</v>
      </c>
      <c r="Z173" s="231">
        <v>113502.32</v>
      </c>
    </row>
    <row r="174" spans="1:28" x14ac:dyDescent="0.2">
      <c r="A174" s="255" t="s">
        <v>3172</v>
      </c>
      <c r="B174" s="229">
        <v>853499.34</v>
      </c>
      <c r="C174" s="229">
        <v>0</v>
      </c>
      <c r="D174" s="229">
        <v>101623.84</v>
      </c>
      <c r="E174" s="255">
        <v>343934.71999999997</v>
      </c>
      <c r="F174" s="255">
        <v>100891.08</v>
      </c>
      <c r="J174" s="233">
        <v>7</v>
      </c>
      <c r="L174" s="255">
        <v>-3400</v>
      </c>
      <c r="M174" s="255">
        <v>2400624.13</v>
      </c>
      <c r="P174" s="230">
        <v>1938873.77</v>
      </c>
      <c r="Q174" s="230">
        <v>44300</v>
      </c>
      <c r="R174" s="230">
        <v>693.93</v>
      </c>
      <c r="T174" s="230">
        <v>858400</v>
      </c>
      <c r="V174" s="231">
        <v>1701145.92</v>
      </c>
      <c r="Y174" s="231">
        <v>714394.15</v>
      </c>
      <c r="Z174" s="231">
        <v>73535.12</v>
      </c>
    </row>
    <row r="175" spans="1:28" x14ac:dyDescent="0.2">
      <c r="A175" s="255" t="s">
        <v>3173</v>
      </c>
      <c r="B175" s="229">
        <v>663969.18000000005</v>
      </c>
      <c r="C175" s="229">
        <v>0</v>
      </c>
      <c r="D175" s="229">
        <v>23232.560000000001</v>
      </c>
      <c r="E175" s="255">
        <v>128977.87</v>
      </c>
      <c r="F175" s="255">
        <v>79987.839999999997</v>
      </c>
      <c r="J175" s="233">
        <v>130.84</v>
      </c>
      <c r="M175" s="255">
        <v>1908740.29</v>
      </c>
      <c r="P175" s="230">
        <v>1398660.3</v>
      </c>
      <c r="R175" s="230">
        <v>1543.65</v>
      </c>
      <c r="T175" s="230">
        <v>1156850</v>
      </c>
      <c r="V175" s="231">
        <v>1748450</v>
      </c>
      <c r="Y175" s="231">
        <v>570392.71</v>
      </c>
      <c r="Z175" s="231">
        <v>60351.839999999997</v>
      </c>
    </row>
    <row r="176" spans="1:28" x14ac:dyDescent="0.2">
      <c r="A176" s="255" t="s">
        <v>3174</v>
      </c>
      <c r="B176" s="229">
        <v>616116.76</v>
      </c>
      <c r="C176" s="229">
        <v>0</v>
      </c>
      <c r="D176" s="229">
        <v>28270.29</v>
      </c>
      <c r="E176" s="255">
        <v>443874.73</v>
      </c>
      <c r="F176" s="255">
        <v>192738.43</v>
      </c>
      <c r="J176" s="233">
        <v>483.1</v>
      </c>
      <c r="M176" s="255">
        <v>2036218.61</v>
      </c>
      <c r="P176" s="230">
        <v>1399225.37</v>
      </c>
      <c r="Q176" s="230">
        <v>80000</v>
      </c>
      <c r="R176" s="230">
        <v>1347.47</v>
      </c>
      <c r="T176" s="230">
        <v>1081520</v>
      </c>
      <c r="V176" s="231">
        <v>1870920</v>
      </c>
      <c r="Y176" s="231">
        <v>508362.96</v>
      </c>
      <c r="Z176" s="231">
        <v>144455.29999999999</v>
      </c>
    </row>
    <row r="177" spans="1:26" x14ac:dyDescent="0.2">
      <c r="A177" s="255" t="s">
        <v>3175</v>
      </c>
      <c r="B177" s="229">
        <v>635475.5</v>
      </c>
      <c r="C177" s="229">
        <v>0</v>
      </c>
      <c r="D177" s="229">
        <v>29368.959999999999</v>
      </c>
      <c r="E177" s="255">
        <v>42446.18</v>
      </c>
      <c r="F177" s="255">
        <v>148216.06</v>
      </c>
      <c r="J177" s="233">
        <v>37.380000000000003</v>
      </c>
      <c r="M177" s="255">
        <v>2581996.2400000002</v>
      </c>
      <c r="P177" s="230">
        <v>883327.25</v>
      </c>
      <c r="Q177" s="230">
        <v>70135</v>
      </c>
      <c r="R177" s="230">
        <v>1129.03</v>
      </c>
      <c r="T177" s="230">
        <v>671610</v>
      </c>
      <c r="V177" s="231">
        <v>1059050</v>
      </c>
      <c r="Y177" s="231">
        <v>309010.40999999997</v>
      </c>
      <c r="Z177" s="231">
        <v>143612.39000000001</v>
      </c>
    </row>
    <row r="178" spans="1:26" x14ac:dyDescent="0.2">
      <c r="A178" s="255" t="s">
        <v>3176</v>
      </c>
      <c r="B178" s="229">
        <v>848883.82</v>
      </c>
      <c r="C178" s="229">
        <v>0</v>
      </c>
      <c r="D178" s="229">
        <v>11686.78</v>
      </c>
      <c r="E178" s="255">
        <v>168955.69</v>
      </c>
      <c r="F178" s="255">
        <v>178337.21</v>
      </c>
      <c r="J178" s="233">
        <v>574.41</v>
      </c>
      <c r="M178" s="255">
        <v>1442473.15</v>
      </c>
      <c r="P178" s="230">
        <v>1204969.48</v>
      </c>
      <c r="Q178" s="230">
        <v>378539</v>
      </c>
      <c r="R178" s="230">
        <v>921.23</v>
      </c>
      <c r="T178" s="230">
        <v>902310</v>
      </c>
      <c r="U178" s="230">
        <v>5608</v>
      </c>
      <c r="V178" s="231">
        <v>1278450</v>
      </c>
      <c r="Y178" s="231">
        <v>443672.06</v>
      </c>
      <c r="Z178" s="231">
        <v>127413.67</v>
      </c>
    </row>
    <row r="179" spans="1:26" x14ac:dyDescent="0.2">
      <c r="A179" s="255" t="s">
        <v>3177</v>
      </c>
      <c r="B179" s="229">
        <v>757735.36</v>
      </c>
      <c r="C179" s="229">
        <v>0</v>
      </c>
      <c r="D179" s="229">
        <v>4729.2299999999996</v>
      </c>
      <c r="E179" s="255">
        <v>230059.02</v>
      </c>
      <c r="F179" s="255">
        <v>151755.13</v>
      </c>
      <c r="J179" s="233">
        <v>0</v>
      </c>
      <c r="M179" s="255">
        <v>1708773.29</v>
      </c>
      <c r="P179" s="230">
        <v>771037.75</v>
      </c>
      <c r="Q179" s="230">
        <v>113000</v>
      </c>
      <c r="R179" s="230">
        <v>1430.31</v>
      </c>
      <c r="T179" s="230">
        <v>778120</v>
      </c>
      <c r="V179" s="231">
        <v>1067810</v>
      </c>
      <c r="Y179" s="231">
        <v>366982.9</v>
      </c>
      <c r="Z179" s="231">
        <v>109855.74</v>
      </c>
    </row>
    <row r="180" spans="1:26" x14ac:dyDescent="0.2">
      <c r="A180" s="255" t="s">
        <v>3178</v>
      </c>
      <c r="B180" s="229">
        <v>568836.18000000005</v>
      </c>
      <c r="C180" s="229">
        <v>0</v>
      </c>
      <c r="D180" s="229">
        <v>18981.62</v>
      </c>
      <c r="E180" s="255">
        <v>25318.03</v>
      </c>
      <c r="F180" s="255">
        <v>50813.15</v>
      </c>
      <c r="J180" s="233">
        <v>29.8</v>
      </c>
      <c r="L180" s="255">
        <v>-4</v>
      </c>
      <c r="M180" s="255">
        <v>1572242.02</v>
      </c>
      <c r="P180" s="230">
        <v>911959.96</v>
      </c>
      <c r="Q180" s="230">
        <v>236413</v>
      </c>
      <c r="R180" s="230">
        <v>2015.24</v>
      </c>
      <c r="T180" s="230">
        <v>790290</v>
      </c>
      <c r="V180" s="231">
        <v>1206090</v>
      </c>
      <c r="Y180" s="231">
        <v>426763.53</v>
      </c>
      <c r="Z180" s="231">
        <v>40789.599999999999</v>
      </c>
    </row>
    <row r="181" spans="1:26" x14ac:dyDescent="0.2">
      <c r="A181" s="255" t="s">
        <v>3179</v>
      </c>
      <c r="B181" s="229">
        <v>505733.14</v>
      </c>
      <c r="C181" s="229">
        <v>0</v>
      </c>
      <c r="D181" s="229">
        <v>17653.11</v>
      </c>
      <c r="E181" s="255">
        <v>91651.78</v>
      </c>
      <c r="F181" s="255">
        <v>116045.18</v>
      </c>
      <c r="J181" s="233">
        <v>570.1</v>
      </c>
      <c r="M181" s="255">
        <v>1286359.3700000001</v>
      </c>
      <c r="P181" s="230">
        <v>1312953.74</v>
      </c>
      <c r="Q181" s="230">
        <v>122555</v>
      </c>
      <c r="R181" s="230">
        <v>1171.01</v>
      </c>
      <c r="T181" s="230">
        <v>856299</v>
      </c>
      <c r="V181" s="231">
        <v>1361959</v>
      </c>
      <c r="Y181" s="231">
        <v>523605.4</v>
      </c>
      <c r="Z181" s="231">
        <v>55901.88</v>
      </c>
    </row>
    <row r="182" spans="1:26" x14ac:dyDescent="0.2">
      <c r="A182" s="255" t="s">
        <v>3180</v>
      </c>
      <c r="B182" s="229">
        <v>594915.5</v>
      </c>
      <c r="C182" s="229">
        <v>21454.880000000001</v>
      </c>
      <c r="D182" s="229">
        <v>40062.379999999997</v>
      </c>
      <c r="E182" s="255">
        <v>237763.17</v>
      </c>
      <c r="F182" s="255">
        <v>110660.24</v>
      </c>
      <c r="G182" s="233">
        <v>68429.47</v>
      </c>
      <c r="H182" s="233">
        <v>6898.51</v>
      </c>
      <c r="I182" s="233">
        <v>1107</v>
      </c>
      <c r="M182" s="255">
        <v>1621669.25</v>
      </c>
      <c r="P182" s="230">
        <v>765552.33</v>
      </c>
      <c r="R182" s="230">
        <v>1057.18</v>
      </c>
      <c r="T182" s="230">
        <v>343040</v>
      </c>
      <c r="U182" s="230">
        <v>150840.79999999999</v>
      </c>
      <c r="V182" s="231">
        <v>814560.5</v>
      </c>
      <c r="Y182" s="231">
        <v>230556.68</v>
      </c>
      <c r="Z182" s="231">
        <v>46604.47</v>
      </c>
    </row>
    <row r="183" spans="1:26" x14ac:dyDescent="0.2">
      <c r="A183" s="255" t="s">
        <v>3181</v>
      </c>
      <c r="B183" s="229">
        <v>214326.79</v>
      </c>
      <c r="C183" s="229">
        <v>0</v>
      </c>
      <c r="D183" s="229">
        <v>45249.25</v>
      </c>
      <c r="E183" s="255">
        <v>301085.99</v>
      </c>
      <c r="F183" s="255">
        <v>242545.81</v>
      </c>
      <c r="G183" s="233">
        <v>32685</v>
      </c>
      <c r="M183" s="255">
        <v>2143817.25</v>
      </c>
      <c r="P183" s="230">
        <v>854606.54</v>
      </c>
      <c r="R183" s="230">
        <v>386.7</v>
      </c>
      <c r="T183" s="230">
        <v>977660</v>
      </c>
      <c r="U183" s="230">
        <v>136807.07999999999</v>
      </c>
      <c r="V183" s="231">
        <v>1321051</v>
      </c>
      <c r="Y183" s="231">
        <v>478175.2</v>
      </c>
      <c r="Z183" s="231">
        <v>87607.47</v>
      </c>
    </row>
    <row r="184" spans="1:26" x14ac:dyDescent="0.2">
      <c r="A184" s="255" t="s">
        <v>3182</v>
      </c>
      <c r="B184" s="229">
        <v>517817.94</v>
      </c>
      <c r="C184" s="229">
        <v>798</v>
      </c>
      <c r="D184" s="229">
        <v>24920.080000000002</v>
      </c>
      <c r="E184" s="255">
        <v>2269545.35</v>
      </c>
      <c r="F184" s="255">
        <v>220501.53</v>
      </c>
      <c r="G184" s="233">
        <v>15025</v>
      </c>
      <c r="M184" s="255">
        <v>309335.96999999997</v>
      </c>
      <c r="P184" s="230">
        <v>599812.06999999995</v>
      </c>
      <c r="R184" s="230">
        <v>972.22</v>
      </c>
      <c r="T184" s="230">
        <v>773460</v>
      </c>
      <c r="U184" s="230">
        <v>98424.56</v>
      </c>
      <c r="V184" s="231">
        <v>1063322</v>
      </c>
      <c r="Y184" s="231">
        <v>265571.53999999998</v>
      </c>
      <c r="Z184" s="231">
        <v>118606.09</v>
      </c>
    </row>
    <row r="185" spans="1:26" x14ac:dyDescent="0.2">
      <c r="A185" s="255" t="s">
        <v>3183</v>
      </c>
      <c r="B185" s="229">
        <v>231183.73</v>
      </c>
      <c r="C185" s="229">
        <v>31810.59</v>
      </c>
      <c r="D185" s="229">
        <v>31695.62</v>
      </c>
      <c r="E185" s="255">
        <v>94806.55</v>
      </c>
      <c r="F185" s="255">
        <v>71710.09</v>
      </c>
      <c r="G185" s="233">
        <v>12300</v>
      </c>
      <c r="H185" s="233">
        <v>71737</v>
      </c>
      <c r="J185" s="233">
        <v>290</v>
      </c>
      <c r="M185" s="255">
        <v>1558084.6</v>
      </c>
      <c r="P185" s="230">
        <v>672954.94</v>
      </c>
      <c r="R185" s="230">
        <v>376.07</v>
      </c>
      <c r="T185" s="230">
        <v>609550</v>
      </c>
      <c r="U185" s="230">
        <v>69306.38</v>
      </c>
      <c r="V185" s="231">
        <v>966190</v>
      </c>
      <c r="Y185" s="231">
        <v>289899</v>
      </c>
      <c r="Z185" s="231">
        <v>32511.19</v>
      </c>
    </row>
    <row r="186" spans="1:26" x14ac:dyDescent="0.2">
      <c r="A186" s="255" t="s">
        <v>3184</v>
      </c>
      <c r="B186" s="229">
        <v>540907.13</v>
      </c>
      <c r="C186" s="229">
        <v>8434.15</v>
      </c>
      <c r="D186" s="229">
        <v>25911.75</v>
      </c>
      <c r="E186" s="255">
        <v>380416.53</v>
      </c>
      <c r="F186" s="255">
        <v>175891.25</v>
      </c>
      <c r="G186" s="233">
        <v>0</v>
      </c>
      <c r="L186" s="255">
        <v>-5507.15</v>
      </c>
      <c r="M186" s="255">
        <v>1939631.19</v>
      </c>
      <c r="P186" s="230">
        <v>1163155.74</v>
      </c>
      <c r="R186" s="230">
        <v>780.27</v>
      </c>
      <c r="T186" s="230">
        <v>782580</v>
      </c>
      <c r="U186" s="230">
        <v>250961.58</v>
      </c>
      <c r="V186" s="231">
        <v>1403432</v>
      </c>
      <c r="Y186" s="231">
        <v>471594.23</v>
      </c>
      <c r="Z186" s="231">
        <v>82559.929999999993</v>
      </c>
    </row>
    <row r="187" spans="1:26" x14ac:dyDescent="0.2">
      <c r="A187" s="255" t="s">
        <v>3185</v>
      </c>
      <c r="B187" s="229">
        <v>768784.17</v>
      </c>
      <c r="C187" s="229">
        <v>53650.05</v>
      </c>
      <c r="D187" s="229">
        <v>104776.14</v>
      </c>
      <c r="E187" s="255">
        <v>116658.88</v>
      </c>
      <c r="F187" s="255">
        <v>87514.15</v>
      </c>
      <c r="G187" s="233">
        <v>18250</v>
      </c>
      <c r="H187" s="233">
        <v>0</v>
      </c>
      <c r="J187" s="233">
        <v>0</v>
      </c>
      <c r="L187" s="255">
        <v>-10487.98</v>
      </c>
      <c r="M187" s="255">
        <v>2258666.42</v>
      </c>
      <c r="P187" s="230">
        <v>1313053.23</v>
      </c>
      <c r="Q187" s="230">
        <v>22140</v>
      </c>
      <c r="R187" s="230">
        <v>1341.91</v>
      </c>
      <c r="T187" s="230">
        <v>2905950</v>
      </c>
      <c r="U187" s="230">
        <v>298851.51</v>
      </c>
      <c r="V187" s="231">
        <v>3518122</v>
      </c>
      <c r="Y187" s="231">
        <v>763391.06</v>
      </c>
      <c r="Z187" s="231">
        <v>65444.33</v>
      </c>
    </row>
    <row r="188" spans="1:26" x14ac:dyDescent="0.2">
      <c r="A188" s="255" t="s">
        <v>3186</v>
      </c>
      <c r="B188" s="229">
        <v>219202.28</v>
      </c>
      <c r="C188" s="229">
        <v>38958.46</v>
      </c>
      <c r="D188" s="229">
        <v>57794.45</v>
      </c>
      <c r="E188" s="255">
        <v>-49685.16</v>
      </c>
      <c r="F188" s="255">
        <v>576496.19999999995</v>
      </c>
      <c r="G188" s="233">
        <v>20622</v>
      </c>
      <c r="H188" s="233">
        <v>17927.5</v>
      </c>
      <c r="M188" s="255">
        <v>3335566.08</v>
      </c>
      <c r="P188" s="230">
        <v>504744.56</v>
      </c>
      <c r="R188" s="230">
        <v>319.82</v>
      </c>
      <c r="T188" s="230">
        <v>537400</v>
      </c>
      <c r="U188" s="230">
        <v>52360.76</v>
      </c>
      <c r="V188" s="231">
        <v>709149</v>
      </c>
      <c r="Y188" s="231">
        <v>241574.48</v>
      </c>
      <c r="Z188" s="231">
        <v>123195.64</v>
      </c>
    </row>
    <row r="189" spans="1:26" x14ac:dyDescent="0.2">
      <c r="A189" s="255" t="s">
        <v>3187</v>
      </c>
      <c r="B189" s="229">
        <v>664472.87</v>
      </c>
      <c r="C189" s="229">
        <v>0</v>
      </c>
      <c r="D189" s="229">
        <v>12400.76</v>
      </c>
      <c r="E189" s="255">
        <v>212764.04</v>
      </c>
      <c r="F189" s="255">
        <v>40582.15</v>
      </c>
      <c r="G189" s="233">
        <v>19870.77</v>
      </c>
      <c r="H189" s="233">
        <v>63048.09</v>
      </c>
      <c r="M189" s="255">
        <v>1980732.96</v>
      </c>
      <c r="P189" s="230">
        <v>1110618.6200000001</v>
      </c>
      <c r="Q189" s="230">
        <v>32650</v>
      </c>
      <c r="R189" s="230">
        <v>1056.6400000000001</v>
      </c>
      <c r="T189" s="230">
        <v>630680</v>
      </c>
      <c r="U189" s="230">
        <v>231481.46</v>
      </c>
      <c r="V189" s="231">
        <v>1295908</v>
      </c>
      <c r="Y189" s="231">
        <v>405834.73</v>
      </c>
      <c r="Z189" s="231">
        <v>104954.59</v>
      </c>
    </row>
    <row r="190" spans="1:26" x14ac:dyDescent="0.2">
      <c r="A190" s="255" t="s">
        <v>3199</v>
      </c>
      <c r="D190" s="229">
        <v>90354.64</v>
      </c>
      <c r="F190" s="255">
        <v>136176.85999999999</v>
      </c>
      <c r="P190" s="230">
        <v>241872.94</v>
      </c>
      <c r="Y190" s="231">
        <v>216590.56</v>
      </c>
      <c r="Z190" s="231">
        <v>37766.32</v>
      </c>
    </row>
    <row r="191" spans="1:26" x14ac:dyDescent="0.2">
      <c r="A191" s="255" t="s">
        <v>3204</v>
      </c>
      <c r="B191" s="229">
        <v>1320483.82</v>
      </c>
      <c r="D191" s="229">
        <v>20706</v>
      </c>
      <c r="E191" s="255">
        <v>1446386.41</v>
      </c>
      <c r="F191" s="255">
        <v>182505.62</v>
      </c>
      <c r="J191" s="233">
        <v>0</v>
      </c>
      <c r="M191" s="255">
        <v>669277.43000000005</v>
      </c>
      <c r="P191" s="230">
        <v>1910837</v>
      </c>
      <c r="Q191" s="230">
        <v>229700</v>
      </c>
      <c r="R191" s="230">
        <v>1046.44</v>
      </c>
      <c r="V191" s="231">
        <v>390440</v>
      </c>
      <c r="Y191" s="231">
        <v>597725.12</v>
      </c>
      <c r="Z191" s="231">
        <v>153739.29999999999</v>
      </c>
    </row>
    <row r="192" spans="1:26" x14ac:dyDescent="0.2">
      <c r="A192" s="255" t="s">
        <v>3205</v>
      </c>
      <c r="B192" s="229">
        <v>1289670.8400000001</v>
      </c>
      <c r="C192" s="229">
        <v>56222.34</v>
      </c>
      <c r="D192" s="229">
        <v>15649.01</v>
      </c>
      <c r="F192" s="255">
        <v>8319.5400000000009</v>
      </c>
      <c r="L192" s="255">
        <v>84537.93</v>
      </c>
      <c r="P192" s="230">
        <v>1452025.96</v>
      </c>
      <c r="Q192" s="230">
        <v>88385</v>
      </c>
      <c r="R192" s="230">
        <v>1377.41</v>
      </c>
      <c r="V192" s="231">
        <v>211724</v>
      </c>
      <c r="Y192" s="231">
        <v>698537.03</v>
      </c>
      <c r="Z192" s="231">
        <v>15694.08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50"/>
  </sheetPr>
  <dimension ref="A1:AL192"/>
  <sheetViews>
    <sheetView topLeftCell="AC1" zoomScale="69" zoomScaleNormal="69" workbookViewId="0">
      <selection activeCell="AK5" sqref="AK5"/>
    </sheetView>
  </sheetViews>
  <sheetFormatPr defaultColWidth="9" defaultRowHeight="14.25" x14ac:dyDescent="0.2"/>
  <cols>
    <col min="1" max="1" width="6" style="1" customWidth="1"/>
    <col min="2" max="2" width="18.125" style="1" bestFit="1" customWidth="1"/>
    <col min="3" max="3" width="7.75" style="66" bestFit="1" customWidth="1"/>
    <col min="4" max="4" width="25.125" style="67" customWidth="1"/>
    <col min="5" max="5" width="39.125" style="255" bestFit="1" customWidth="1"/>
    <col min="6" max="6" width="31.875" style="229" bestFit="1" customWidth="1"/>
    <col min="7" max="7" width="31" style="229" bestFit="1" customWidth="1"/>
    <col min="8" max="8" width="22.75" style="229" bestFit="1" customWidth="1"/>
    <col min="9" max="9" width="22.5" style="255" bestFit="1" customWidth="1"/>
    <col min="10" max="10" width="17" style="255" bestFit="1" customWidth="1"/>
    <col min="11" max="11" width="14.625" style="233" bestFit="1" customWidth="1"/>
    <col min="12" max="12" width="16.625" style="233" bestFit="1" customWidth="1"/>
    <col min="13" max="13" width="18.875" style="233" bestFit="1" customWidth="1"/>
    <col min="14" max="14" width="18.125" style="233" bestFit="1" customWidth="1"/>
    <col min="15" max="15" width="20.125" style="255" bestFit="1" customWidth="1"/>
    <col min="16" max="16" width="26.5" style="255" bestFit="1" customWidth="1"/>
    <col min="17" max="17" width="26.625" style="255" bestFit="1" customWidth="1"/>
    <col min="18" max="18" width="17" style="230" bestFit="1" customWidth="1"/>
    <col min="19" max="25" width="20.125" style="230" customWidth="1"/>
    <col min="26" max="26" width="25.5" style="231" bestFit="1" customWidth="1"/>
    <col min="27" max="27" width="23.875" style="231" bestFit="1" customWidth="1"/>
    <col min="28" max="28" width="41" style="231" bestFit="1" customWidth="1"/>
    <col min="29" max="29" width="29.625" style="231" bestFit="1" customWidth="1"/>
    <col min="30" max="30" width="31.875" style="231" bestFit="1" customWidth="1"/>
    <col min="31" max="31" width="34.25" style="231" bestFit="1" customWidth="1"/>
    <col min="32" max="32" width="33.125" style="231" bestFit="1" customWidth="1"/>
    <col min="33" max="33" width="20.125" style="75" customWidth="1"/>
    <col min="34" max="34" width="15.5" style="30" bestFit="1" customWidth="1"/>
    <col min="35" max="35" width="14.125" style="25" bestFit="1" customWidth="1"/>
    <col min="36" max="36" width="15.125" style="34" bestFit="1" customWidth="1"/>
    <col min="37" max="37" width="15.125" style="35" bestFit="1" customWidth="1"/>
    <col min="38" max="38" width="16.75" style="26" bestFit="1" customWidth="1"/>
    <col min="39" max="16384" width="9" style="1"/>
  </cols>
  <sheetData>
    <row r="1" spans="3:38" x14ac:dyDescent="0.2">
      <c r="E1" s="255" t="s">
        <v>2456</v>
      </c>
      <c r="F1" s="229" t="s">
        <v>2457</v>
      </c>
      <c r="G1" s="229" t="s">
        <v>2458</v>
      </c>
      <c r="H1" s="229" t="s">
        <v>2459</v>
      </c>
      <c r="I1" s="255" t="s">
        <v>2460</v>
      </c>
      <c r="J1" s="255" t="s">
        <v>2461</v>
      </c>
      <c r="K1" s="233" t="s">
        <v>2463</v>
      </c>
      <c r="L1" s="233" t="s">
        <v>2464</v>
      </c>
      <c r="M1" s="233" t="s">
        <v>2465</v>
      </c>
      <c r="N1" s="233" t="s">
        <v>2466</v>
      </c>
      <c r="O1" s="255" t="s">
        <v>2468</v>
      </c>
      <c r="P1" s="255" t="s">
        <v>2469</v>
      </c>
      <c r="Q1" s="255" t="s">
        <v>2470</v>
      </c>
      <c r="R1" s="230" t="s">
        <v>2933</v>
      </c>
      <c r="S1" s="230" t="s">
        <v>3207</v>
      </c>
      <c r="T1" s="230" t="s">
        <v>2471</v>
      </c>
      <c r="U1" s="230" t="s">
        <v>2472</v>
      </c>
      <c r="V1" s="230" t="s">
        <v>2473</v>
      </c>
      <c r="W1" s="230" t="s">
        <v>2474</v>
      </c>
      <c r="X1" s="230" t="s">
        <v>2475</v>
      </c>
      <c r="Y1" s="230" t="s">
        <v>2476</v>
      </c>
      <c r="Z1" s="231" t="s">
        <v>2477</v>
      </c>
      <c r="AA1" s="231" t="s">
        <v>2478</v>
      </c>
      <c r="AB1" s="231" t="s">
        <v>2479</v>
      </c>
      <c r="AC1" s="231" t="s">
        <v>2480</v>
      </c>
      <c r="AD1" s="231" t="s">
        <v>2481</v>
      </c>
      <c r="AE1" s="231" t="s">
        <v>2601</v>
      </c>
      <c r="AF1" s="231" t="s">
        <v>2482</v>
      </c>
      <c r="AG1" s="74" t="s">
        <v>6</v>
      </c>
      <c r="AH1" s="30" t="s">
        <v>7</v>
      </c>
      <c r="AI1" s="32" t="s">
        <v>8</v>
      </c>
      <c r="AJ1" s="33" t="s">
        <v>9</v>
      </c>
      <c r="AK1" s="23" t="s">
        <v>10</v>
      </c>
      <c r="AL1" s="26" t="s">
        <v>11</v>
      </c>
    </row>
    <row r="2" spans="3:38" x14ac:dyDescent="0.2">
      <c r="E2" s="255" t="s">
        <v>2483</v>
      </c>
      <c r="F2" s="229" t="s">
        <v>2484</v>
      </c>
      <c r="G2" s="229" t="s">
        <v>2485</v>
      </c>
      <c r="H2" s="229" t="s">
        <v>2486</v>
      </c>
      <c r="I2" s="255" t="s">
        <v>2487</v>
      </c>
      <c r="J2" s="255" t="s">
        <v>2488</v>
      </c>
      <c r="K2" s="233" t="s">
        <v>2490</v>
      </c>
      <c r="L2" s="233" t="s">
        <v>2491</v>
      </c>
      <c r="M2" s="233" t="s">
        <v>2492</v>
      </c>
      <c r="N2" s="233" t="s">
        <v>2493</v>
      </c>
      <c r="O2" s="255" t="s">
        <v>2495</v>
      </c>
      <c r="P2" s="255" t="s">
        <v>2496</v>
      </c>
      <c r="Q2" s="255" t="s">
        <v>2497</v>
      </c>
      <c r="R2" s="230" t="s">
        <v>2934</v>
      </c>
      <c r="S2" s="230" t="s">
        <v>3208</v>
      </c>
      <c r="T2" s="230" t="s">
        <v>2498</v>
      </c>
      <c r="U2" s="230" t="s">
        <v>2499</v>
      </c>
      <c r="V2" s="230" t="s">
        <v>2500</v>
      </c>
      <c r="W2" s="230" t="s">
        <v>2501</v>
      </c>
      <c r="X2" s="230" t="s">
        <v>2502</v>
      </c>
      <c r="Y2" s="230" t="s">
        <v>2503</v>
      </c>
      <c r="Z2" s="231" t="s">
        <v>2504</v>
      </c>
      <c r="AA2" s="231" t="s">
        <v>2505</v>
      </c>
      <c r="AB2" s="231" t="s">
        <v>2506</v>
      </c>
      <c r="AC2" s="231" t="s">
        <v>2507</v>
      </c>
      <c r="AD2" s="231" t="s">
        <v>2508</v>
      </c>
      <c r="AE2" s="231" t="s">
        <v>2606</v>
      </c>
      <c r="AF2" s="231" t="s">
        <v>2509</v>
      </c>
      <c r="AG2" s="74"/>
      <c r="AI2" s="32"/>
      <c r="AJ2" s="33"/>
      <c r="AK2" s="23"/>
    </row>
    <row r="3" spans="3:38" x14ac:dyDescent="0.2">
      <c r="E3" s="255" t="s">
        <v>2510</v>
      </c>
      <c r="F3" s="229">
        <v>103123657.84</v>
      </c>
      <c r="G3" s="229">
        <v>1307979.52</v>
      </c>
      <c r="H3" s="229">
        <v>14176119.689999999</v>
      </c>
      <c r="I3" s="255">
        <v>107559217.76000001</v>
      </c>
      <c r="J3" s="255">
        <v>28576179.800000001</v>
      </c>
      <c r="K3" s="233">
        <v>569117.4</v>
      </c>
      <c r="L3" s="233">
        <v>1171851.7</v>
      </c>
      <c r="M3" s="233">
        <v>506757</v>
      </c>
      <c r="N3" s="233">
        <v>1061623.4099999999</v>
      </c>
      <c r="O3" s="255">
        <v>-3982433.39</v>
      </c>
      <c r="P3" s="255">
        <v>-46232068.75</v>
      </c>
      <c r="Q3" s="255">
        <v>338960427.63999999</v>
      </c>
      <c r="R3" s="230">
        <v>16150.68</v>
      </c>
      <c r="S3" s="230">
        <v>-840</v>
      </c>
      <c r="T3" s="230">
        <v>224712325.34999999</v>
      </c>
      <c r="U3" s="230">
        <v>12458273.33</v>
      </c>
      <c r="V3" s="230">
        <v>468518.24</v>
      </c>
      <c r="W3" s="230">
        <v>1650</v>
      </c>
      <c r="X3" s="230">
        <v>184968192.15000001</v>
      </c>
      <c r="Y3" s="230">
        <v>22207878.539999999</v>
      </c>
      <c r="Z3" s="231">
        <v>279798392.26999998</v>
      </c>
      <c r="AA3" s="231">
        <v>49760</v>
      </c>
      <c r="AB3" s="231">
        <v>225144.6</v>
      </c>
      <c r="AC3" s="231">
        <v>93302605.670000002</v>
      </c>
      <c r="AD3" s="231">
        <v>18612583.690000001</v>
      </c>
      <c r="AE3" s="231">
        <v>-1600</v>
      </c>
      <c r="AF3" s="231">
        <v>84720.38</v>
      </c>
      <c r="AG3" s="76">
        <f t="shared" ref="AG3:AL3" si="0">SUM(AG4:AG189)</f>
        <v>115814670.40000002</v>
      </c>
      <c r="AH3" s="31">
        <f t="shared" si="0"/>
        <v>3309349.5099999993</v>
      </c>
      <c r="AI3" s="21">
        <f t="shared" si="0"/>
        <v>112505320.89000008</v>
      </c>
      <c r="AJ3" s="15">
        <f t="shared" si="0"/>
        <v>440906903.54000002</v>
      </c>
      <c r="AK3" s="16">
        <f t="shared" si="0"/>
        <v>389749390.19999993</v>
      </c>
      <c r="AL3" s="26">
        <f t="shared" si="0"/>
        <v>51157513.339999996</v>
      </c>
    </row>
    <row r="4" spans="3:38" x14ac:dyDescent="0.2">
      <c r="E4" s="255" t="s">
        <v>3018</v>
      </c>
      <c r="F4" s="229">
        <v>171495.17</v>
      </c>
      <c r="H4" s="229">
        <v>10350</v>
      </c>
      <c r="I4" s="255">
        <v>153140</v>
      </c>
      <c r="J4" s="255">
        <v>15</v>
      </c>
      <c r="P4" s="255">
        <v>-1282339.8600000001</v>
      </c>
      <c r="Q4" s="255">
        <v>1570000</v>
      </c>
      <c r="R4" s="230">
        <v>11.03</v>
      </c>
      <c r="T4" s="230">
        <v>8000</v>
      </c>
      <c r="X4" s="230">
        <v>751631.1</v>
      </c>
      <c r="Y4" s="230">
        <v>2526745.4</v>
      </c>
      <c r="Z4" s="231">
        <v>1626905.1</v>
      </c>
      <c r="AB4" s="231">
        <v>21700</v>
      </c>
      <c r="AC4" s="231">
        <v>183816.4</v>
      </c>
      <c r="AD4" s="231">
        <v>97726</v>
      </c>
      <c r="AG4" s="76">
        <f t="shared" ref="AG4:AG35" si="1">SUM(F4:H4)</f>
        <v>181845.17</v>
      </c>
      <c r="AH4" s="31">
        <f t="shared" ref="AH4:AH35" si="2">SUM(K4:N4)</f>
        <v>0</v>
      </c>
      <c r="AI4" s="21">
        <f>AG4-AH4</f>
        <v>181845.17</v>
      </c>
      <c r="AJ4" s="15">
        <f>SUM(R4:Y4)</f>
        <v>3286387.53</v>
      </c>
      <c r="AK4" s="16">
        <f t="shared" ref="AK4:AK35" si="3">SUM(Z4:AF4)</f>
        <v>1930147.5</v>
      </c>
      <c r="AL4" s="26">
        <f>AJ4-AK4</f>
        <v>1356240.0299999998</v>
      </c>
    </row>
    <row r="5" spans="3:38" x14ac:dyDescent="0.2">
      <c r="E5" s="255" t="s">
        <v>3019</v>
      </c>
      <c r="F5" s="229">
        <v>54.85</v>
      </c>
      <c r="H5" s="229">
        <v>4500</v>
      </c>
      <c r="I5" s="255">
        <v>463225</v>
      </c>
      <c r="K5" s="233">
        <v>4500</v>
      </c>
      <c r="L5" s="233">
        <v>1102</v>
      </c>
      <c r="P5" s="255">
        <v>-700917.51</v>
      </c>
      <c r="Q5" s="255">
        <v>1209311.82</v>
      </c>
      <c r="R5" s="230">
        <v>6.71</v>
      </c>
      <c r="S5" s="230">
        <v>-1600</v>
      </c>
      <c r="V5" s="230">
        <v>38.83</v>
      </c>
      <c r="X5" s="230">
        <v>1090063</v>
      </c>
      <c r="Y5" s="230">
        <v>256463.98</v>
      </c>
      <c r="Z5" s="231">
        <v>1246693</v>
      </c>
      <c r="AB5" s="231">
        <v>2000</v>
      </c>
      <c r="AC5" s="231">
        <v>101430.98</v>
      </c>
      <c r="AD5" s="231">
        <v>42665</v>
      </c>
      <c r="AE5" s="231">
        <v>-1600</v>
      </c>
      <c r="AG5" s="76">
        <f t="shared" si="1"/>
        <v>4554.8500000000004</v>
      </c>
      <c r="AH5" s="31">
        <f t="shared" si="2"/>
        <v>5602</v>
      </c>
      <c r="AI5" s="21">
        <f t="shared" ref="AI5:AI68" si="4">AG5-AH5</f>
        <v>-1047.1499999999996</v>
      </c>
      <c r="AJ5" s="15">
        <f t="shared" ref="AJ5:AJ68" si="5">SUM(R5:Y5)</f>
        <v>1344972.52</v>
      </c>
      <c r="AK5" s="16">
        <f t="shared" si="3"/>
        <v>1391188.98</v>
      </c>
      <c r="AL5" s="26">
        <f t="shared" ref="AL5:AL68" si="6">AJ5-AK5</f>
        <v>-46216.459999999963</v>
      </c>
    </row>
    <row r="6" spans="3:38" x14ac:dyDescent="0.2">
      <c r="E6" s="255" t="s">
        <v>3020</v>
      </c>
      <c r="F6" s="229">
        <v>45523.06</v>
      </c>
      <c r="H6" s="229">
        <v>4075</v>
      </c>
      <c r="I6" s="255">
        <v>2410717.54</v>
      </c>
      <c r="J6" s="255">
        <v>10658.35</v>
      </c>
      <c r="O6" s="255">
        <v>-226997.82</v>
      </c>
      <c r="P6" s="255">
        <v>1342154.9099999999</v>
      </c>
      <c r="Q6" s="255">
        <v>1382089.34</v>
      </c>
      <c r="T6" s="230">
        <v>8000</v>
      </c>
      <c r="V6" s="230">
        <v>7.97</v>
      </c>
      <c r="X6" s="230">
        <v>1223871.8</v>
      </c>
      <c r="Y6" s="230">
        <v>289295.88</v>
      </c>
      <c r="Z6" s="231">
        <v>1315161.8</v>
      </c>
      <c r="AC6" s="231">
        <v>123316</v>
      </c>
      <c r="AD6" s="231">
        <v>80533.33</v>
      </c>
      <c r="AG6" s="76">
        <f t="shared" si="1"/>
        <v>49598.06</v>
      </c>
      <c r="AH6" s="31">
        <f t="shared" si="2"/>
        <v>0</v>
      </c>
      <c r="AI6" s="21">
        <f t="shared" si="4"/>
        <v>49598.06</v>
      </c>
      <c r="AJ6" s="15">
        <f t="shared" si="5"/>
        <v>1521175.65</v>
      </c>
      <c r="AK6" s="16">
        <f t="shared" si="3"/>
        <v>1519011.1300000001</v>
      </c>
      <c r="AL6" s="26">
        <f t="shared" si="6"/>
        <v>2164.5199999997858</v>
      </c>
    </row>
    <row r="7" spans="3:38" x14ac:dyDescent="0.2">
      <c r="E7" s="255" t="s">
        <v>3021</v>
      </c>
      <c r="F7" s="229">
        <v>95474.81</v>
      </c>
      <c r="H7" s="229">
        <v>8680</v>
      </c>
      <c r="I7" s="255">
        <v>3</v>
      </c>
      <c r="J7" s="255">
        <v>202376.71</v>
      </c>
      <c r="K7" s="233">
        <v>0</v>
      </c>
      <c r="N7" s="233">
        <v>318</v>
      </c>
      <c r="P7" s="255">
        <v>-1230882.75</v>
      </c>
      <c r="Q7" s="255">
        <v>1532600</v>
      </c>
      <c r="V7" s="230">
        <v>52.41</v>
      </c>
      <c r="X7" s="230">
        <v>851766</v>
      </c>
      <c r="Y7" s="230">
        <v>935838.36</v>
      </c>
      <c r="Z7" s="231">
        <v>1543168</v>
      </c>
      <c r="AC7" s="231">
        <v>175651.38</v>
      </c>
      <c r="AD7" s="231">
        <v>64338.12</v>
      </c>
      <c r="AG7" s="76">
        <f t="shared" si="1"/>
        <v>104154.81</v>
      </c>
      <c r="AH7" s="31">
        <f t="shared" si="2"/>
        <v>318</v>
      </c>
      <c r="AI7" s="21">
        <f t="shared" si="4"/>
        <v>103836.81</v>
      </c>
      <c r="AJ7" s="15">
        <f t="shared" si="5"/>
        <v>1787656.77</v>
      </c>
      <c r="AK7" s="16">
        <f t="shared" si="3"/>
        <v>1783157.5</v>
      </c>
      <c r="AL7" s="26">
        <f t="shared" si="6"/>
        <v>4499.2700000000186</v>
      </c>
    </row>
    <row r="8" spans="3:38" x14ac:dyDescent="0.2">
      <c r="E8" s="255" t="s">
        <v>3022</v>
      </c>
      <c r="F8" s="229">
        <v>21733.43</v>
      </c>
      <c r="H8" s="229">
        <v>1130</v>
      </c>
      <c r="I8" s="255">
        <v>1862002</v>
      </c>
      <c r="J8" s="255">
        <v>16850.25</v>
      </c>
      <c r="P8" s="255">
        <v>-271935.01</v>
      </c>
      <c r="Q8" s="255">
        <v>2300000</v>
      </c>
      <c r="R8" s="230">
        <v>43.44</v>
      </c>
      <c r="T8" s="230">
        <v>8000</v>
      </c>
      <c r="X8" s="230">
        <v>795347</v>
      </c>
      <c r="Y8" s="230">
        <v>410718.08</v>
      </c>
      <c r="Z8" s="231">
        <v>1048497</v>
      </c>
      <c r="AB8" s="231">
        <v>32086</v>
      </c>
      <c r="AC8" s="231">
        <v>153197.07999999999</v>
      </c>
      <c r="AD8" s="231">
        <v>106677.75</v>
      </c>
      <c r="AG8" s="76">
        <f t="shared" si="1"/>
        <v>22863.43</v>
      </c>
      <c r="AH8" s="31">
        <f t="shared" si="2"/>
        <v>0</v>
      </c>
      <c r="AI8" s="21">
        <f t="shared" si="4"/>
        <v>22863.43</v>
      </c>
      <c r="AJ8" s="15">
        <f t="shared" si="5"/>
        <v>1214108.52</v>
      </c>
      <c r="AK8" s="16">
        <f t="shared" si="3"/>
        <v>1340457.83</v>
      </c>
      <c r="AL8" s="26">
        <f t="shared" si="6"/>
        <v>-126349.31000000006</v>
      </c>
    </row>
    <row r="9" spans="3:38" x14ac:dyDescent="0.2">
      <c r="E9" s="255" t="s">
        <v>3023</v>
      </c>
      <c r="F9" s="229">
        <v>83708.78</v>
      </c>
      <c r="H9" s="229">
        <v>16620.259999999998</v>
      </c>
      <c r="I9" s="255">
        <v>3032216.81</v>
      </c>
      <c r="J9" s="255">
        <v>266780.59999999998</v>
      </c>
      <c r="K9" s="233">
        <v>9510</v>
      </c>
      <c r="P9" s="255">
        <v>2366999.5</v>
      </c>
      <c r="Q9" s="255">
        <v>1150000</v>
      </c>
      <c r="T9" s="230">
        <v>69800</v>
      </c>
      <c r="X9" s="230">
        <v>958120</v>
      </c>
      <c r="Y9" s="230">
        <v>595407.07999999996</v>
      </c>
      <c r="Z9" s="231">
        <v>1209620.94</v>
      </c>
      <c r="AC9" s="231">
        <v>125600.37</v>
      </c>
      <c r="AD9" s="231">
        <v>200588.82</v>
      </c>
      <c r="AG9" s="76">
        <f t="shared" si="1"/>
        <v>100329.04</v>
      </c>
      <c r="AH9" s="31">
        <f t="shared" si="2"/>
        <v>9510</v>
      </c>
      <c r="AI9" s="21">
        <f t="shared" si="4"/>
        <v>90819.04</v>
      </c>
      <c r="AJ9" s="15">
        <f t="shared" si="5"/>
        <v>1623327.08</v>
      </c>
      <c r="AK9" s="16">
        <f t="shared" si="3"/>
        <v>1535810.1300000001</v>
      </c>
      <c r="AL9" s="26">
        <f t="shared" si="6"/>
        <v>87516.949999999953</v>
      </c>
    </row>
    <row r="10" spans="3:38" x14ac:dyDescent="0.2">
      <c r="E10" s="255" t="s">
        <v>3024</v>
      </c>
      <c r="F10" s="229">
        <v>35461.919999999998</v>
      </c>
      <c r="I10" s="255">
        <v>3121423.31</v>
      </c>
      <c r="J10" s="255">
        <v>34</v>
      </c>
      <c r="P10" s="255">
        <v>1998031.28</v>
      </c>
      <c r="Q10" s="255">
        <v>1250300</v>
      </c>
      <c r="R10" s="230">
        <v>36.97</v>
      </c>
      <c r="T10" s="230">
        <v>8000</v>
      </c>
      <c r="X10" s="230">
        <v>877277</v>
      </c>
      <c r="Y10" s="230">
        <v>155136.51999999999</v>
      </c>
      <c r="Z10" s="231">
        <v>929093</v>
      </c>
      <c r="AB10" s="231">
        <v>2070</v>
      </c>
      <c r="AC10" s="231">
        <v>123439.52</v>
      </c>
      <c r="AD10" s="231">
        <v>77260.02</v>
      </c>
      <c r="AG10" s="76">
        <f t="shared" si="1"/>
        <v>35461.919999999998</v>
      </c>
      <c r="AH10" s="31">
        <f t="shared" si="2"/>
        <v>0</v>
      </c>
      <c r="AI10" s="21">
        <f t="shared" si="4"/>
        <v>35461.919999999998</v>
      </c>
      <c r="AJ10" s="15">
        <f t="shared" si="5"/>
        <v>1040450.49</v>
      </c>
      <c r="AK10" s="16">
        <f t="shared" si="3"/>
        <v>1131862.54</v>
      </c>
      <c r="AL10" s="26">
        <f t="shared" si="6"/>
        <v>-91412.050000000047</v>
      </c>
    </row>
    <row r="11" spans="3:38" x14ac:dyDescent="0.2">
      <c r="E11" s="255" t="s">
        <v>3025</v>
      </c>
      <c r="F11" s="229">
        <v>3108.12</v>
      </c>
      <c r="H11" s="229">
        <v>11850</v>
      </c>
      <c r="I11" s="255">
        <v>164720</v>
      </c>
      <c r="J11" s="255">
        <v>-2108.42</v>
      </c>
      <c r="K11" s="233">
        <v>0</v>
      </c>
      <c r="P11" s="255">
        <v>-1270905.6100000001</v>
      </c>
      <c r="Q11" s="255">
        <v>1542339.31</v>
      </c>
      <c r="R11" s="230">
        <v>48.1</v>
      </c>
      <c r="T11" s="230">
        <v>8000</v>
      </c>
      <c r="V11" s="230">
        <v>32.43</v>
      </c>
      <c r="X11" s="230">
        <v>734553</v>
      </c>
      <c r="Y11" s="230">
        <v>2636425.86</v>
      </c>
      <c r="Z11" s="231">
        <v>3006511</v>
      </c>
      <c r="AB11" s="231">
        <v>7920</v>
      </c>
      <c r="AC11" s="231">
        <v>364738.86</v>
      </c>
      <c r="AD11" s="231">
        <v>79325.53</v>
      </c>
      <c r="AG11" s="76">
        <f t="shared" si="1"/>
        <v>14958.119999999999</v>
      </c>
      <c r="AH11" s="31">
        <f t="shared" si="2"/>
        <v>0</v>
      </c>
      <c r="AI11" s="21">
        <f t="shared" si="4"/>
        <v>14958.119999999999</v>
      </c>
      <c r="AJ11" s="15">
        <f t="shared" si="5"/>
        <v>3379059.3899999997</v>
      </c>
      <c r="AK11" s="16">
        <f t="shared" si="3"/>
        <v>3458495.3899999997</v>
      </c>
      <c r="AL11" s="26">
        <f t="shared" si="6"/>
        <v>-79436</v>
      </c>
    </row>
    <row r="12" spans="3:38" x14ac:dyDescent="0.2">
      <c r="E12" s="255" t="s">
        <v>3026</v>
      </c>
      <c r="F12" s="229">
        <v>40087.75</v>
      </c>
      <c r="H12" s="229">
        <v>34495</v>
      </c>
      <c r="I12" s="255">
        <v>1158336.8700000001</v>
      </c>
      <c r="J12" s="255">
        <v>1680.69</v>
      </c>
      <c r="P12" s="255">
        <v>-555086.13</v>
      </c>
      <c r="Q12" s="255">
        <v>1850000</v>
      </c>
      <c r="R12" s="230">
        <v>28.06</v>
      </c>
      <c r="T12" s="230">
        <v>8000</v>
      </c>
      <c r="X12" s="230">
        <v>2346288</v>
      </c>
      <c r="Y12" s="230">
        <v>536248.28</v>
      </c>
      <c r="Z12" s="231">
        <v>2647894.75</v>
      </c>
      <c r="AB12" s="231">
        <v>43200</v>
      </c>
      <c r="AC12" s="231">
        <v>194316.53</v>
      </c>
      <c r="AD12" s="231">
        <v>60666.62</v>
      </c>
      <c r="AG12" s="76">
        <f t="shared" si="1"/>
        <v>74582.75</v>
      </c>
      <c r="AH12" s="31">
        <f t="shared" si="2"/>
        <v>0</v>
      </c>
      <c r="AI12" s="21">
        <f t="shared" si="4"/>
        <v>74582.75</v>
      </c>
      <c r="AJ12" s="15">
        <f t="shared" si="5"/>
        <v>2890564.34</v>
      </c>
      <c r="AK12" s="16">
        <f t="shared" si="3"/>
        <v>2946077.9</v>
      </c>
      <c r="AL12" s="26">
        <f t="shared" si="6"/>
        <v>-55513.560000000056</v>
      </c>
    </row>
    <row r="13" spans="3:38" x14ac:dyDescent="0.2">
      <c r="E13" s="255" t="s">
        <v>3027</v>
      </c>
      <c r="F13" s="229">
        <v>243470.98</v>
      </c>
      <c r="H13" s="229">
        <v>66370</v>
      </c>
      <c r="I13" s="255">
        <v>330469.86</v>
      </c>
      <c r="J13" s="255">
        <v>2298.86</v>
      </c>
      <c r="K13" s="233">
        <v>69300</v>
      </c>
      <c r="P13" s="255">
        <v>-656294.77</v>
      </c>
      <c r="Q13" s="255">
        <v>1236758.5</v>
      </c>
      <c r="R13" s="230">
        <v>266.07</v>
      </c>
      <c r="S13" s="230">
        <v>760</v>
      </c>
      <c r="T13" s="230">
        <v>63200</v>
      </c>
      <c r="X13" s="230">
        <v>1654258.6</v>
      </c>
      <c r="Y13" s="230">
        <v>523400.86</v>
      </c>
      <c r="Z13" s="231">
        <v>1900658.6</v>
      </c>
      <c r="AC13" s="231">
        <v>259198.37</v>
      </c>
      <c r="AD13" s="231">
        <v>89182.59</v>
      </c>
      <c r="AG13" s="76">
        <f t="shared" si="1"/>
        <v>309840.98</v>
      </c>
      <c r="AH13" s="31">
        <f t="shared" si="2"/>
        <v>69300</v>
      </c>
      <c r="AI13" s="21">
        <f t="shared" si="4"/>
        <v>240540.97999999998</v>
      </c>
      <c r="AJ13" s="15">
        <f t="shared" si="5"/>
        <v>2241885.5300000003</v>
      </c>
      <c r="AK13" s="16">
        <f t="shared" si="3"/>
        <v>2249039.56</v>
      </c>
      <c r="AL13" s="26">
        <f t="shared" si="6"/>
        <v>-7154.0299999997951</v>
      </c>
    </row>
    <row r="14" spans="3:38" s="38" customFormat="1" x14ac:dyDescent="0.2">
      <c r="C14" s="68"/>
      <c r="D14" s="45"/>
      <c r="E14" s="255" t="s">
        <v>3028</v>
      </c>
      <c r="F14" s="229">
        <v>13342.53</v>
      </c>
      <c r="G14" s="229"/>
      <c r="H14" s="229">
        <v>40260</v>
      </c>
      <c r="I14" s="255">
        <v>1801835.7</v>
      </c>
      <c r="J14" s="255">
        <v>10</v>
      </c>
      <c r="K14" s="233">
        <v>47650</v>
      </c>
      <c r="L14" s="233"/>
      <c r="M14" s="233"/>
      <c r="N14" s="233"/>
      <c r="O14" s="255"/>
      <c r="P14" s="255">
        <v>659540.23</v>
      </c>
      <c r="Q14" s="255">
        <v>1223648</v>
      </c>
      <c r="R14" s="230">
        <v>16.64</v>
      </c>
      <c r="S14" s="230"/>
      <c r="T14" s="230"/>
      <c r="U14" s="230"/>
      <c r="V14" s="230"/>
      <c r="W14" s="230"/>
      <c r="X14" s="230">
        <v>804596</v>
      </c>
      <c r="Y14" s="230">
        <v>1774665.39</v>
      </c>
      <c r="Z14" s="231">
        <v>2093342</v>
      </c>
      <c r="AA14" s="231"/>
      <c r="AB14" s="231">
        <v>10560</v>
      </c>
      <c r="AC14" s="231">
        <v>129999.39</v>
      </c>
      <c r="AD14" s="231">
        <v>75866.64</v>
      </c>
      <c r="AE14" s="231"/>
      <c r="AF14" s="231"/>
      <c r="AG14" s="76">
        <f t="shared" si="1"/>
        <v>53602.53</v>
      </c>
      <c r="AH14" s="31">
        <f t="shared" si="2"/>
        <v>47650</v>
      </c>
      <c r="AI14" s="21">
        <f t="shared" si="4"/>
        <v>5952.5299999999988</v>
      </c>
      <c r="AJ14" s="15">
        <f t="shared" si="5"/>
        <v>2579278.0299999998</v>
      </c>
      <c r="AK14" s="16">
        <f t="shared" si="3"/>
        <v>2309768.0300000003</v>
      </c>
      <c r="AL14" s="26">
        <f t="shared" si="6"/>
        <v>269509.99999999953</v>
      </c>
    </row>
    <row r="15" spans="3:38" x14ac:dyDescent="0.2">
      <c r="E15" s="255" t="s">
        <v>3029</v>
      </c>
      <c r="F15" s="229">
        <v>453911.73</v>
      </c>
      <c r="H15" s="229">
        <v>0</v>
      </c>
      <c r="I15" s="255">
        <v>548512.85</v>
      </c>
      <c r="J15" s="255">
        <v>68828.02</v>
      </c>
      <c r="K15" s="233">
        <v>97333.84</v>
      </c>
      <c r="P15" s="255">
        <v>-1027933.16</v>
      </c>
      <c r="Q15" s="255">
        <v>1790913.12</v>
      </c>
      <c r="R15" s="230">
        <v>6.64</v>
      </c>
      <c r="T15" s="230">
        <v>8000</v>
      </c>
      <c r="X15" s="230">
        <v>5459543.7999999998</v>
      </c>
      <c r="Y15" s="230">
        <v>2813163.82</v>
      </c>
      <c r="Z15" s="231">
        <v>6057297.5499999998</v>
      </c>
      <c r="AC15" s="231">
        <v>352530.07</v>
      </c>
      <c r="AD15" s="231">
        <v>148547.84</v>
      </c>
      <c r="AG15" s="76">
        <f t="shared" si="1"/>
        <v>453911.73</v>
      </c>
      <c r="AH15" s="31">
        <f t="shared" si="2"/>
        <v>97333.84</v>
      </c>
      <c r="AI15" s="21">
        <f t="shared" si="4"/>
        <v>356577.89</v>
      </c>
      <c r="AJ15" s="15">
        <f t="shared" si="5"/>
        <v>8280714.2599999998</v>
      </c>
      <c r="AK15" s="16">
        <f t="shared" si="3"/>
        <v>6558375.46</v>
      </c>
      <c r="AL15" s="26">
        <f t="shared" si="6"/>
        <v>1722338.7999999998</v>
      </c>
    </row>
    <row r="16" spans="3:38" x14ac:dyDescent="0.2">
      <c r="E16" s="255" t="s">
        <v>3030</v>
      </c>
      <c r="F16" s="229">
        <v>12591.16</v>
      </c>
      <c r="H16" s="229">
        <v>2944</v>
      </c>
      <c r="I16" s="255">
        <v>125523.94</v>
      </c>
      <c r="J16" s="255">
        <v>3601.52</v>
      </c>
      <c r="P16" s="255">
        <v>-1133891.8</v>
      </c>
      <c r="Q16" s="255">
        <v>1325520</v>
      </c>
      <c r="T16" s="230">
        <v>8000</v>
      </c>
      <c r="V16" s="230">
        <v>29.04</v>
      </c>
      <c r="X16" s="230">
        <v>1457528</v>
      </c>
      <c r="Y16" s="230">
        <v>194034.22</v>
      </c>
      <c r="Z16" s="231">
        <v>1562898</v>
      </c>
      <c r="AB16" s="231">
        <v>2820</v>
      </c>
      <c r="AC16" s="231">
        <v>85844.22</v>
      </c>
      <c r="AD16" s="231">
        <v>54996.62</v>
      </c>
      <c r="AG16" s="76">
        <f t="shared" si="1"/>
        <v>15535.16</v>
      </c>
      <c r="AH16" s="31">
        <f t="shared" si="2"/>
        <v>0</v>
      </c>
      <c r="AI16" s="21">
        <f t="shared" si="4"/>
        <v>15535.16</v>
      </c>
      <c r="AJ16" s="15">
        <f t="shared" si="5"/>
        <v>1659591.26</v>
      </c>
      <c r="AK16" s="16">
        <f t="shared" si="3"/>
        <v>1706558.84</v>
      </c>
      <c r="AL16" s="26">
        <f t="shared" si="6"/>
        <v>-46967.580000000075</v>
      </c>
    </row>
    <row r="17" spans="1:38" x14ac:dyDescent="0.2">
      <c r="E17" s="255" t="s">
        <v>3031</v>
      </c>
      <c r="F17" s="229">
        <v>51051.69</v>
      </c>
      <c r="H17" s="229">
        <v>1485</v>
      </c>
      <c r="I17" s="255">
        <v>1802306.27</v>
      </c>
      <c r="J17" s="255">
        <v>5992.36</v>
      </c>
      <c r="K17" s="233">
        <v>15948.9</v>
      </c>
      <c r="P17" s="255">
        <v>507687.67</v>
      </c>
      <c r="Q17" s="255">
        <v>1385124.66</v>
      </c>
      <c r="R17" s="230">
        <v>7.44</v>
      </c>
      <c r="T17" s="230">
        <v>8000</v>
      </c>
      <c r="X17" s="230">
        <v>2115279.5</v>
      </c>
      <c r="Y17" s="230">
        <v>246688.18</v>
      </c>
      <c r="Z17" s="231">
        <v>2239145.5</v>
      </c>
      <c r="AC17" s="231">
        <v>108577.18</v>
      </c>
      <c r="AD17" s="231">
        <v>70178.350000000006</v>
      </c>
      <c r="AG17" s="76">
        <f t="shared" si="1"/>
        <v>52536.69</v>
      </c>
      <c r="AH17" s="31">
        <f t="shared" si="2"/>
        <v>15948.9</v>
      </c>
      <c r="AI17" s="21">
        <f t="shared" si="4"/>
        <v>36587.79</v>
      </c>
      <c r="AJ17" s="15">
        <f t="shared" si="5"/>
        <v>2369975.12</v>
      </c>
      <c r="AK17" s="16">
        <f t="shared" si="3"/>
        <v>2417901.0300000003</v>
      </c>
      <c r="AL17" s="26">
        <f t="shared" si="6"/>
        <v>-47925.910000000149</v>
      </c>
    </row>
    <row r="18" spans="1:38" x14ac:dyDescent="0.2">
      <c r="E18" s="255" t="s">
        <v>3032</v>
      </c>
      <c r="F18" s="229">
        <v>47759.199999999997</v>
      </c>
      <c r="H18" s="229">
        <v>52144</v>
      </c>
      <c r="I18" s="255">
        <v>917411.72</v>
      </c>
      <c r="J18" s="255">
        <v>28</v>
      </c>
      <c r="K18" s="233">
        <v>34534.19</v>
      </c>
      <c r="P18" s="255">
        <v>-192545.27</v>
      </c>
      <c r="Q18" s="255">
        <v>1199644.94</v>
      </c>
      <c r="T18" s="230">
        <v>8000</v>
      </c>
      <c r="V18" s="230">
        <v>8.24</v>
      </c>
      <c r="X18" s="230">
        <v>1231447</v>
      </c>
      <c r="Y18" s="230">
        <v>246185.48</v>
      </c>
      <c r="Z18" s="231">
        <v>1347029.52</v>
      </c>
      <c r="AC18" s="231">
        <v>116612.14</v>
      </c>
      <c r="AD18" s="231">
        <v>46290</v>
      </c>
      <c r="AG18" s="76">
        <f t="shared" si="1"/>
        <v>99903.2</v>
      </c>
      <c r="AH18" s="31">
        <f t="shared" si="2"/>
        <v>34534.19</v>
      </c>
      <c r="AI18" s="21">
        <f t="shared" si="4"/>
        <v>65369.009999999995</v>
      </c>
      <c r="AJ18" s="15">
        <f t="shared" si="5"/>
        <v>1485640.72</v>
      </c>
      <c r="AK18" s="16">
        <f t="shared" si="3"/>
        <v>1509931.66</v>
      </c>
      <c r="AL18" s="26">
        <f t="shared" si="6"/>
        <v>-24290.939999999944</v>
      </c>
    </row>
    <row r="19" spans="1:38" x14ac:dyDescent="0.2">
      <c r="E19" s="255" t="s">
        <v>3033</v>
      </c>
      <c r="F19" s="229">
        <v>9061.6</v>
      </c>
      <c r="H19" s="229">
        <v>29418</v>
      </c>
      <c r="I19" s="255">
        <v>1304406.5</v>
      </c>
      <c r="J19" s="255">
        <v>361</v>
      </c>
      <c r="P19" s="255">
        <v>-192120.21</v>
      </c>
      <c r="Q19" s="255">
        <v>1642759</v>
      </c>
      <c r="R19" s="230">
        <v>8.15</v>
      </c>
      <c r="T19" s="230">
        <v>8000</v>
      </c>
      <c r="X19" s="230">
        <v>979439.5</v>
      </c>
      <c r="Y19" s="230">
        <v>501159.81</v>
      </c>
      <c r="Z19" s="231">
        <v>1131505.5</v>
      </c>
      <c r="AC19" s="231">
        <v>133974.81</v>
      </c>
      <c r="AD19" s="231">
        <v>93485.84</v>
      </c>
      <c r="AG19" s="76">
        <f t="shared" si="1"/>
        <v>38479.599999999999</v>
      </c>
      <c r="AH19" s="31">
        <f t="shared" si="2"/>
        <v>0</v>
      </c>
      <c r="AI19" s="21">
        <f t="shared" si="4"/>
        <v>38479.599999999999</v>
      </c>
      <c r="AJ19" s="15">
        <f t="shared" si="5"/>
        <v>1488607.46</v>
      </c>
      <c r="AK19" s="16">
        <f t="shared" si="3"/>
        <v>1358966.1500000001</v>
      </c>
      <c r="AL19" s="26">
        <f t="shared" si="6"/>
        <v>129641.30999999982</v>
      </c>
    </row>
    <row r="20" spans="1:38" x14ac:dyDescent="0.2">
      <c r="E20" s="255" t="s">
        <v>3034</v>
      </c>
      <c r="F20" s="229">
        <v>635.36</v>
      </c>
      <c r="I20" s="255">
        <v>426983.36</v>
      </c>
      <c r="J20" s="255">
        <v>323969.98</v>
      </c>
      <c r="P20" s="255">
        <v>-393711.3</v>
      </c>
      <c r="Q20" s="255">
        <v>1230000</v>
      </c>
      <c r="X20" s="230">
        <v>1392510</v>
      </c>
      <c r="Y20" s="230">
        <v>707791.71</v>
      </c>
      <c r="Z20" s="231">
        <v>1866010</v>
      </c>
      <c r="AB20" s="231">
        <v>20440</v>
      </c>
      <c r="AC20" s="231">
        <v>142851.71</v>
      </c>
      <c r="AD20" s="231">
        <v>84700</v>
      </c>
      <c r="AG20" s="76">
        <f t="shared" si="1"/>
        <v>635.36</v>
      </c>
      <c r="AH20" s="31">
        <f t="shared" si="2"/>
        <v>0</v>
      </c>
      <c r="AI20" s="21">
        <f t="shared" si="4"/>
        <v>635.36</v>
      </c>
      <c r="AJ20" s="15">
        <f t="shared" si="5"/>
        <v>2100301.71</v>
      </c>
      <c r="AK20" s="16">
        <f t="shared" si="3"/>
        <v>2114001.71</v>
      </c>
      <c r="AL20" s="26">
        <f t="shared" si="6"/>
        <v>-13700</v>
      </c>
    </row>
    <row r="21" spans="1:38" x14ac:dyDescent="0.2">
      <c r="E21" s="255" t="s">
        <v>3035</v>
      </c>
      <c r="F21" s="229">
        <v>39336.879999999997</v>
      </c>
      <c r="H21" s="229">
        <v>62624</v>
      </c>
      <c r="J21" s="255">
        <v>3539.31</v>
      </c>
      <c r="K21" s="233">
        <v>5000</v>
      </c>
      <c r="N21" s="233">
        <v>178</v>
      </c>
      <c r="P21" s="255">
        <v>-961010.05</v>
      </c>
      <c r="Q21" s="255">
        <v>1067330</v>
      </c>
      <c r="T21" s="230">
        <v>8000</v>
      </c>
      <c r="X21" s="230">
        <v>1243859.8</v>
      </c>
      <c r="Y21" s="230">
        <v>709543.56</v>
      </c>
      <c r="Z21" s="231">
        <v>1401487.8</v>
      </c>
      <c r="AB21" s="231">
        <v>8254</v>
      </c>
      <c r="AC21" s="231">
        <v>190666.18</v>
      </c>
      <c r="AD21" s="231">
        <v>3181.14</v>
      </c>
      <c r="AG21" s="76">
        <f t="shared" si="1"/>
        <v>101960.88</v>
      </c>
      <c r="AH21" s="31">
        <f t="shared" si="2"/>
        <v>5178</v>
      </c>
      <c r="AI21" s="21">
        <f t="shared" si="4"/>
        <v>96782.88</v>
      </c>
      <c r="AJ21" s="15">
        <f t="shared" si="5"/>
        <v>1961403.36</v>
      </c>
      <c r="AK21" s="16">
        <f t="shared" si="3"/>
        <v>1603589.1199999999</v>
      </c>
      <c r="AL21" s="26">
        <f t="shared" si="6"/>
        <v>357814.24000000022</v>
      </c>
    </row>
    <row r="22" spans="1:38" x14ac:dyDescent="0.2">
      <c r="A22" s="1" t="s">
        <v>460</v>
      </c>
      <c r="B22" s="1" t="s">
        <v>462</v>
      </c>
      <c r="C22" s="66">
        <v>4536</v>
      </c>
      <c r="D22" s="67" t="s">
        <v>1096</v>
      </c>
      <c r="E22" s="255" t="s">
        <v>3036</v>
      </c>
      <c r="F22" s="229">
        <v>782887.49</v>
      </c>
      <c r="G22" s="229">
        <v>59449.63</v>
      </c>
      <c r="H22" s="229">
        <v>245084.73</v>
      </c>
      <c r="I22" s="255">
        <v>229522.15</v>
      </c>
      <c r="J22" s="255">
        <v>268864.58</v>
      </c>
      <c r="T22" s="230">
        <v>1062684.3600000001</v>
      </c>
      <c r="U22" s="230">
        <v>39750</v>
      </c>
      <c r="V22" s="230">
        <v>1094.31</v>
      </c>
      <c r="X22" s="230">
        <v>1479420</v>
      </c>
      <c r="Z22" s="231">
        <v>1677218</v>
      </c>
      <c r="AC22" s="231">
        <v>592364.87</v>
      </c>
      <c r="AD22" s="231">
        <v>105631.03</v>
      </c>
      <c r="AG22" s="76">
        <f t="shared" si="1"/>
        <v>1087421.8500000001</v>
      </c>
      <c r="AH22" s="31">
        <f t="shared" si="2"/>
        <v>0</v>
      </c>
      <c r="AI22" s="21">
        <f t="shared" si="4"/>
        <v>1087421.8500000001</v>
      </c>
      <c r="AJ22" s="15">
        <f t="shared" si="5"/>
        <v>2582948.67</v>
      </c>
      <c r="AK22" s="16">
        <f t="shared" si="3"/>
        <v>2375213.9</v>
      </c>
      <c r="AL22" s="26">
        <f t="shared" si="6"/>
        <v>207734.77000000002</v>
      </c>
    </row>
    <row r="23" spans="1:38" x14ac:dyDescent="0.2">
      <c r="A23" s="1" t="s">
        <v>460</v>
      </c>
      <c r="B23" s="1" t="s">
        <v>462</v>
      </c>
      <c r="C23" s="66">
        <v>3980</v>
      </c>
      <c r="D23" s="67" t="s">
        <v>1097</v>
      </c>
      <c r="E23" s="255" t="s">
        <v>3037</v>
      </c>
      <c r="F23" s="229">
        <v>537600.1</v>
      </c>
      <c r="H23" s="229">
        <v>104208.99</v>
      </c>
      <c r="I23" s="255">
        <v>177435.12</v>
      </c>
      <c r="J23" s="255">
        <v>139470.07999999999</v>
      </c>
      <c r="Q23" s="255">
        <v>2340148.79</v>
      </c>
      <c r="T23" s="230">
        <v>1206815.6100000001</v>
      </c>
      <c r="U23" s="230">
        <v>35000</v>
      </c>
      <c r="V23" s="230">
        <v>10.7</v>
      </c>
      <c r="X23" s="230">
        <v>923240</v>
      </c>
      <c r="Z23" s="231">
        <v>1214920</v>
      </c>
      <c r="AC23" s="231">
        <v>427698.75</v>
      </c>
      <c r="AD23" s="231">
        <v>63474.16</v>
      </c>
      <c r="AG23" s="76">
        <f t="shared" si="1"/>
        <v>641809.09</v>
      </c>
      <c r="AH23" s="31">
        <f t="shared" si="2"/>
        <v>0</v>
      </c>
      <c r="AI23" s="21">
        <f t="shared" si="4"/>
        <v>641809.09</v>
      </c>
      <c r="AJ23" s="15">
        <f t="shared" si="5"/>
        <v>2165066.31</v>
      </c>
      <c r="AK23" s="16">
        <f t="shared" si="3"/>
        <v>1706092.91</v>
      </c>
      <c r="AL23" s="26">
        <f t="shared" si="6"/>
        <v>458973.40000000014</v>
      </c>
    </row>
    <row r="24" spans="1:38" x14ac:dyDescent="0.2">
      <c r="A24" s="1" t="s">
        <v>460</v>
      </c>
      <c r="B24" s="1" t="s">
        <v>462</v>
      </c>
      <c r="C24" s="66">
        <v>9027</v>
      </c>
      <c r="D24" s="67" t="s">
        <v>1098</v>
      </c>
      <c r="E24" s="255" t="s">
        <v>3038</v>
      </c>
      <c r="F24" s="229">
        <v>1246349.52</v>
      </c>
      <c r="G24" s="229">
        <v>169699.16</v>
      </c>
      <c r="H24" s="229">
        <v>245128.01</v>
      </c>
      <c r="I24" s="255">
        <v>197914.97</v>
      </c>
      <c r="J24" s="255">
        <v>114027.08</v>
      </c>
      <c r="Q24" s="255">
        <v>2461151.44</v>
      </c>
      <c r="T24" s="230">
        <v>2009546.97</v>
      </c>
      <c r="U24" s="230">
        <v>420100</v>
      </c>
      <c r="V24" s="230">
        <v>1020.51</v>
      </c>
      <c r="X24" s="230">
        <v>1726000</v>
      </c>
      <c r="Z24" s="231">
        <v>2166227</v>
      </c>
      <c r="AC24" s="231">
        <v>870356.9</v>
      </c>
      <c r="AD24" s="231">
        <v>54160.68</v>
      </c>
      <c r="AG24" s="76">
        <f t="shared" si="1"/>
        <v>1661176.69</v>
      </c>
      <c r="AH24" s="31">
        <f t="shared" si="2"/>
        <v>0</v>
      </c>
      <c r="AI24" s="21">
        <f t="shared" si="4"/>
        <v>1661176.69</v>
      </c>
      <c r="AJ24" s="15">
        <f t="shared" si="5"/>
        <v>4156667.4799999995</v>
      </c>
      <c r="AK24" s="16">
        <f t="shared" si="3"/>
        <v>3090744.58</v>
      </c>
      <c r="AL24" s="26">
        <f t="shared" si="6"/>
        <v>1065922.8999999994</v>
      </c>
    </row>
    <row r="25" spans="1:38" x14ac:dyDescent="0.2">
      <c r="A25" s="1" t="s">
        <v>460</v>
      </c>
      <c r="B25" s="1" t="s">
        <v>462</v>
      </c>
      <c r="C25" s="66">
        <v>4180</v>
      </c>
      <c r="D25" s="67" t="s">
        <v>1099</v>
      </c>
      <c r="E25" s="255" t="s">
        <v>3039</v>
      </c>
      <c r="F25" s="229">
        <v>651653.57999999996</v>
      </c>
      <c r="G25" s="229">
        <v>16588.66</v>
      </c>
      <c r="H25" s="229">
        <v>127250.28</v>
      </c>
      <c r="I25" s="255">
        <v>247853.06</v>
      </c>
      <c r="J25" s="255">
        <v>686383.71</v>
      </c>
      <c r="N25" s="233">
        <v>0</v>
      </c>
      <c r="Q25" s="255">
        <v>1609968.11</v>
      </c>
      <c r="T25" s="230">
        <v>1716198.82</v>
      </c>
      <c r="U25" s="230">
        <v>107500</v>
      </c>
      <c r="V25" s="230">
        <v>741.68</v>
      </c>
      <c r="X25" s="230">
        <v>1163800</v>
      </c>
      <c r="Z25" s="231">
        <v>1336799</v>
      </c>
      <c r="AC25" s="231">
        <v>430667.93</v>
      </c>
      <c r="AD25" s="231">
        <v>169949.76</v>
      </c>
      <c r="AG25" s="76">
        <f t="shared" si="1"/>
        <v>795492.52</v>
      </c>
      <c r="AH25" s="31">
        <f t="shared" si="2"/>
        <v>0</v>
      </c>
      <c r="AI25" s="21">
        <f t="shared" si="4"/>
        <v>795492.52</v>
      </c>
      <c r="AJ25" s="15">
        <f t="shared" si="5"/>
        <v>2988240.5</v>
      </c>
      <c r="AK25" s="16">
        <f t="shared" si="3"/>
        <v>1937416.69</v>
      </c>
      <c r="AL25" s="26">
        <f t="shared" si="6"/>
        <v>1050823.81</v>
      </c>
    </row>
    <row r="26" spans="1:38" x14ac:dyDescent="0.2">
      <c r="A26" s="1" t="s">
        <v>460</v>
      </c>
      <c r="B26" s="1" t="s">
        <v>462</v>
      </c>
      <c r="C26" s="66">
        <v>2100</v>
      </c>
      <c r="D26" s="67" t="s">
        <v>1100</v>
      </c>
      <c r="E26" s="255" t="s">
        <v>3040</v>
      </c>
      <c r="F26" s="229">
        <v>435727.93</v>
      </c>
      <c r="G26" s="229">
        <v>4239.96</v>
      </c>
      <c r="H26" s="229">
        <v>137821.57</v>
      </c>
      <c r="I26" s="255">
        <v>221020.28</v>
      </c>
      <c r="J26" s="255">
        <v>74317.34</v>
      </c>
      <c r="Q26" s="255">
        <v>1693812.25</v>
      </c>
      <c r="T26" s="230">
        <v>705981.63</v>
      </c>
      <c r="U26" s="230">
        <v>46000</v>
      </c>
      <c r="V26" s="230">
        <v>368.13</v>
      </c>
      <c r="X26" s="230">
        <v>584390</v>
      </c>
      <c r="Z26" s="231">
        <v>723090</v>
      </c>
      <c r="AC26" s="231">
        <v>233587.17</v>
      </c>
      <c r="AD26" s="231">
        <v>43801.94</v>
      </c>
      <c r="AG26" s="76">
        <f t="shared" si="1"/>
        <v>577789.46</v>
      </c>
      <c r="AH26" s="31">
        <f t="shared" si="2"/>
        <v>0</v>
      </c>
      <c r="AI26" s="21">
        <f t="shared" si="4"/>
        <v>577789.46</v>
      </c>
      <c r="AJ26" s="15">
        <f t="shared" si="5"/>
        <v>1336739.76</v>
      </c>
      <c r="AK26" s="16">
        <f t="shared" si="3"/>
        <v>1000479.1100000001</v>
      </c>
      <c r="AL26" s="26">
        <f t="shared" si="6"/>
        <v>336260.64999999991</v>
      </c>
    </row>
    <row r="27" spans="1:38" x14ac:dyDescent="0.2">
      <c r="A27" s="1" t="s">
        <v>460</v>
      </c>
      <c r="B27" s="1" t="s">
        <v>462</v>
      </c>
      <c r="C27" s="66">
        <v>4887</v>
      </c>
      <c r="D27" s="67" t="s">
        <v>1101</v>
      </c>
      <c r="E27" s="255" t="s">
        <v>3041</v>
      </c>
      <c r="F27" s="229">
        <v>892929.84</v>
      </c>
      <c r="G27" s="229">
        <v>102490.53</v>
      </c>
      <c r="H27" s="229">
        <v>113352.68</v>
      </c>
      <c r="I27" s="255">
        <v>250240.96</v>
      </c>
      <c r="J27" s="255">
        <v>213971.65</v>
      </c>
      <c r="K27" s="233">
        <v>10000</v>
      </c>
      <c r="N27" s="233">
        <v>726.15</v>
      </c>
      <c r="P27" s="255">
        <v>300</v>
      </c>
      <c r="Q27" s="255">
        <v>1247745.83</v>
      </c>
      <c r="T27" s="230">
        <v>1546426.8</v>
      </c>
      <c r="U27" s="230">
        <v>125000</v>
      </c>
      <c r="V27" s="230">
        <v>2979.55</v>
      </c>
      <c r="X27" s="230">
        <v>1146340</v>
      </c>
      <c r="Z27" s="231">
        <v>1430729</v>
      </c>
      <c r="AC27" s="231">
        <v>870582.3</v>
      </c>
      <c r="AD27" s="231">
        <v>93766.27</v>
      </c>
      <c r="AG27" s="76">
        <f t="shared" si="1"/>
        <v>1108773.05</v>
      </c>
      <c r="AH27" s="31">
        <f t="shared" si="2"/>
        <v>10726.15</v>
      </c>
      <c r="AI27" s="21">
        <f t="shared" si="4"/>
        <v>1098046.9000000001</v>
      </c>
      <c r="AJ27" s="15">
        <f t="shared" si="5"/>
        <v>2820746.35</v>
      </c>
      <c r="AK27" s="16">
        <f t="shared" si="3"/>
        <v>2395077.5699999998</v>
      </c>
      <c r="AL27" s="26">
        <f t="shared" si="6"/>
        <v>425668.78000000026</v>
      </c>
    </row>
    <row r="28" spans="1:38" x14ac:dyDescent="0.2">
      <c r="A28" s="1" t="s">
        <v>460</v>
      </c>
      <c r="B28" s="1" t="s">
        <v>462</v>
      </c>
      <c r="C28" s="66">
        <v>5102</v>
      </c>
      <c r="D28" s="67" t="s">
        <v>1102</v>
      </c>
      <c r="E28" s="255" t="s">
        <v>3042</v>
      </c>
      <c r="F28" s="229">
        <v>917045.21</v>
      </c>
      <c r="G28" s="229">
        <v>9220.2999999999993</v>
      </c>
      <c r="H28" s="229">
        <v>164185.37</v>
      </c>
      <c r="I28" s="255">
        <v>292737.28999999998</v>
      </c>
      <c r="J28" s="255">
        <v>731824.49</v>
      </c>
      <c r="Q28" s="255">
        <v>1804121.26</v>
      </c>
      <c r="T28" s="230">
        <v>1808136.22</v>
      </c>
      <c r="V28" s="230">
        <v>1373.57</v>
      </c>
      <c r="X28" s="230">
        <v>669460</v>
      </c>
      <c r="Z28" s="231">
        <v>927899</v>
      </c>
      <c r="AC28" s="231">
        <v>537756.49</v>
      </c>
      <c r="AD28" s="231">
        <v>185671.89</v>
      </c>
      <c r="AG28" s="76">
        <f t="shared" si="1"/>
        <v>1090450.8799999999</v>
      </c>
      <c r="AH28" s="31">
        <f t="shared" si="2"/>
        <v>0</v>
      </c>
      <c r="AI28" s="21">
        <f t="shared" si="4"/>
        <v>1090450.8799999999</v>
      </c>
      <c r="AJ28" s="15">
        <f t="shared" si="5"/>
        <v>2478969.79</v>
      </c>
      <c r="AK28" s="16">
        <f t="shared" si="3"/>
        <v>1651327.38</v>
      </c>
      <c r="AL28" s="26">
        <f t="shared" si="6"/>
        <v>827642.41000000015</v>
      </c>
    </row>
    <row r="29" spans="1:38" x14ac:dyDescent="0.2">
      <c r="A29" s="1" t="s">
        <v>460</v>
      </c>
      <c r="B29" s="1" t="s">
        <v>462</v>
      </c>
      <c r="C29" s="66">
        <v>11813</v>
      </c>
      <c r="D29" s="67" t="s">
        <v>1103</v>
      </c>
      <c r="E29" s="255" t="s">
        <v>3043</v>
      </c>
      <c r="F29" s="229">
        <v>876030.35</v>
      </c>
      <c r="G29" s="229">
        <v>8632.2000000000007</v>
      </c>
      <c r="H29" s="229">
        <v>152938.23999999999</v>
      </c>
      <c r="I29" s="255">
        <v>325590.02</v>
      </c>
      <c r="J29" s="255">
        <v>185819.6</v>
      </c>
      <c r="K29" s="233">
        <v>13000</v>
      </c>
      <c r="N29" s="233">
        <v>56.05</v>
      </c>
      <c r="P29" s="255">
        <v>539.76</v>
      </c>
      <c r="Q29" s="255">
        <v>1414760.08</v>
      </c>
      <c r="T29" s="230">
        <v>1570071.14</v>
      </c>
      <c r="U29" s="230">
        <v>28793.1</v>
      </c>
      <c r="V29" s="230">
        <v>1091.4000000000001</v>
      </c>
      <c r="X29" s="230">
        <v>1135140</v>
      </c>
      <c r="Z29" s="231">
        <v>1441576</v>
      </c>
      <c r="AC29" s="231">
        <v>809194.67</v>
      </c>
      <c r="AD29" s="231">
        <v>141365.92000000001</v>
      </c>
      <c r="AG29" s="76">
        <f t="shared" si="1"/>
        <v>1037600.7899999999</v>
      </c>
      <c r="AH29" s="31">
        <f t="shared" si="2"/>
        <v>13056.05</v>
      </c>
      <c r="AI29" s="21">
        <f t="shared" si="4"/>
        <v>1024544.7399999999</v>
      </c>
      <c r="AJ29" s="15">
        <f t="shared" si="5"/>
        <v>2735095.6399999997</v>
      </c>
      <c r="AK29" s="16">
        <f t="shared" si="3"/>
        <v>2392136.59</v>
      </c>
      <c r="AL29" s="26">
        <f t="shared" si="6"/>
        <v>342959.04999999981</v>
      </c>
    </row>
    <row r="30" spans="1:38" x14ac:dyDescent="0.2">
      <c r="A30" s="1" t="s">
        <v>460</v>
      </c>
      <c r="B30" s="1" t="s">
        <v>462</v>
      </c>
      <c r="C30" s="66">
        <v>7972</v>
      </c>
      <c r="D30" s="67" t="s">
        <v>1104</v>
      </c>
      <c r="E30" s="255" t="s">
        <v>3044</v>
      </c>
      <c r="F30" s="229">
        <v>1025846.13</v>
      </c>
      <c r="G30" s="229">
        <v>6665.48</v>
      </c>
      <c r="H30" s="229">
        <v>672516.52</v>
      </c>
      <c r="I30" s="255">
        <v>176313.7</v>
      </c>
      <c r="J30" s="255">
        <v>148409.28</v>
      </c>
      <c r="K30" s="233">
        <v>22500</v>
      </c>
      <c r="N30" s="233">
        <v>79.44</v>
      </c>
      <c r="Q30" s="255">
        <v>1595887.05</v>
      </c>
      <c r="T30" s="230">
        <v>2618653.12</v>
      </c>
      <c r="U30" s="230">
        <v>113478.42</v>
      </c>
      <c r="V30" s="230">
        <v>1625.5</v>
      </c>
      <c r="X30" s="230">
        <v>1597120</v>
      </c>
      <c r="Z30" s="231">
        <v>2002830</v>
      </c>
      <c r="AC30" s="231">
        <v>1789735.8</v>
      </c>
      <c r="AD30" s="231">
        <v>63553.51</v>
      </c>
      <c r="AG30" s="76">
        <f t="shared" si="1"/>
        <v>1705028.13</v>
      </c>
      <c r="AH30" s="31">
        <f t="shared" si="2"/>
        <v>22579.439999999999</v>
      </c>
      <c r="AI30" s="21">
        <f t="shared" si="4"/>
        <v>1682448.69</v>
      </c>
      <c r="AJ30" s="15">
        <f t="shared" si="5"/>
        <v>4330877.04</v>
      </c>
      <c r="AK30" s="16">
        <f t="shared" si="3"/>
        <v>3856119.3099999996</v>
      </c>
      <c r="AL30" s="26">
        <f t="shared" si="6"/>
        <v>474757.73000000045</v>
      </c>
    </row>
    <row r="31" spans="1:38" x14ac:dyDescent="0.2">
      <c r="A31" s="1" t="s">
        <v>460</v>
      </c>
      <c r="B31" s="1" t="s">
        <v>462</v>
      </c>
      <c r="C31" s="66">
        <v>3577</v>
      </c>
      <c r="D31" s="67" t="s">
        <v>1105</v>
      </c>
      <c r="E31" s="255" t="s">
        <v>3045</v>
      </c>
      <c r="F31" s="229">
        <v>713186.38</v>
      </c>
      <c r="H31" s="229">
        <v>289779.77</v>
      </c>
      <c r="I31" s="255">
        <v>105334.41</v>
      </c>
      <c r="J31" s="255">
        <v>149069.34</v>
      </c>
      <c r="N31" s="233">
        <v>0</v>
      </c>
      <c r="Q31" s="255">
        <v>1789492.25</v>
      </c>
      <c r="T31" s="230">
        <v>1061272.07</v>
      </c>
      <c r="U31" s="230">
        <v>17482.21</v>
      </c>
      <c r="V31" s="230">
        <v>933.75</v>
      </c>
      <c r="X31" s="230">
        <v>648900</v>
      </c>
      <c r="Z31" s="231">
        <v>843790</v>
      </c>
      <c r="AC31" s="231">
        <v>598976.73</v>
      </c>
      <c r="AD31" s="231">
        <v>60754.6</v>
      </c>
      <c r="AF31" s="231">
        <v>3600</v>
      </c>
      <c r="AG31" s="76">
        <f t="shared" si="1"/>
        <v>1002966.15</v>
      </c>
      <c r="AH31" s="31">
        <f t="shared" si="2"/>
        <v>0</v>
      </c>
      <c r="AI31" s="21">
        <f t="shared" si="4"/>
        <v>1002966.15</v>
      </c>
      <c r="AJ31" s="15">
        <f t="shared" si="5"/>
        <v>1728588.03</v>
      </c>
      <c r="AK31" s="16">
        <f t="shared" si="3"/>
        <v>1507121.33</v>
      </c>
      <c r="AL31" s="26">
        <f t="shared" si="6"/>
        <v>221466.69999999995</v>
      </c>
    </row>
    <row r="32" spans="1:38" x14ac:dyDescent="0.2">
      <c r="A32" s="1" t="s">
        <v>460</v>
      </c>
      <c r="B32" s="1" t="s">
        <v>462</v>
      </c>
      <c r="C32" s="66">
        <v>3159</v>
      </c>
      <c r="D32" s="67" t="s">
        <v>1106</v>
      </c>
      <c r="E32" s="255" t="s">
        <v>3046</v>
      </c>
      <c r="F32" s="229">
        <v>771346.24</v>
      </c>
      <c r="G32" s="229">
        <v>3760</v>
      </c>
      <c r="H32" s="229">
        <v>95900.02</v>
      </c>
      <c r="I32" s="255">
        <v>173015.46</v>
      </c>
      <c r="J32" s="255">
        <v>373844.41</v>
      </c>
      <c r="Q32" s="255">
        <v>3102228.3</v>
      </c>
      <c r="T32" s="230">
        <v>1448664.62</v>
      </c>
      <c r="U32" s="230">
        <v>69925.710000000006</v>
      </c>
      <c r="V32" s="230">
        <v>955.45</v>
      </c>
      <c r="X32" s="230">
        <v>1194840</v>
      </c>
      <c r="Z32" s="231">
        <v>1372699</v>
      </c>
      <c r="AC32" s="231">
        <v>856413.8</v>
      </c>
      <c r="AD32" s="231">
        <v>201585.48</v>
      </c>
      <c r="AG32" s="76">
        <f t="shared" si="1"/>
        <v>871006.26</v>
      </c>
      <c r="AH32" s="31">
        <f t="shared" si="2"/>
        <v>0</v>
      </c>
      <c r="AI32" s="21">
        <f t="shared" si="4"/>
        <v>871006.26</v>
      </c>
      <c r="AJ32" s="15">
        <f t="shared" si="5"/>
        <v>2714385.7800000003</v>
      </c>
      <c r="AK32" s="16">
        <f t="shared" si="3"/>
        <v>2430698.2799999998</v>
      </c>
      <c r="AL32" s="26">
        <f t="shared" si="6"/>
        <v>283687.50000000047</v>
      </c>
    </row>
    <row r="33" spans="1:38" x14ac:dyDescent="0.2">
      <c r="A33" s="1" t="s">
        <v>460</v>
      </c>
      <c r="B33" s="1" t="s">
        <v>462</v>
      </c>
      <c r="C33" s="66">
        <v>3764</v>
      </c>
      <c r="D33" s="67" t="s">
        <v>1107</v>
      </c>
      <c r="E33" s="255" t="s">
        <v>3047</v>
      </c>
      <c r="F33" s="229">
        <v>956096.95</v>
      </c>
      <c r="G33" s="229">
        <v>76161.08</v>
      </c>
      <c r="H33" s="229">
        <v>131072.91</v>
      </c>
      <c r="I33" s="255">
        <v>408482.29</v>
      </c>
      <c r="J33" s="255">
        <v>225059.17</v>
      </c>
      <c r="N33" s="233">
        <v>460</v>
      </c>
      <c r="Q33" s="255">
        <v>1484748</v>
      </c>
      <c r="T33" s="230">
        <v>1631756.22</v>
      </c>
      <c r="U33" s="230">
        <v>184744.33</v>
      </c>
      <c r="V33" s="230">
        <v>1593.62</v>
      </c>
      <c r="X33" s="230">
        <v>701660</v>
      </c>
      <c r="Z33" s="231">
        <v>952098</v>
      </c>
      <c r="AC33" s="231">
        <v>665022.18999999994</v>
      </c>
      <c r="AD33" s="231">
        <v>118739.62</v>
      </c>
      <c r="AG33" s="76">
        <f t="shared" si="1"/>
        <v>1163330.94</v>
      </c>
      <c r="AH33" s="31">
        <f t="shared" si="2"/>
        <v>460</v>
      </c>
      <c r="AI33" s="21">
        <f t="shared" si="4"/>
        <v>1162870.94</v>
      </c>
      <c r="AJ33" s="15">
        <f t="shared" si="5"/>
        <v>2519754.17</v>
      </c>
      <c r="AK33" s="16">
        <f t="shared" si="3"/>
        <v>1735859.81</v>
      </c>
      <c r="AL33" s="26">
        <f t="shared" si="6"/>
        <v>783894.35999999987</v>
      </c>
    </row>
    <row r="34" spans="1:38" x14ac:dyDescent="0.2">
      <c r="A34" s="1" t="s">
        <v>460</v>
      </c>
      <c r="B34" s="1" t="s">
        <v>462</v>
      </c>
      <c r="C34" s="66">
        <v>3691</v>
      </c>
      <c r="D34" s="67" t="s">
        <v>1108</v>
      </c>
      <c r="E34" s="255" t="s">
        <v>3048</v>
      </c>
      <c r="F34" s="229">
        <v>1154506.05</v>
      </c>
      <c r="G34" s="229">
        <v>36563.230000000003</v>
      </c>
      <c r="H34" s="229">
        <v>225885.86</v>
      </c>
      <c r="I34" s="255">
        <v>88529.96</v>
      </c>
      <c r="J34" s="255">
        <v>286542.65000000002</v>
      </c>
      <c r="Q34" s="255">
        <v>1924840.79</v>
      </c>
      <c r="T34" s="230">
        <v>1614212.99</v>
      </c>
      <c r="U34" s="230">
        <v>90500</v>
      </c>
      <c r="V34" s="230">
        <v>1483.48</v>
      </c>
      <c r="X34" s="230">
        <v>833930</v>
      </c>
      <c r="Z34" s="231">
        <v>1049093</v>
      </c>
      <c r="AC34" s="231">
        <v>605021.27</v>
      </c>
      <c r="AD34" s="231">
        <v>93883.34</v>
      </c>
      <c r="AG34" s="76">
        <f t="shared" si="1"/>
        <v>1416955.1400000001</v>
      </c>
      <c r="AH34" s="31">
        <f t="shared" si="2"/>
        <v>0</v>
      </c>
      <c r="AI34" s="21">
        <f t="shared" si="4"/>
        <v>1416955.1400000001</v>
      </c>
      <c r="AJ34" s="15">
        <f t="shared" si="5"/>
        <v>2540126.4699999997</v>
      </c>
      <c r="AK34" s="16">
        <f t="shared" si="3"/>
        <v>1747997.61</v>
      </c>
      <c r="AL34" s="26">
        <f t="shared" si="6"/>
        <v>792128.85999999964</v>
      </c>
    </row>
    <row r="35" spans="1:38" x14ac:dyDescent="0.2">
      <c r="A35" s="1" t="s">
        <v>460</v>
      </c>
      <c r="B35" s="1" t="s">
        <v>462</v>
      </c>
      <c r="C35" s="66">
        <v>7031</v>
      </c>
      <c r="D35" s="67" t="s">
        <v>1109</v>
      </c>
      <c r="E35" s="255" t="s">
        <v>3049</v>
      </c>
      <c r="F35" s="229">
        <v>1526558.14</v>
      </c>
      <c r="G35" s="229">
        <v>66235.98</v>
      </c>
      <c r="H35" s="229">
        <v>193578.33</v>
      </c>
      <c r="I35" s="255">
        <v>211657.08</v>
      </c>
      <c r="J35" s="255">
        <v>221195.37</v>
      </c>
      <c r="Q35" s="255">
        <v>1101601.1100000001</v>
      </c>
      <c r="T35" s="230">
        <v>1591595.02</v>
      </c>
      <c r="U35" s="230">
        <v>136786.45000000001</v>
      </c>
      <c r="V35" s="230">
        <v>2640.95</v>
      </c>
      <c r="X35" s="230">
        <v>1322440</v>
      </c>
      <c r="Z35" s="231">
        <v>1645525</v>
      </c>
      <c r="AC35" s="231">
        <v>690926.04</v>
      </c>
      <c r="AD35" s="231">
        <v>61727.66</v>
      </c>
      <c r="AG35" s="76">
        <f t="shared" si="1"/>
        <v>1786372.45</v>
      </c>
      <c r="AH35" s="31">
        <f t="shared" si="2"/>
        <v>0</v>
      </c>
      <c r="AI35" s="21">
        <f t="shared" si="4"/>
        <v>1786372.45</v>
      </c>
      <c r="AJ35" s="15">
        <f t="shared" si="5"/>
        <v>3053462.42</v>
      </c>
      <c r="AK35" s="16">
        <f t="shared" si="3"/>
        <v>2398178.7000000002</v>
      </c>
      <c r="AL35" s="26">
        <f t="shared" si="6"/>
        <v>655283.71999999974</v>
      </c>
    </row>
    <row r="36" spans="1:38" x14ac:dyDescent="0.2">
      <c r="A36" s="1" t="s">
        <v>460</v>
      </c>
      <c r="B36" s="1" t="s">
        <v>462</v>
      </c>
      <c r="C36" s="66">
        <v>3391</v>
      </c>
      <c r="D36" s="67" t="s">
        <v>1110</v>
      </c>
      <c r="E36" s="255" t="s">
        <v>3050</v>
      </c>
      <c r="F36" s="229">
        <v>760927.37</v>
      </c>
      <c r="G36" s="229">
        <v>15566.83</v>
      </c>
      <c r="H36" s="229">
        <v>159976.06</v>
      </c>
      <c r="I36" s="255">
        <v>1360362.88</v>
      </c>
      <c r="J36" s="255">
        <v>93849.91</v>
      </c>
      <c r="Q36" s="255">
        <v>528949.56000000006</v>
      </c>
      <c r="T36" s="230">
        <v>1215332.75</v>
      </c>
      <c r="U36" s="230">
        <v>239644.27</v>
      </c>
      <c r="V36" s="230">
        <v>796.98</v>
      </c>
      <c r="X36" s="230">
        <v>804970</v>
      </c>
      <c r="Z36" s="231">
        <v>1036325</v>
      </c>
      <c r="AC36" s="231">
        <v>650167.78</v>
      </c>
      <c r="AD36" s="231">
        <v>105304.24</v>
      </c>
      <c r="AF36" s="231">
        <v>200</v>
      </c>
      <c r="AG36" s="76">
        <f t="shared" ref="AG36:AG67" si="7">SUM(F36:H36)</f>
        <v>936470.26</v>
      </c>
      <c r="AH36" s="31">
        <f t="shared" ref="AH36:AH67" si="8">SUM(K36:N36)</f>
        <v>0</v>
      </c>
      <c r="AI36" s="21">
        <f t="shared" si="4"/>
        <v>936470.26</v>
      </c>
      <c r="AJ36" s="15">
        <f t="shared" si="5"/>
        <v>2260744</v>
      </c>
      <c r="AK36" s="16">
        <f t="shared" ref="AK36:AK67" si="9">SUM(Z36:AF36)</f>
        <v>1791997.02</v>
      </c>
      <c r="AL36" s="26">
        <f t="shared" si="6"/>
        <v>468746.98</v>
      </c>
    </row>
    <row r="37" spans="1:38" x14ac:dyDescent="0.2">
      <c r="A37" s="1" t="s">
        <v>460</v>
      </c>
      <c r="B37" s="1" t="s">
        <v>462</v>
      </c>
      <c r="C37" s="66">
        <v>4244</v>
      </c>
      <c r="D37" s="67" t="s">
        <v>1111</v>
      </c>
      <c r="E37" s="255" t="s">
        <v>3051</v>
      </c>
      <c r="F37" s="229">
        <v>1036245.41</v>
      </c>
      <c r="G37" s="229">
        <v>1570</v>
      </c>
      <c r="H37" s="229">
        <v>343463.14</v>
      </c>
      <c r="I37" s="255">
        <v>406406.43</v>
      </c>
      <c r="J37" s="255">
        <v>135467.70000000001</v>
      </c>
      <c r="P37" s="255">
        <v>99448.88</v>
      </c>
      <c r="Q37" s="255">
        <v>1603684.39</v>
      </c>
      <c r="T37" s="230">
        <v>1699720.47</v>
      </c>
      <c r="U37" s="230">
        <v>178400</v>
      </c>
      <c r="V37" s="230">
        <v>859.56</v>
      </c>
      <c r="X37" s="230">
        <v>1248470</v>
      </c>
      <c r="Z37" s="231">
        <v>1532896</v>
      </c>
      <c r="AC37" s="231">
        <v>470377.87</v>
      </c>
      <c r="AD37" s="231">
        <v>46205.06</v>
      </c>
      <c r="AG37" s="76">
        <f t="shared" si="7"/>
        <v>1381278.55</v>
      </c>
      <c r="AH37" s="31">
        <f t="shared" si="8"/>
        <v>0</v>
      </c>
      <c r="AI37" s="21">
        <f t="shared" si="4"/>
        <v>1381278.55</v>
      </c>
      <c r="AJ37" s="15">
        <f t="shared" si="5"/>
        <v>3127450.0300000003</v>
      </c>
      <c r="AK37" s="16">
        <f t="shared" si="9"/>
        <v>2049478.9300000002</v>
      </c>
      <c r="AL37" s="26">
        <f t="shared" si="6"/>
        <v>1077971.1000000001</v>
      </c>
    </row>
    <row r="38" spans="1:38" x14ac:dyDescent="0.2">
      <c r="A38" s="1" t="s">
        <v>460</v>
      </c>
      <c r="B38" s="1" t="s">
        <v>462</v>
      </c>
      <c r="C38" s="66">
        <v>1926</v>
      </c>
      <c r="D38" s="67" t="s">
        <v>1112</v>
      </c>
      <c r="E38" s="255" t="s">
        <v>3052</v>
      </c>
      <c r="F38" s="229">
        <v>685728.49</v>
      </c>
      <c r="G38" s="229">
        <v>27485.59</v>
      </c>
      <c r="H38" s="229">
        <v>80737.62</v>
      </c>
      <c r="I38" s="255">
        <v>96321.88</v>
      </c>
      <c r="J38" s="255">
        <v>64400.65</v>
      </c>
      <c r="Q38" s="255">
        <v>1498620.76</v>
      </c>
      <c r="T38" s="230">
        <v>977648.54</v>
      </c>
      <c r="U38" s="230">
        <v>39481.870000000003</v>
      </c>
      <c r="V38" s="230">
        <v>1665.99</v>
      </c>
      <c r="X38" s="230">
        <v>639790</v>
      </c>
      <c r="Z38" s="231">
        <v>768256</v>
      </c>
      <c r="AC38" s="231">
        <v>329318.48</v>
      </c>
      <c r="AD38" s="231">
        <v>72707.12</v>
      </c>
      <c r="AG38" s="76">
        <f t="shared" si="7"/>
        <v>793951.7</v>
      </c>
      <c r="AH38" s="31">
        <f t="shared" si="8"/>
        <v>0</v>
      </c>
      <c r="AI38" s="21">
        <f t="shared" si="4"/>
        <v>793951.7</v>
      </c>
      <c r="AJ38" s="15">
        <f t="shared" si="5"/>
        <v>1658586.4</v>
      </c>
      <c r="AK38" s="16">
        <f t="shared" si="9"/>
        <v>1170281.6000000001</v>
      </c>
      <c r="AL38" s="26">
        <f t="shared" si="6"/>
        <v>488304.79999999981</v>
      </c>
    </row>
    <row r="39" spans="1:38" x14ac:dyDescent="0.2">
      <c r="A39" s="1" t="s">
        <v>460</v>
      </c>
      <c r="B39" s="1" t="s">
        <v>462</v>
      </c>
      <c r="C39" s="66">
        <v>5306</v>
      </c>
      <c r="D39" s="67" t="s">
        <v>1113</v>
      </c>
      <c r="E39" s="255" t="s">
        <v>3053</v>
      </c>
      <c r="F39" s="229">
        <v>694975.75</v>
      </c>
      <c r="G39" s="229">
        <v>35201.58</v>
      </c>
      <c r="H39" s="229">
        <v>61389.19</v>
      </c>
      <c r="I39" s="255">
        <v>1238243.93</v>
      </c>
      <c r="J39" s="255">
        <v>175633.66</v>
      </c>
      <c r="Q39" s="255">
        <v>2339595.1</v>
      </c>
      <c r="T39" s="230">
        <v>1459283.75</v>
      </c>
      <c r="U39" s="230">
        <v>134222.81</v>
      </c>
      <c r="V39" s="230">
        <v>557.17999999999995</v>
      </c>
      <c r="X39" s="230">
        <v>1210140</v>
      </c>
      <c r="Z39" s="231">
        <v>1571070</v>
      </c>
      <c r="AC39" s="231">
        <v>480367.9</v>
      </c>
      <c r="AD39" s="231">
        <v>178751.78</v>
      </c>
      <c r="AG39" s="76">
        <f t="shared" si="7"/>
        <v>791566.52</v>
      </c>
      <c r="AH39" s="31">
        <f t="shared" si="8"/>
        <v>0</v>
      </c>
      <c r="AI39" s="21">
        <f t="shared" si="4"/>
        <v>791566.52</v>
      </c>
      <c r="AJ39" s="15">
        <f t="shared" si="5"/>
        <v>2804203.74</v>
      </c>
      <c r="AK39" s="16">
        <f t="shared" si="9"/>
        <v>2230189.6799999997</v>
      </c>
      <c r="AL39" s="26">
        <f t="shared" si="6"/>
        <v>574014.06000000052</v>
      </c>
    </row>
    <row r="40" spans="1:38" x14ac:dyDescent="0.2">
      <c r="A40" s="1" t="s">
        <v>460</v>
      </c>
      <c r="B40" s="1" t="s">
        <v>462</v>
      </c>
      <c r="C40" s="66">
        <v>2556</v>
      </c>
      <c r="D40" s="67" t="s">
        <v>1114</v>
      </c>
      <c r="E40" s="255" t="s">
        <v>3054</v>
      </c>
      <c r="F40" s="229">
        <v>1265031.9099999999</v>
      </c>
      <c r="G40" s="229">
        <v>40673.58</v>
      </c>
      <c r="H40" s="229">
        <v>143510.43</v>
      </c>
      <c r="I40" s="255">
        <v>211153.94</v>
      </c>
      <c r="J40" s="255">
        <v>92822.99</v>
      </c>
      <c r="K40" s="233">
        <v>7500</v>
      </c>
      <c r="Q40" s="255">
        <v>1457071.21</v>
      </c>
      <c r="T40" s="230">
        <v>1241019.1100000001</v>
      </c>
      <c r="U40" s="230">
        <v>462657.93</v>
      </c>
      <c r="V40" s="230">
        <v>1105.21</v>
      </c>
      <c r="X40" s="230">
        <v>390520</v>
      </c>
      <c r="Z40" s="231">
        <v>654760</v>
      </c>
      <c r="AC40" s="231">
        <v>410001.05</v>
      </c>
      <c r="AD40" s="231">
        <v>49762.36</v>
      </c>
      <c r="AG40" s="76">
        <f t="shared" si="7"/>
        <v>1449215.92</v>
      </c>
      <c r="AH40" s="31">
        <f t="shared" si="8"/>
        <v>7500</v>
      </c>
      <c r="AI40" s="21">
        <f t="shared" si="4"/>
        <v>1441715.92</v>
      </c>
      <c r="AJ40" s="15">
        <f t="shared" si="5"/>
        <v>2095302.25</v>
      </c>
      <c r="AK40" s="16">
        <f t="shared" si="9"/>
        <v>1114523.4100000001</v>
      </c>
      <c r="AL40" s="26">
        <f t="shared" si="6"/>
        <v>980778.83999999985</v>
      </c>
    </row>
    <row r="41" spans="1:38" x14ac:dyDescent="0.2">
      <c r="A41" s="1" t="s">
        <v>460</v>
      </c>
      <c r="B41" s="1" t="s">
        <v>462</v>
      </c>
      <c r="C41" s="66">
        <v>2366</v>
      </c>
      <c r="D41" s="67" t="s">
        <v>1115</v>
      </c>
      <c r="E41" s="255" t="s">
        <v>3055</v>
      </c>
      <c r="F41" s="229">
        <v>1206850.46</v>
      </c>
      <c r="G41" s="229">
        <v>7216.01</v>
      </c>
      <c r="H41" s="229">
        <v>152585.29999999999</v>
      </c>
      <c r="I41" s="255">
        <v>317524.09000000003</v>
      </c>
      <c r="J41" s="255">
        <v>913898.46</v>
      </c>
      <c r="N41" s="233">
        <v>442</v>
      </c>
      <c r="Q41" s="255">
        <v>1798384.44</v>
      </c>
      <c r="T41" s="230">
        <v>1612922.11</v>
      </c>
      <c r="U41" s="230">
        <v>656200</v>
      </c>
      <c r="V41" s="230">
        <v>1157.57</v>
      </c>
      <c r="X41" s="230">
        <v>465160</v>
      </c>
      <c r="Z41" s="231">
        <v>623174</v>
      </c>
      <c r="AC41" s="231">
        <v>552426.54</v>
      </c>
      <c r="AD41" s="231">
        <v>236525.82</v>
      </c>
      <c r="AG41" s="76">
        <f t="shared" si="7"/>
        <v>1366651.77</v>
      </c>
      <c r="AH41" s="31">
        <f t="shared" si="8"/>
        <v>442</v>
      </c>
      <c r="AI41" s="21">
        <f t="shared" si="4"/>
        <v>1366209.77</v>
      </c>
      <c r="AJ41" s="15">
        <f t="shared" si="5"/>
        <v>2735439.68</v>
      </c>
      <c r="AK41" s="16">
        <f t="shared" si="9"/>
        <v>1412126.36</v>
      </c>
      <c r="AL41" s="26">
        <f t="shared" si="6"/>
        <v>1323313.32</v>
      </c>
    </row>
    <row r="42" spans="1:38" x14ac:dyDescent="0.2">
      <c r="A42" s="1" t="s">
        <v>460</v>
      </c>
      <c r="B42" s="1" t="s">
        <v>462</v>
      </c>
      <c r="C42" s="66">
        <v>5915</v>
      </c>
      <c r="D42" s="67" t="s">
        <v>1116</v>
      </c>
      <c r="E42" s="255" t="s">
        <v>3056</v>
      </c>
      <c r="F42" s="229">
        <v>869609.61</v>
      </c>
      <c r="G42" s="229">
        <v>863.64</v>
      </c>
      <c r="H42" s="229">
        <v>176605.3</v>
      </c>
      <c r="I42" s="255">
        <v>273197.75</v>
      </c>
      <c r="J42" s="255">
        <v>746503.73</v>
      </c>
      <c r="K42" s="233">
        <v>6000</v>
      </c>
      <c r="N42" s="233">
        <v>398.08</v>
      </c>
      <c r="Q42" s="255">
        <v>1262156.06</v>
      </c>
      <c r="T42" s="230">
        <v>2224037.7000000002</v>
      </c>
      <c r="U42" s="230">
        <v>225884.82</v>
      </c>
      <c r="V42" s="230">
        <v>927.32</v>
      </c>
      <c r="X42" s="230">
        <v>1070470</v>
      </c>
      <c r="Z42" s="231">
        <v>1347162</v>
      </c>
      <c r="AC42" s="231">
        <v>798875.17</v>
      </c>
      <c r="AD42" s="231">
        <v>192638.42</v>
      </c>
      <c r="AG42" s="76">
        <f t="shared" si="7"/>
        <v>1047078.55</v>
      </c>
      <c r="AH42" s="31">
        <f t="shared" si="8"/>
        <v>6398.08</v>
      </c>
      <c r="AI42" s="21">
        <f t="shared" si="4"/>
        <v>1040680.4700000001</v>
      </c>
      <c r="AJ42" s="15">
        <f t="shared" si="5"/>
        <v>3521319.84</v>
      </c>
      <c r="AK42" s="16">
        <f t="shared" si="9"/>
        <v>2338675.59</v>
      </c>
      <c r="AL42" s="26">
        <f t="shared" si="6"/>
        <v>1182644.25</v>
      </c>
    </row>
    <row r="43" spans="1:38" x14ac:dyDescent="0.2">
      <c r="A43" s="1" t="s">
        <v>460</v>
      </c>
      <c r="B43" s="1" t="s">
        <v>462</v>
      </c>
      <c r="C43" s="66">
        <v>3317</v>
      </c>
      <c r="D43" s="67" t="s">
        <v>1117</v>
      </c>
      <c r="E43" s="255" t="s">
        <v>3057</v>
      </c>
      <c r="F43" s="229">
        <v>676823.69</v>
      </c>
      <c r="G43" s="229">
        <v>3315</v>
      </c>
      <c r="H43" s="229">
        <v>210854.13</v>
      </c>
      <c r="I43" s="255">
        <v>476143.76</v>
      </c>
      <c r="J43" s="255">
        <v>90142.79</v>
      </c>
      <c r="Q43" s="255">
        <v>1683339.65</v>
      </c>
      <c r="T43" s="230">
        <v>1170438.83</v>
      </c>
      <c r="U43" s="230">
        <v>258914.48</v>
      </c>
      <c r="V43" s="230">
        <v>670.65</v>
      </c>
      <c r="X43" s="230">
        <v>387850</v>
      </c>
      <c r="Z43" s="231">
        <v>641343</v>
      </c>
      <c r="AC43" s="231">
        <v>578928.03</v>
      </c>
      <c r="AD43" s="231">
        <v>92048.39</v>
      </c>
      <c r="AG43" s="76">
        <f t="shared" si="7"/>
        <v>890992.82</v>
      </c>
      <c r="AH43" s="31">
        <f t="shared" si="8"/>
        <v>0</v>
      </c>
      <c r="AI43" s="21">
        <f t="shared" si="4"/>
        <v>890992.82</v>
      </c>
      <c r="AJ43" s="15">
        <f t="shared" si="5"/>
        <v>1817873.96</v>
      </c>
      <c r="AK43" s="16">
        <f t="shared" si="9"/>
        <v>1312319.42</v>
      </c>
      <c r="AL43" s="26">
        <f t="shared" si="6"/>
        <v>505554.54000000004</v>
      </c>
    </row>
    <row r="44" spans="1:38" x14ac:dyDescent="0.2">
      <c r="A44" s="1" t="s">
        <v>460</v>
      </c>
      <c r="B44" s="1" t="s">
        <v>462</v>
      </c>
      <c r="C44" s="66">
        <v>2828</v>
      </c>
      <c r="D44" s="67" t="s">
        <v>1118</v>
      </c>
      <c r="E44" s="255" t="s">
        <v>3189</v>
      </c>
      <c r="F44" s="229">
        <v>926110.76</v>
      </c>
      <c r="G44" s="229">
        <v>43600</v>
      </c>
      <c r="H44" s="229">
        <v>187067.63</v>
      </c>
      <c r="I44" s="255">
        <v>280493.74</v>
      </c>
      <c r="J44" s="255">
        <v>158554.20000000001</v>
      </c>
      <c r="N44" s="233">
        <v>803.73</v>
      </c>
      <c r="Q44" s="255">
        <v>2224890.19</v>
      </c>
      <c r="T44" s="230">
        <v>1138348.06</v>
      </c>
      <c r="U44" s="230">
        <v>29600</v>
      </c>
      <c r="V44" s="230">
        <v>1525.18</v>
      </c>
      <c r="X44" s="230">
        <v>565400</v>
      </c>
      <c r="Z44" s="231">
        <v>716600</v>
      </c>
      <c r="AC44" s="231">
        <v>521084.3</v>
      </c>
      <c r="AD44" s="231">
        <v>99324.62</v>
      </c>
      <c r="AG44" s="76">
        <f t="shared" si="7"/>
        <v>1156778.3900000001</v>
      </c>
      <c r="AH44" s="31">
        <f t="shared" si="8"/>
        <v>803.73</v>
      </c>
      <c r="AI44" s="21">
        <f t="shared" si="4"/>
        <v>1155974.6600000001</v>
      </c>
      <c r="AJ44" s="15">
        <f t="shared" si="5"/>
        <v>1734873.24</v>
      </c>
      <c r="AK44" s="16">
        <f t="shared" si="9"/>
        <v>1337008.92</v>
      </c>
      <c r="AL44" s="26">
        <f t="shared" si="6"/>
        <v>397864.32000000007</v>
      </c>
    </row>
    <row r="45" spans="1:38" x14ac:dyDescent="0.2">
      <c r="A45" s="1" t="s">
        <v>460</v>
      </c>
      <c r="B45" s="1" t="s">
        <v>462</v>
      </c>
      <c r="C45" s="66">
        <v>2529</v>
      </c>
      <c r="D45" s="67" t="s">
        <v>1119</v>
      </c>
      <c r="E45" s="329" t="s">
        <v>3203</v>
      </c>
      <c r="F45" s="330">
        <v>707295.17</v>
      </c>
      <c r="G45" s="330">
        <v>76050</v>
      </c>
      <c r="H45" s="330">
        <v>169472.06</v>
      </c>
      <c r="I45" s="329">
        <v>2026784.93</v>
      </c>
      <c r="J45" s="329">
        <v>458290.35</v>
      </c>
      <c r="K45" s="331"/>
      <c r="L45" s="331"/>
      <c r="M45" s="331"/>
      <c r="N45" s="331">
        <v>10000</v>
      </c>
      <c r="O45" s="329"/>
      <c r="P45" s="329"/>
      <c r="Q45" s="329"/>
      <c r="R45" s="332"/>
      <c r="S45" s="332"/>
      <c r="T45" s="332">
        <v>1561807.57</v>
      </c>
      <c r="U45" s="332">
        <v>79500</v>
      </c>
      <c r="V45" s="332">
        <v>748.85</v>
      </c>
      <c r="W45" s="332"/>
      <c r="X45" s="332">
        <v>838170</v>
      </c>
      <c r="Y45" s="332"/>
      <c r="Z45" s="333">
        <v>979825</v>
      </c>
      <c r="AA45" s="333"/>
      <c r="AB45" s="333"/>
      <c r="AC45" s="333">
        <v>521472.99</v>
      </c>
      <c r="AD45" s="333">
        <v>358258.57</v>
      </c>
      <c r="AE45" s="333"/>
      <c r="AF45" s="333"/>
      <c r="AG45" s="76">
        <f t="shared" si="7"/>
        <v>952817.23</v>
      </c>
      <c r="AH45" s="31">
        <f t="shared" si="8"/>
        <v>10000</v>
      </c>
      <c r="AI45" s="21">
        <f t="shared" si="4"/>
        <v>942817.23</v>
      </c>
      <c r="AJ45" s="15">
        <f t="shared" si="5"/>
        <v>2480226.42</v>
      </c>
      <c r="AK45" s="16">
        <f t="shared" si="9"/>
        <v>1859556.56</v>
      </c>
      <c r="AL45" s="26">
        <f t="shared" si="6"/>
        <v>620669.85999999987</v>
      </c>
    </row>
    <row r="46" spans="1:38" x14ac:dyDescent="0.2">
      <c r="A46" s="1" t="s">
        <v>465</v>
      </c>
      <c r="B46" s="1" t="s">
        <v>466</v>
      </c>
      <c r="C46" s="66">
        <v>5981</v>
      </c>
      <c r="D46" s="67" t="s">
        <v>1120</v>
      </c>
      <c r="E46" s="255" t="s">
        <v>3058</v>
      </c>
      <c r="F46" s="229">
        <v>502056.69</v>
      </c>
      <c r="G46" s="229">
        <v>0</v>
      </c>
      <c r="H46" s="229">
        <v>85211.39</v>
      </c>
      <c r="I46" s="255">
        <v>1261069.06</v>
      </c>
      <c r="J46" s="255">
        <v>169397.05</v>
      </c>
      <c r="L46" s="233">
        <v>49162.5</v>
      </c>
      <c r="N46" s="233">
        <v>1176.7</v>
      </c>
      <c r="P46" s="255">
        <v>-88236.71</v>
      </c>
      <c r="Q46" s="255">
        <v>721555.06</v>
      </c>
      <c r="T46" s="230">
        <v>1208856.1200000001</v>
      </c>
      <c r="V46" s="230">
        <v>1025.26</v>
      </c>
      <c r="X46" s="230">
        <v>965083.3</v>
      </c>
      <c r="Y46" s="230">
        <v>313616</v>
      </c>
      <c r="Z46" s="231">
        <v>1606580.3</v>
      </c>
      <c r="AC46" s="231">
        <v>526882.56000000006</v>
      </c>
      <c r="AD46" s="231">
        <v>186363.81</v>
      </c>
      <c r="AG46" s="76">
        <f t="shared" si="7"/>
        <v>587268.07999999996</v>
      </c>
      <c r="AH46" s="31">
        <f t="shared" si="8"/>
        <v>50339.199999999997</v>
      </c>
      <c r="AI46" s="21">
        <f t="shared" si="4"/>
        <v>536928.88</v>
      </c>
      <c r="AJ46" s="15">
        <f t="shared" si="5"/>
        <v>2488580.6800000002</v>
      </c>
      <c r="AK46" s="16">
        <f t="shared" si="9"/>
        <v>2319826.6700000004</v>
      </c>
      <c r="AL46" s="26">
        <f t="shared" si="6"/>
        <v>168754.00999999978</v>
      </c>
    </row>
    <row r="47" spans="1:38" x14ac:dyDescent="0.2">
      <c r="A47" s="1" t="s">
        <v>465</v>
      </c>
      <c r="B47" s="1" t="s">
        <v>466</v>
      </c>
      <c r="C47" s="66">
        <v>5608</v>
      </c>
      <c r="D47" s="67" t="s">
        <v>1121</v>
      </c>
      <c r="E47" s="255" t="s">
        <v>3059</v>
      </c>
      <c r="F47" s="229">
        <v>600719.68000000005</v>
      </c>
      <c r="G47" s="229">
        <v>0</v>
      </c>
      <c r="H47" s="229">
        <v>45880.6</v>
      </c>
      <c r="I47" s="255">
        <v>28022.799999999999</v>
      </c>
      <c r="J47" s="255">
        <v>601104.49</v>
      </c>
      <c r="L47" s="233">
        <v>69962.5</v>
      </c>
      <c r="N47" s="233">
        <v>1169.1099999999999</v>
      </c>
      <c r="P47" s="255">
        <v>-40937.599999999999</v>
      </c>
      <c r="Q47" s="255">
        <v>1541680.81</v>
      </c>
      <c r="T47" s="230">
        <v>1448918.52</v>
      </c>
      <c r="U47" s="230">
        <v>180125</v>
      </c>
      <c r="V47" s="230">
        <v>1288.94</v>
      </c>
      <c r="X47" s="230">
        <v>1347948</v>
      </c>
      <c r="Y47" s="230">
        <v>375942</v>
      </c>
      <c r="Z47" s="231">
        <v>2060567.5</v>
      </c>
      <c r="AC47" s="231">
        <v>756924.9</v>
      </c>
      <c r="AD47" s="231">
        <v>194074.47</v>
      </c>
      <c r="AG47" s="76">
        <f t="shared" si="7"/>
        <v>646600.28</v>
      </c>
      <c r="AH47" s="31">
        <f t="shared" si="8"/>
        <v>71131.61</v>
      </c>
      <c r="AI47" s="21">
        <f t="shared" si="4"/>
        <v>575468.67000000004</v>
      </c>
      <c r="AJ47" s="15">
        <f t="shared" si="5"/>
        <v>3354222.46</v>
      </c>
      <c r="AK47" s="16">
        <f t="shared" si="9"/>
        <v>3011566.87</v>
      </c>
      <c r="AL47" s="26">
        <f t="shared" si="6"/>
        <v>342655.58999999985</v>
      </c>
    </row>
    <row r="48" spans="1:38" x14ac:dyDescent="0.2">
      <c r="A48" s="1" t="s">
        <v>465</v>
      </c>
      <c r="B48" s="1" t="s">
        <v>466</v>
      </c>
      <c r="C48" s="66">
        <v>3981</v>
      </c>
      <c r="D48" s="67" t="s">
        <v>1122</v>
      </c>
      <c r="E48" s="255" t="s">
        <v>3060</v>
      </c>
      <c r="F48" s="229">
        <v>433332.29</v>
      </c>
      <c r="G48" s="229">
        <v>0</v>
      </c>
      <c r="H48" s="229">
        <v>26470.39</v>
      </c>
      <c r="I48" s="255">
        <v>1401030</v>
      </c>
      <c r="J48" s="255">
        <v>400170.45</v>
      </c>
      <c r="N48" s="233">
        <v>257.05</v>
      </c>
      <c r="P48" s="255">
        <v>-118467.42</v>
      </c>
      <c r="Q48" s="255">
        <v>3101072.39</v>
      </c>
      <c r="T48" s="230">
        <v>976840.94</v>
      </c>
      <c r="U48" s="230">
        <v>100000</v>
      </c>
      <c r="V48" s="230">
        <v>649.82000000000005</v>
      </c>
      <c r="X48" s="230">
        <v>1974367.5</v>
      </c>
      <c r="Y48" s="230">
        <v>237516</v>
      </c>
      <c r="Z48" s="231">
        <v>2501007.5</v>
      </c>
      <c r="AC48" s="231">
        <v>494772.7</v>
      </c>
      <c r="AD48" s="231">
        <v>192505.13</v>
      </c>
      <c r="AG48" s="76">
        <f t="shared" si="7"/>
        <v>459802.68</v>
      </c>
      <c r="AH48" s="31">
        <f t="shared" si="8"/>
        <v>257.05</v>
      </c>
      <c r="AI48" s="21">
        <f t="shared" si="4"/>
        <v>459545.63</v>
      </c>
      <c r="AJ48" s="15">
        <f t="shared" si="5"/>
        <v>3289374.26</v>
      </c>
      <c r="AK48" s="16">
        <f t="shared" si="9"/>
        <v>3188285.33</v>
      </c>
      <c r="AL48" s="26">
        <f t="shared" si="6"/>
        <v>101088.9299999997</v>
      </c>
    </row>
    <row r="49" spans="1:38" x14ac:dyDescent="0.2">
      <c r="A49" s="1" t="s">
        <v>465</v>
      </c>
      <c r="B49" s="1" t="s">
        <v>466</v>
      </c>
      <c r="C49" s="66">
        <v>2676</v>
      </c>
      <c r="D49" s="67" t="s">
        <v>1123</v>
      </c>
      <c r="E49" s="255" t="s">
        <v>3061</v>
      </c>
      <c r="F49" s="229">
        <v>298977.45</v>
      </c>
      <c r="G49" s="229">
        <v>0</v>
      </c>
      <c r="H49" s="229">
        <v>49183.11</v>
      </c>
      <c r="I49" s="255">
        <v>1684468.6</v>
      </c>
      <c r="J49" s="255">
        <v>774318.94</v>
      </c>
      <c r="L49" s="233">
        <v>37362.5</v>
      </c>
      <c r="N49" s="233">
        <v>52.62</v>
      </c>
      <c r="P49" s="255">
        <v>-202933</v>
      </c>
      <c r="Q49" s="255">
        <v>2713140.37</v>
      </c>
      <c r="T49" s="230">
        <v>1606876.87</v>
      </c>
      <c r="U49" s="230">
        <v>180825</v>
      </c>
      <c r="V49" s="230">
        <v>547.77</v>
      </c>
      <c r="X49" s="230">
        <v>931665.5</v>
      </c>
      <c r="Y49" s="230">
        <v>186736</v>
      </c>
      <c r="Z49" s="231">
        <v>1371679.5</v>
      </c>
      <c r="AC49" s="231">
        <v>475628.94</v>
      </c>
      <c r="AD49" s="231">
        <v>145930.85999999999</v>
      </c>
      <c r="AG49" s="76">
        <f t="shared" si="7"/>
        <v>348160.56</v>
      </c>
      <c r="AH49" s="31">
        <f t="shared" si="8"/>
        <v>37415.120000000003</v>
      </c>
      <c r="AI49" s="21">
        <f t="shared" si="4"/>
        <v>310745.44</v>
      </c>
      <c r="AJ49" s="15">
        <f t="shared" si="5"/>
        <v>2906651.14</v>
      </c>
      <c r="AK49" s="16">
        <f t="shared" si="9"/>
        <v>1993239.2999999998</v>
      </c>
      <c r="AL49" s="26">
        <f t="shared" si="6"/>
        <v>913411.84000000032</v>
      </c>
    </row>
    <row r="50" spans="1:38" x14ac:dyDescent="0.2">
      <c r="A50" s="1" t="s">
        <v>465</v>
      </c>
      <c r="B50" s="1" t="s">
        <v>466</v>
      </c>
      <c r="C50" s="66">
        <v>4612</v>
      </c>
      <c r="D50" s="67" t="s">
        <v>1124</v>
      </c>
      <c r="E50" s="255" t="s">
        <v>3062</v>
      </c>
      <c r="F50" s="229">
        <v>820482.42</v>
      </c>
      <c r="G50" s="229">
        <v>0</v>
      </c>
      <c r="H50" s="229">
        <v>76242.97</v>
      </c>
      <c r="I50" s="255">
        <v>123705.43</v>
      </c>
      <c r="J50" s="255">
        <v>183859.35</v>
      </c>
      <c r="L50" s="233">
        <v>56597.5</v>
      </c>
      <c r="N50" s="233">
        <v>61.16</v>
      </c>
      <c r="P50" s="255">
        <v>-124045.97</v>
      </c>
      <c r="Q50" s="255">
        <v>2152655.08</v>
      </c>
      <c r="T50" s="230">
        <v>1624319.96</v>
      </c>
      <c r="U50" s="230">
        <v>370103.12</v>
      </c>
      <c r="V50" s="230">
        <v>54.05</v>
      </c>
      <c r="X50" s="230">
        <v>921964.3</v>
      </c>
      <c r="Y50" s="230">
        <v>266012</v>
      </c>
      <c r="Z50" s="231">
        <v>1818944.3</v>
      </c>
      <c r="AC50" s="231">
        <v>586900.73</v>
      </c>
      <c r="AD50" s="231">
        <v>122194.15</v>
      </c>
      <c r="AG50" s="76">
        <f t="shared" si="7"/>
        <v>896725.39</v>
      </c>
      <c r="AH50" s="31">
        <f t="shared" si="8"/>
        <v>56658.66</v>
      </c>
      <c r="AI50" s="21">
        <f t="shared" si="4"/>
        <v>840066.73</v>
      </c>
      <c r="AJ50" s="15">
        <f t="shared" si="5"/>
        <v>3182453.43</v>
      </c>
      <c r="AK50" s="16">
        <f t="shared" si="9"/>
        <v>2528039.1800000002</v>
      </c>
      <c r="AL50" s="26">
        <f t="shared" si="6"/>
        <v>654414.25</v>
      </c>
    </row>
    <row r="51" spans="1:38" x14ac:dyDescent="0.2">
      <c r="A51" s="1" t="s">
        <v>465</v>
      </c>
      <c r="B51" s="1" t="s">
        <v>466</v>
      </c>
      <c r="C51" s="66">
        <v>3723</v>
      </c>
      <c r="D51" s="67" t="s">
        <v>1125</v>
      </c>
      <c r="E51" s="255" t="s">
        <v>3190</v>
      </c>
      <c r="F51" s="229">
        <v>474936.83</v>
      </c>
      <c r="G51" s="229">
        <v>0</v>
      </c>
      <c r="H51" s="229">
        <v>41389.58</v>
      </c>
      <c r="I51" s="255">
        <v>310546.40000000002</v>
      </c>
      <c r="J51" s="255">
        <v>97605</v>
      </c>
      <c r="N51" s="233">
        <v>482.52</v>
      </c>
      <c r="P51" s="255">
        <v>-68874.009999999995</v>
      </c>
      <c r="Q51" s="255">
        <v>2872107.81</v>
      </c>
      <c r="T51" s="230">
        <v>1061696.32</v>
      </c>
      <c r="U51" s="230">
        <v>85500</v>
      </c>
      <c r="V51" s="230">
        <v>622.88</v>
      </c>
      <c r="X51" s="230">
        <v>605416</v>
      </c>
      <c r="Y51" s="230">
        <v>219200</v>
      </c>
      <c r="Z51" s="231">
        <v>1176746</v>
      </c>
      <c r="AC51" s="231">
        <v>362009.82</v>
      </c>
      <c r="AD51" s="231">
        <v>189442.23</v>
      </c>
      <c r="AG51" s="76">
        <f t="shared" si="7"/>
        <v>516326.41000000003</v>
      </c>
      <c r="AH51" s="31">
        <f t="shared" si="8"/>
        <v>482.52</v>
      </c>
      <c r="AI51" s="21">
        <f t="shared" si="4"/>
        <v>515843.89</v>
      </c>
      <c r="AJ51" s="15">
        <f t="shared" si="5"/>
        <v>1972435.2</v>
      </c>
      <c r="AK51" s="16">
        <f t="shared" si="9"/>
        <v>1728198.05</v>
      </c>
      <c r="AL51" s="26">
        <f t="shared" si="6"/>
        <v>244237.14999999991</v>
      </c>
    </row>
    <row r="52" spans="1:38" x14ac:dyDescent="0.2">
      <c r="A52" s="1" t="s">
        <v>469</v>
      </c>
      <c r="B52" s="1" t="s">
        <v>470</v>
      </c>
      <c r="C52" s="66">
        <v>4086</v>
      </c>
      <c r="D52" s="67" t="s">
        <v>1126</v>
      </c>
      <c r="E52" s="255" t="s">
        <v>3063</v>
      </c>
      <c r="F52" s="229">
        <v>197567.17</v>
      </c>
      <c r="G52" s="229">
        <v>0</v>
      </c>
      <c r="H52" s="229">
        <v>26592.81</v>
      </c>
      <c r="I52" s="255">
        <v>392537.36</v>
      </c>
      <c r="J52" s="255">
        <v>96548.64</v>
      </c>
      <c r="Q52" s="255">
        <v>2033236.3</v>
      </c>
      <c r="T52" s="230">
        <v>1399335.36</v>
      </c>
      <c r="V52" s="230">
        <v>458.23</v>
      </c>
      <c r="X52" s="230">
        <v>572720</v>
      </c>
      <c r="Z52" s="231">
        <v>1449863</v>
      </c>
      <c r="AC52" s="231">
        <v>443525.54</v>
      </c>
      <c r="AD52" s="231">
        <v>70595.839999999997</v>
      </c>
      <c r="AG52" s="76">
        <f t="shared" si="7"/>
        <v>224159.98</v>
      </c>
      <c r="AH52" s="31">
        <f t="shared" si="8"/>
        <v>0</v>
      </c>
      <c r="AI52" s="21">
        <f t="shared" si="4"/>
        <v>224159.98</v>
      </c>
      <c r="AJ52" s="15">
        <f t="shared" si="5"/>
        <v>1972513.59</v>
      </c>
      <c r="AK52" s="16">
        <f t="shared" si="9"/>
        <v>1963984.3800000001</v>
      </c>
      <c r="AL52" s="26">
        <f t="shared" si="6"/>
        <v>8529.2099999999627</v>
      </c>
    </row>
    <row r="53" spans="1:38" x14ac:dyDescent="0.2">
      <c r="A53" s="1" t="s">
        <v>469</v>
      </c>
      <c r="B53" s="1" t="s">
        <v>470</v>
      </c>
      <c r="C53" s="66">
        <v>4226</v>
      </c>
      <c r="D53" s="67" t="s">
        <v>1127</v>
      </c>
      <c r="E53" s="255" t="s">
        <v>3064</v>
      </c>
      <c r="F53" s="229">
        <v>326910.46000000002</v>
      </c>
      <c r="G53" s="229">
        <v>0</v>
      </c>
      <c r="H53" s="229">
        <v>68839.5</v>
      </c>
      <c r="I53" s="255">
        <v>1992670.74</v>
      </c>
      <c r="J53" s="255">
        <v>455585.29</v>
      </c>
      <c r="Q53" s="255">
        <v>575288.56999999995</v>
      </c>
      <c r="T53" s="230">
        <v>1463400.17</v>
      </c>
      <c r="V53" s="230">
        <v>819.83</v>
      </c>
      <c r="X53" s="230">
        <v>468400</v>
      </c>
      <c r="Z53" s="231">
        <v>1280737</v>
      </c>
      <c r="AC53" s="231">
        <v>735540.03</v>
      </c>
      <c r="AD53" s="231">
        <v>210874.48</v>
      </c>
      <c r="AG53" s="76">
        <f t="shared" si="7"/>
        <v>395749.96</v>
      </c>
      <c r="AH53" s="31">
        <f t="shared" si="8"/>
        <v>0</v>
      </c>
      <c r="AI53" s="21">
        <f t="shared" si="4"/>
        <v>395749.96</v>
      </c>
      <c r="AJ53" s="15">
        <f t="shared" si="5"/>
        <v>1932620</v>
      </c>
      <c r="AK53" s="16">
        <f t="shared" si="9"/>
        <v>2227151.5100000002</v>
      </c>
      <c r="AL53" s="26">
        <f t="shared" si="6"/>
        <v>-294531.51000000024</v>
      </c>
    </row>
    <row r="54" spans="1:38" x14ac:dyDescent="0.2">
      <c r="A54" s="1" t="s">
        <v>469</v>
      </c>
      <c r="B54" s="1" t="s">
        <v>470</v>
      </c>
      <c r="C54" s="66">
        <v>4483</v>
      </c>
      <c r="D54" s="67" t="s">
        <v>1128</v>
      </c>
      <c r="E54" s="255" t="s">
        <v>3065</v>
      </c>
      <c r="F54" s="229">
        <v>913943.24</v>
      </c>
      <c r="G54" s="229">
        <v>0</v>
      </c>
      <c r="H54" s="229">
        <v>13649.03</v>
      </c>
      <c r="I54" s="255">
        <v>2376350.9700000002</v>
      </c>
      <c r="J54" s="255">
        <v>130514.52</v>
      </c>
      <c r="Q54" s="255">
        <v>1317062.58</v>
      </c>
      <c r="T54" s="230">
        <v>1071173.1499999999</v>
      </c>
      <c r="V54" s="230">
        <v>1781.19</v>
      </c>
      <c r="X54" s="230">
        <v>909560</v>
      </c>
      <c r="Z54" s="231">
        <v>1466530</v>
      </c>
      <c r="AC54" s="231">
        <v>303613.94</v>
      </c>
      <c r="AD54" s="231">
        <v>131949.92000000001</v>
      </c>
      <c r="AG54" s="76">
        <f t="shared" si="7"/>
        <v>927592.27</v>
      </c>
      <c r="AH54" s="31">
        <f t="shared" si="8"/>
        <v>0</v>
      </c>
      <c r="AI54" s="21">
        <f t="shared" si="4"/>
        <v>927592.27</v>
      </c>
      <c r="AJ54" s="15">
        <f t="shared" si="5"/>
        <v>1982514.3399999999</v>
      </c>
      <c r="AK54" s="16">
        <f t="shared" si="9"/>
        <v>1902093.8599999999</v>
      </c>
      <c r="AL54" s="26">
        <f t="shared" si="6"/>
        <v>80420.479999999981</v>
      </c>
    </row>
    <row r="55" spans="1:38" x14ac:dyDescent="0.2">
      <c r="A55" s="1" t="s">
        <v>469</v>
      </c>
      <c r="B55" s="1" t="s">
        <v>470</v>
      </c>
      <c r="C55" s="66">
        <v>3448</v>
      </c>
      <c r="D55" s="67" t="s">
        <v>1129</v>
      </c>
      <c r="E55" s="255" t="s">
        <v>3066</v>
      </c>
      <c r="F55" s="229">
        <v>258382.86</v>
      </c>
      <c r="G55" s="229">
        <v>0</v>
      </c>
      <c r="H55" s="229">
        <v>43894.15</v>
      </c>
      <c r="I55" s="255">
        <v>37401.72</v>
      </c>
      <c r="J55" s="255">
        <v>159752.18</v>
      </c>
      <c r="Q55" s="255">
        <v>2202516.2599999998</v>
      </c>
      <c r="T55" s="230">
        <v>1394091.69</v>
      </c>
      <c r="V55" s="230">
        <v>507.9</v>
      </c>
      <c r="X55" s="230">
        <v>451040</v>
      </c>
      <c r="Z55" s="231">
        <v>1125216</v>
      </c>
      <c r="AC55" s="231">
        <v>554748.04</v>
      </c>
      <c r="AD55" s="231">
        <v>188619.36</v>
      </c>
      <c r="AG55" s="76">
        <f t="shared" si="7"/>
        <v>302277.01</v>
      </c>
      <c r="AH55" s="31">
        <f t="shared" si="8"/>
        <v>0</v>
      </c>
      <c r="AI55" s="21">
        <f t="shared" si="4"/>
        <v>302277.01</v>
      </c>
      <c r="AJ55" s="15">
        <f t="shared" si="5"/>
        <v>1845639.5899999999</v>
      </c>
      <c r="AK55" s="16">
        <f t="shared" si="9"/>
        <v>1868583.4</v>
      </c>
      <c r="AL55" s="26">
        <f t="shared" si="6"/>
        <v>-22943.810000000056</v>
      </c>
    </row>
    <row r="56" spans="1:38" x14ac:dyDescent="0.2">
      <c r="A56" s="1" t="s">
        <v>469</v>
      </c>
      <c r="B56" s="1" t="s">
        <v>470</v>
      </c>
      <c r="C56" s="66">
        <v>3561</v>
      </c>
      <c r="D56" s="67" t="s">
        <v>1130</v>
      </c>
      <c r="E56" s="255" t="s">
        <v>3191</v>
      </c>
      <c r="F56" s="229">
        <v>836826.5</v>
      </c>
      <c r="G56" s="229">
        <v>0</v>
      </c>
      <c r="H56" s="229">
        <v>23819.64</v>
      </c>
      <c r="I56" s="255">
        <v>287368.36</v>
      </c>
      <c r="J56" s="255">
        <v>98291.32</v>
      </c>
      <c r="Q56" s="255">
        <v>2224684.62</v>
      </c>
      <c r="T56" s="230">
        <v>1409489.74</v>
      </c>
      <c r="V56" s="230">
        <v>1448.51</v>
      </c>
      <c r="X56" s="230">
        <v>287920</v>
      </c>
      <c r="Z56" s="231">
        <v>978680</v>
      </c>
      <c r="AC56" s="231">
        <v>478154.65</v>
      </c>
      <c r="AD56" s="231">
        <v>129338.32</v>
      </c>
      <c r="AG56" s="76">
        <f t="shared" si="7"/>
        <v>860646.14</v>
      </c>
      <c r="AH56" s="31">
        <f t="shared" si="8"/>
        <v>0</v>
      </c>
      <c r="AI56" s="21">
        <f t="shared" si="4"/>
        <v>860646.14</v>
      </c>
      <c r="AJ56" s="15">
        <f t="shared" si="5"/>
        <v>1698858.25</v>
      </c>
      <c r="AK56" s="16">
        <f t="shared" si="9"/>
        <v>1586172.97</v>
      </c>
      <c r="AL56" s="26">
        <f t="shared" si="6"/>
        <v>112685.28000000003</v>
      </c>
    </row>
    <row r="57" spans="1:38" x14ac:dyDescent="0.2">
      <c r="A57" s="1" t="s">
        <v>472</v>
      </c>
      <c r="B57" s="1" t="s">
        <v>474</v>
      </c>
      <c r="C57" s="66">
        <v>5366</v>
      </c>
      <c r="D57" s="67" t="s">
        <v>1131</v>
      </c>
      <c r="E57" s="255" t="s">
        <v>3067</v>
      </c>
      <c r="F57" s="229">
        <v>897463.68</v>
      </c>
      <c r="G57" s="229">
        <v>10040</v>
      </c>
      <c r="H57" s="229">
        <v>48420.480000000003</v>
      </c>
      <c r="I57" s="255">
        <v>-18948</v>
      </c>
      <c r="J57" s="255">
        <v>181131.43</v>
      </c>
      <c r="N57" s="233">
        <v>570.91</v>
      </c>
      <c r="O57" s="255">
        <v>-881517.69</v>
      </c>
      <c r="Q57" s="255">
        <v>1546692.27</v>
      </c>
      <c r="T57" s="230">
        <v>1220153.25</v>
      </c>
      <c r="U57" s="230">
        <v>309155</v>
      </c>
      <c r="V57" s="230">
        <v>949.55</v>
      </c>
      <c r="X57" s="230">
        <v>1113140</v>
      </c>
      <c r="Y57" s="230">
        <v>132500</v>
      </c>
      <c r="Z57" s="231">
        <v>1941905</v>
      </c>
      <c r="AB57" s="231">
        <v>128</v>
      </c>
      <c r="AC57" s="231">
        <v>282058.14</v>
      </c>
      <c r="AD57" s="231">
        <v>90056.56</v>
      </c>
      <c r="AG57" s="76">
        <f t="shared" si="7"/>
        <v>955924.16</v>
      </c>
      <c r="AH57" s="31">
        <f t="shared" si="8"/>
        <v>570.91</v>
      </c>
      <c r="AI57" s="21">
        <f t="shared" si="4"/>
        <v>955353.25</v>
      </c>
      <c r="AJ57" s="15">
        <f t="shared" si="5"/>
        <v>2775897.8</v>
      </c>
      <c r="AK57" s="16">
        <f t="shared" si="9"/>
        <v>2314147.7000000002</v>
      </c>
      <c r="AL57" s="26">
        <f t="shared" si="6"/>
        <v>461750.09999999963</v>
      </c>
    </row>
    <row r="58" spans="1:38" x14ac:dyDescent="0.2">
      <c r="A58" s="1" t="s">
        <v>472</v>
      </c>
      <c r="B58" s="1" t="s">
        <v>474</v>
      </c>
      <c r="C58" s="66">
        <v>5331</v>
      </c>
      <c r="D58" s="67" t="s">
        <v>1132</v>
      </c>
      <c r="E58" s="255" t="s">
        <v>3068</v>
      </c>
      <c r="F58" s="229">
        <v>738545.31</v>
      </c>
      <c r="H58" s="229">
        <v>44622.02</v>
      </c>
      <c r="I58" s="255">
        <v>1389428.05</v>
      </c>
      <c r="J58" s="255">
        <v>339466.5</v>
      </c>
      <c r="K58" s="233">
        <v>1408.23</v>
      </c>
      <c r="L58" s="233">
        <v>17400</v>
      </c>
      <c r="M58" s="233">
        <v>163900</v>
      </c>
      <c r="N58" s="233">
        <v>45.14</v>
      </c>
      <c r="O58" s="255">
        <v>1636221.74</v>
      </c>
      <c r="P58" s="255">
        <v>91122.7</v>
      </c>
      <c r="Q58" s="255">
        <v>305399.93</v>
      </c>
      <c r="T58" s="230">
        <v>1892445.46</v>
      </c>
      <c r="V58" s="230">
        <v>1171.97</v>
      </c>
      <c r="X58" s="230">
        <v>1009000</v>
      </c>
      <c r="Y58" s="230">
        <v>114188</v>
      </c>
      <c r="Z58" s="231">
        <v>2011190</v>
      </c>
      <c r="AC58" s="231">
        <v>618358.73</v>
      </c>
      <c r="AD58" s="231">
        <v>48706.559999999998</v>
      </c>
      <c r="AG58" s="76">
        <f t="shared" si="7"/>
        <v>783167.33000000007</v>
      </c>
      <c r="AH58" s="31">
        <f t="shared" si="8"/>
        <v>182753.37000000002</v>
      </c>
      <c r="AI58" s="21">
        <f t="shared" si="4"/>
        <v>600413.96000000008</v>
      </c>
      <c r="AJ58" s="15">
        <f t="shared" si="5"/>
        <v>3016805.4299999997</v>
      </c>
      <c r="AK58" s="16">
        <f t="shared" si="9"/>
        <v>2678255.29</v>
      </c>
      <c r="AL58" s="26">
        <f t="shared" si="6"/>
        <v>338550.13999999966</v>
      </c>
    </row>
    <row r="59" spans="1:38" x14ac:dyDescent="0.2">
      <c r="A59" s="1" t="s">
        <v>472</v>
      </c>
      <c r="B59" s="1" t="s">
        <v>474</v>
      </c>
      <c r="C59" s="66">
        <v>5099</v>
      </c>
      <c r="D59" s="67" t="s">
        <v>1133</v>
      </c>
      <c r="E59" s="255" t="s">
        <v>3069</v>
      </c>
      <c r="F59" s="229">
        <v>722213.25</v>
      </c>
      <c r="G59" s="229">
        <v>6840</v>
      </c>
      <c r="H59" s="229">
        <v>88984.15</v>
      </c>
      <c r="I59" s="255">
        <v>184769.88</v>
      </c>
      <c r="J59" s="255">
        <v>222055.18</v>
      </c>
      <c r="N59" s="233">
        <v>91.26</v>
      </c>
      <c r="O59" s="255">
        <v>-517528.59</v>
      </c>
      <c r="P59" s="255">
        <v>89560.14</v>
      </c>
      <c r="Q59" s="255">
        <v>1630025.76</v>
      </c>
      <c r="T59" s="230">
        <v>1075099.6399999999</v>
      </c>
      <c r="U59" s="230">
        <v>19350</v>
      </c>
      <c r="V59" s="230">
        <v>1141.49</v>
      </c>
      <c r="X59" s="230">
        <v>844320</v>
      </c>
      <c r="Y59" s="230">
        <v>110300</v>
      </c>
      <c r="Z59" s="231">
        <v>1444629</v>
      </c>
      <c r="AC59" s="231">
        <v>368167.08</v>
      </c>
      <c r="AD59" s="231">
        <v>170412.16</v>
      </c>
      <c r="AG59" s="76">
        <f t="shared" si="7"/>
        <v>818037.4</v>
      </c>
      <c r="AH59" s="31">
        <f t="shared" si="8"/>
        <v>91.26</v>
      </c>
      <c r="AI59" s="21">
        <f t="shared" si="4"/>
        <v>817946.14</v>
      </c>
      <c r="AJ59" s="15">
        <f t="shared" si="5"/>
        <v>2050211.13</v>
      </c>
      <c r="AK59" s="16">
        <f t="shared" si="9"/>
        <v>1983208.24</v>
      </c>
      <c r="AL59" s="26">
        <f t="shared" si="6"/>
        <v>67002.889999999898</v>
      </c>
    </row>
    <row r="60" spans="1:38" x14ac:dyDescent="0.2">
      <c r="A60" s="1" t="s">
        <v>472</v>
      </c>
      <c r="B60" s="1" t="s">
        <v>474</v>
      </c>
      <c r="C60" s="66">
        <v>3004</v>
      </c>
      <c r="D60" s="67" t="s">
        <v>1134</v>
      </c>
      <c r="E60" s="255" t="s">
        <v>3070</v>
      </c>
      <c r="F60" s="229">
        <v>298953.67</v>
      </c>
      <c r="G60" s="229">
        <v>51288.26</v>
      </c>
      <c r="H60" s="229">
        <v>67000.59</v>
      </c>
      <c r="I60" s="255">
        <v>74348.97</v>
      </c>
      <c r="J60" s="255">
        <v>107857.81</v>
      </c>
      <c r="N60" s="233">
        <v>105</v>
      </c>
      <c r="O60" s="255">
        <v>-1188221.6599999999</v>
      </c>
      <c r="P60" s="255">
        <v>-794646.99</v>
      </c>
      <c r="Q60" s="255">
        <v>2454167.9500000002</v>
      </c>
      <c r="T60" s="230">
        <v>1074174.49</v>
      </c>
      <c r="U60" s="230">
        <v>50000</v>
      </c>
      <c r="V60" s="230">
        <v>370.7</v>
      </c>
      <c r="X60" s="230">
        <v>1028900</v>
      </c>
      <c r="Y60" s="230">
        <v>134214</v>
      </c>
      <c r="Z60" s="231">
        <v>1586972</v>
      </c>
      <c r="AC60" s="231">
        <v>405170.29</v>
      </c>
      <c r="AD60" s="231">
        <v>91510.9</v>
      </c>
      <c r="AG60" s="76">
        <f t="shared" si="7"/>
        <v>417242.52</v>
      </c>
      <c r="AH60" s="31">
        <f t="shared" si="8"/>
        <v>105</v>
      </c>
      <c r="AI60" s="21">
        <f t="shared" si="4"/>
        <v>417137.52</v>
      </c>
      <c r="AJ60" s="15">
        <f t="shared" si="5"/>
        <v>2287659.19</v>
      </c>
      <c r="AK60" s="16">
        <f t="shared" si="9"/>
        <v>2083653.19</v>
      </c>
      <c r="AL60" s="26">
        <f t="shared" si="6"/>
        <v>204006</v>
      </c>
    </row>
    <row r="61" spans="1:38" x14ac:dyDescent="0.2">
      <c r="A61" s="1" t="s">
        <v>472</v>
      </c>
      <c r="B61" s="1" t="s">
        <v>474</v>
      </c>
      <c r="C61" s="66">
        <v>2532</v>
      </c>
      <c r="D61" s="67" t="s">
        <v>1135</v>
      </c>
      <c r="E61" s="255" t="s">
        <v>3071</v>
      </c>
      <c r="F61" s="229">
        <v>211890.62</v>
      </c>
      <c r="G61" s="229">
        <v>33081.82</v>
      </c>
      <c r="H61" s="229">
        <v>69032.59</v>
      </c>
      <c r="I61" s="255">
        <v>768161.4</v>
      </c>
      <c r="J61" s="255">
        <v>290385.95</v>
      </c>
      <c r="K61" s="233">
        <v>7500</v>
      </c>
      <c r="N61" s="233">
        <v>1439.43</v>
      </c>
      <c r="O61" s="255">
        <v>-214357.81</v>
      </c>
      <c r="P61" s="255">
        <v>3448</v>
      </c>
      <c r="Q61" s="255">
        <v>1419953.5</v>
      </c>
      <c r="T61" s="230">
        <v>868769.07</v>
      </c>
      <c r="U61" s="230">
        <v>40000</v>
      </c>
      <c r="V61" s="230">
        <v>255.8</v>
      </c>
      <c r="X61" s="230">
        <v>686020</v>
      </c>
      <c r="Y61" s="230">
        <v>99025</v>
      </c>
      <c r="Z61" s="231">
        <v>1168227</v>
      </c>
      <c r="AB61" s="231">
        <v>4568</v>
      </c>
      <c r="AC61" s="231">
        <v>309076.01</v>
      </c>
      <c r="AD61" s="231">
        <v>29963.599999999999</v>
      </c>
      <c r="AG61" s="76">
        <f t="shared" si="7"/>
        <v>314005.03000000003</v>
      </c>
      <c r="AH61" s="31">
        <f t="shared" si="8"/>
        <v>8939.43</v>
      </c>
      <c r="AI61" s="21">
        <f t="shared" si="4"/>
        <v>305065.60000000003</v>
      </c>
      <c r="AJ61" s="15">
        <f t="shared" si="5"/>
        <v>1694069.87</v>
      </c>
      <c r="AK61" s="16">
        <f t="shared" si="9"/>
        <v>1511834.61</v>
      </c>
      <c r="AL61" s="26">
        <f t="shared" si="6"/>
        <v>182235.26</v>
      </c>
    </row>
    <row r="62" spans="1:38" x14ac:dyDescent="0.2">
      <c r="A62" s="1" t="s">
        <v>472</v>
      </c>
      <c r="B62" s="1" t="s">
        <v>474</v>
      </c>
      <c r="C62" s="66">
        <v>1966</v>
      </c>
      <c r="D62" s="67" t="s">
        <v>1136</v>
      </c>
      <c r="E62" s="255" t="s">
        <v>3072</v>
      </c>
      <c r="F62" s="229">
        <v>272214.96999999997</v>
      </c>
      <c r="H62" s="229">
        <v>35790.339999999997</v>
      </c>
      <c r="I62" s="255">
        <v>441365.7</v>
      </c>
      <c r="J62" s="255">
        <v>138711.46</v>
      </c>
      <c r="N62" s="233">
        <v>110.9</v>
      </c>
      <c r="O62" s="255">
        <v>-1233222.4099999999</v>
      </c>
      <c r="P62" s="255">
        <v>71461.119999999995</v>
      </c>
      <c r="Q62" s="255">
        <v>1982389.67</v>
      </c>
      <c r="T62" s="230">
        <v>717331.25</v>
      </c>
      <c r="V62" s="230">
        <v>388.82</v>
      </c>
      <c r="X62" s="230">
        <v>874500</v>
      </c>
      <c r="Y62" s="230">
        <v>115873</v>
      </c>
      <c r="Z62" s="231">
        <v>1276406</v>
      </c>
      <c r="AB62" s="231">
        <v>1728</v>
      </c>
      <c r="AC62" s="231">
        <v>277296.8</v>
      </c>
      <c r="AD62" s="231">
        <v>59800.08</v>
      </c>
      <c r="AG62" s="76">
        <f t="shared" si="7"/>
        <v>308005.30999999994</v>
      </c>
      <c r="AH62" s="31">
        <f t="shared" si="8"/>
        <v>110.9</v>
      </c>
      <c r="AI62" s="21">
        <f t="shared" si="4"/>
        <v>307894.40999999992</v>
      </c>
      <c r="AJ62" s="15">
        <f t="shared" si="5"/>
        <v>1708093.0699999998</v>
      </c>
      <c r="AK62" s="16">
        <f t="shared" si="9"/>
        <v>1615230.8800000001</v>
      </c>
      <c r="AL62" s="26">
        <f t="shared" si="6"/>
        <v>92862.189999999711</v>
      </c>
    </row>
    <row r="63" spans="1:38" x14ac:dyDescent="0.2">
      <c r="A63" s="1" t="s">
        <v>472</v>
      </c>
      <c r="B63" s="1" t="s">
        <v>474</v>
      </c>
      <c r="C63" s="66">
        <v>1289</v>
      </c>
      <c r="D63" s="67" t="s">
        <v>1137</v>
      </c>
      <c r="E63" s="255" t="s">
        <v>3073</v>
      </c>
      <c r="F63" s="229">
        <v>753315.31</v>
      </c>
      <c r="G63" s="229">
        <v>18551</v>
      </c>
      <c r="H63" s="229">
        <v>96034.02</v>
      </c>
      <c r="I63" s="255">
        <v>512784.21</v>
      </c>
      <c r="J63" s="255">
        <v>100248.65</v>
      </c>
      <c r="N63" s="233">
        <v>105</v>
      </c>
      <c r="O63" s="255">
        <v>-100608.5</v>
      </c>
      <c r="P63" s="255">
        <v>55254.65</v>
      </c>
      <c r="Q63" s="255">
        <v>1478254.91</v>
      </c>
      <c r="T63" s="230">
        <v>729970.41</v>
      </c>
      <c r="V63" s="230">
        <v>1312.66</v>
      </c>
      <c r="X63" s="230">
        <v>911200</v>
      </c>
      <c r="Y63" s="230">
        <v>90930</v>
      </c>
      <c r="Z63" s="231">
        <v>1291908</v>
      </c>
      <c r="AC63" s="231">
        <v>286922.86</v>
      </c>
      <c r="AD63" s="231">
        <v>81400.08</v>
      </c>
      <c r="AG63" s="76">
        <f t="shared" si="7"/>
        <v>867900.33000000007</v>
      </c>
      <c r="AH63" s="31">
        <f t="shared" si="8"/>
        <v>105</v>
      </c>
      <c r="AI63" s="21">
        <f t="shared" si="4"/>
        <v>867795.33000000007</v>
      </c>
      <c r="AJ63" s="15">
        <f t="shared" si="5"/>
        <v>1733413.07</v>
      </c>
      <c r="AK63" s="16">
        <f t="shared" si="9"/>
        <v>1660230.94</v>
      </c>
      <c r="AL63" s="26">
        <f t="shared" si="6"/>
        <v>73182.130000000121</v>
      </c>
    </row>
    <row r="64" spans="1:38" x14ac:dyDescent="0.2">
      <c r="A64" s="1" t="s">
        <v>472</v>
      </c>
      <c r="B64" s="1" t="s">
        <v>474</v>
      </c>
      <c r="C64" s="66">
        <v>2633</v>
      </c>
      <c r="D64" s="67" t="s">
        <v>1138</v>
      </c>
      <c r="E64" s="255" t="s">
        <v>3074</v>
      </c>
      <c r="F64" s="229">
        <v>443741.61</v>
      </c>
      <c r="H64" s="229">
        <v>59502.57</v>
      </c>
      <c r="I64" s="255">
        <v>197513</v>
      </c>
      <c r="J64" s="255">
        <v>272090.98</v>
      </c>
      <c r="N64" s="233">
        <v>154.43</v>
      </c>
      <c r="O64" s="255">
        <v>320546.14</v>
      </c>
      <c r="Q64" s="255">
        <v>424358.77</v>
      </c>
      <c r="T64" s="230">
        <v>912985.81</v>
      </c>
      <c r="U64" s="230">
        <v>145500</v>
      </c>
      <c r="V64" s="230">
        <v>519.21</v>
      </c>
      <c r="X64" s="230">
        <v>761460</v>
      </c>
      <c r="Y64" s="230">
        <v>119616</v>
      </c>
      <c r="Z64" s="231">
        <v>1327457.5</v>
      </c>
      <c r="AB64" s="231">
        <v>4054</v>
      </c>
      <c r="AC64" s="231">
        <v>350163.94</v>
      </c>
      <c r="AD64" s="231">
        <v>20097.759999999998</v>
      </c>
      <c r="AG64" s="76">
        <f t="shared" si="7"/>
        <v>503244.18</v>
      </c>
      <c r="AH64" s="31">
        <f t="shared" si="8"/>
        <v>154.43</v>
      </c>
      <c r="AI64" s="21">
        <f t="shared" si="4"/>
        <v>503089.75</v>
      </c>
      <c r="AJ64" s="15">
        <f t="shared" si="5"/>
        <v>1940081.02</v>
      </c>
      <c r="AK64" s="16">
        <f t="shared" si="9"/>
        <v>1701773.2</v>
      </c>
      <c r="AL64" s="26">
        <f t="shared" si="6"/>
        <v>238307.82000000007</v>
      </c>
    </row>
    <row r="65" spans="1:38" x14ac:dyDescent="0.2">
      <c r="A65" s="1" t="s">
        <v>472</v>
      </c>
      <c r="B65" s="1" t="s">
        <v>474</v>
      </c>
      <c r="C65" s="66">
        <v>3093</v>
      </c>
      <c r="D65" s="67" t="s">
        <v>1139</v>
      </c>
      <c r="E65" s="255" t="s">
        <v>3075</v>
      </c>
      <c r="F65" s="229">
        <v>313388.08</v>
      </c>
      <c r="H65" s="229">
        <v>47286.3</v>
      </c>
      <c r="I65" s="255">
        <v>1236085.3500000001</v>
      </c>
      <c r="J65" s="255">
        <v>62221.69</v>
      </c>
      <c r="N65" s="233">
        <v>156.86000000000001</v>
      </c>
      <c r="P65" s="255">
        <v>1078639.76</v>
      </c>
      <c r="Q65" s="255">
        <v>457634.96</v>
      </c>
      <c r="T65" s="230">
        <v>730735.76</v>
      </c>
      <c r="U65" s="230">
        <v>90840</v>
      </c>
      <c r="V65" s="230">
        <v>440.8</v>
      </c>
      <c r="X65" s="230">
        <v>868800</v>
      </c>
      <c r="Y65" s="230">
        <v>94643</v>
      </c>
      <c r="Z65" s="231">
        <v>1237606</v>
      </c>
      <c r="AB65" s="231">
        <v>10820</v>
      </c>
      <c r="AC65" s="231">
        <v>367657</v>
      </c>
      <c r="AD65" s="231">
        <v>19354.72</v>
      </c>
      <c r="AG65" s="76">
        <f t="shared" si="7"/>
        <v>360674.38</v>
      </c>
      <c r="AH65" s="31">
        <f t="shared" si="8"/>
        <v>156.86000000000001</v>
      </c>
      <c r="AI65" s="21">
        <f t="shared" si="4"/>
        <v>360517.52</v>
      </c>
      <c r="AJ65" s="15">
        <f t="shared" si="5"/>
        <v>1785459.56</v>
      </c>
      <c r="AK65" s="16">
        <f t="shared" si="9"/>
        <v>1635437.72</v>
      </c>
      <c r="AL65" s="26">
        <f t="shared" si="6"/>
        <v>150021.84000000008</v>
      </c>
    </row>
    <row r="66" spans="1:38" x14ac:dyDescent="0.2">
      <c r="A66" s="1" t="s">
        <v>472</v>
      </c>
      <c r="B66" s="1" t="s">
        <v>474</v>
      </c>
      <c r="C66" s="66">
        <v>5106</v>
      </c>
      <c r="D66" s="67" t="s">
        <v>1140</v>
      </c>
      <c r="E66" s="255" t="s">
        <v>3076</v>
      </c>
      <c r="F66" s="229">
        <v>558136.44999999995</v>
      </c>
      <c r="G66" s="229">
        <v>2070</v>
      </c>
      <c r="H66" s="229">
        <v>65932.72</v>
      </c>
      <c r="I66" s="255">
        <v>21818.880000000001</v>
      </c>
      <c r="J66" s="255">
        <v>248756</v>
      </c>
      <c r="N66" s="233">
        <v>666.76</v>
      </c>
      <c r="O66" s="255">
        <v>-444996.86</v>
      </c>
      <c r="P66" s="255">
        <v>-19769</v>
      </c>
      <c r="Q66" s="255">
        <v>1208029.25</v>
      </c>
      <c r="T66" s="230">
        <v>1065117.3500000001</v>
      </c>
      <c r="U66" s="230">
        <v>70000</v>
      </c>
      <c r="V66" s="230">
        <v>813.82</v>
      </c>
      <c r="X66" s="230">
        <v>1228840</v>
      </c>
      <c r="Y66" s="230">
        <v>142197</v>
      </c>
      <c r="Z66" s="231">
        <v>1880205</v>
      </c>
      <c r="AC66" s="231">
        <v>371706.15</v>
      </c>
      <c r="AD66" s="231">
        <v>55391.12</v>
      </c>
      <c r="AG66" s="76">
        <f t="shared" si="7"/>
        <v>626139.16999999993</v>
      </c>
      <c r="AH66" s="31">
        <f t="shared" si="8"/>
        <v>666.76</v>
      </c>
      <c r="AI66" s="21">
        <f t="shared" si="4"/>
        <v>625472.40999999992</v>
      </c>
      <c r="AJ66" s="15">
        <f t="shared" si="5"/>
        <v>2506968.17</v>
      </c>
      <c r="AK66" s="16">
        <f t="shared" si="9"/>
        <v>2307302.27</v>
      </c>
      <c r="AL66" s="26">
        <f t="shared" si="6"/>
        <v>199665.89999999991</v>
      </c>
    </row>
    <row r="67" spans="1:38" x14ac:dyDescent="0.2">
      <c r="A67" s="1" t="s">
        <v>472</v>
      </c>
      <c r="B67" s="1" t="s">
        <v>474</v>
      </c>
      <c r="C67" s="66">
        <v>4454</v>
      </c>
      <c r="D67" s="67" t="s">
        <v>1141</v>
      </c>
      <c r="E67" s="255" t="s">
        <v>3077</v>
      </c>
      <c r="F67" s="229">
        <v>681199.66</v>
      </c>
      <c r="G67" s="229">
        <v>14181.53</v>
      </c>
      <c r="H67" s="229">
        <v>89713.48</v>
      </c>
      <c r="I67" s="255">
        <v>457802.04</v>
      </c>
      <c r="J67" s="255">
        <v>267392.46000000002</v>
      </c>
      <c r="K67" s="233">
        <v>7200</v>
      </c>
      <c r="M67" s="233">
        <v>70000</v>
      </c>
      <c r="N67" s="233">
        <v>728</v>
      </c>
      <c r="O67" s="255">
        <v>-825356.04</v>
      </c>
      <c r="P67" s="255">
        <v>-135566.43</v>
      </c>
      <c r="Q67" s="255">
        <v>2340789.7799999998</v>
      </c>
      <c r="T67" s="230">
        <v>989543.7</v>
      </c>
      <c r="V67" s="230">
        <v>1139.72</v>
      </c>
      <c r="X67" s="230">
        <v>1570912</v>
      </c>
      <c r="Y67" s="230">
        <v>138746</v>
      </c>
      <c r="Z67" s="231">
        <v>2169774</v>
      </c>
      <c r="AB67" s="231">
        <v>12427</v>
      </c>
      <c r="AC67" s="231">
        <v>348902.04</v>
      </c>
      <c r="AD67" s="231">
        <v>97223.52</v>
      </c>
      <c r="AG67" s="76">
        <f t="shared" si="7"/>
        <v>785094.67</v>
      </c>
      <c r="AH67" s="31">
        <f t="shared" si="8"/>
        <v>77928</v>
      </c>
      <c r="AI67" s="21">
        <f t="shared" si="4"/>
        <v>707166.67</v>
      </c>
      <c r="AJ67" s="15">
        <f t="shared" si="5"/>
        <v>2700341.42</v>
      </c>
      <c r="AK67" s="16">
        <f t="shared" si="9"/>
        <v>2628326.56</v>
      </c>
      <c r="AL67" s="26">
        <f t="shared" si="6"/>
        <v>72014.85999999987</v>
      </c>
    </row>
    <row r="68" spans="1:38" x14ac:dyDescent="0.2">
      <c r="A68" s="1" t="s">
        <v>472</v>
      </c>
      <c r="B68" s="1" t="s">
        <v>474</v>
      </c>
      <c r="C68" s="66">
        <v>3718</v>
      </c>
      <c r="D68" s="67" t="s">
        <v>1142</v>
      </c>
      <c r="E68" s="255" t="s">
        <v>3078</v>
      </c>
      <c r="F68" s="229">
        <v>219788.43</v>
      </c>
      <c r="H68" s="229">
        <v>34815.79</v>
      </c>
      <c r="I68" s="255">
        <v>73014</v>
      </c>
      <c r="J68" s="255">
        <v>330523.81</v>
      </c>
      <c r="N68" s="233">
        <v>105</v>
      </c>
      <c r="O68" s="255">
        <v>69402.100000000006</v>
      </c>
      <c r="P68" s="255">
        <v>720</v>
      </c>
      <c r="Q68" s="255">
        <v>489048.9</v>
      </c>
      <c r="T68" s="230">
        <v>1001748.43</v>
      </c>
      <c r="U68" s="230">
        <v>94500</v>
      </c>
      <c r="V68" s="230">
        <v>160.9</v>
      </c>
      <c r="X68" s="230">
        <v>1691774</v>
      </c>
      <c r="Y68" s="230">
        <v>128320</v>
      </c>
      <c r="Z68" s="231">
        <v>2312138</v>
      </c>
      <c r="AC68" s="231">
        <v>449432.57</v>
      </c>
      <c r="AD68" s="231">
        <v>45467.44</v>
      </c>
      <c r="AF68" s="231">
        <v>5000</v>
      </c>
      <c r="AG68" s="76">
        <f t="shared" ref="AG68:AG99" si="10">SUM(F68:H68)</f>
        <v>254604.22</v>
      </c>
      <c r="AH68" s="31">
        <f t="shared" ref="AH68:AH99" si="11">SUM(K68:N68)</f>
        <v>105</v>
      </c>
      <c r="AI68" s="21">
        <f t="shared" si="4"/>
        <v>254499.22</v>
      </c>
      <c r="AJ68" s="15">
        <f t="shared" si="5"/>
        <v>2916503.33</v>
      </c>
      <c r="AK68" s="16">
        <f t="shared" ref="AK68:AK99" si="12">SUM(Z68:AF68)</f>
        <v>2812038.01</v>
      </c>
      <c r="AL68" s="26">
        <f t="shared" si="6"/>
        <v>104465.3200000003</v>
      </c>
    </row>
    <row r="69" spans="1:38" x14ac:dyDescent="0.2">
      <c r="A69" s="1" t="s">
        <v>472</v>
      </c>
      <c r="B69" s="1" t="s">
        <v>474</v>
      </c>
      <c r="C69" s="66">
        <v>3267</v>
      </c>
      <c r="D69" s="67" t="s">
        <v>1143</v>
      </c>
      <c r="E69" s="255" t="s">
        <v>3192</v>
      </c>
      <c r="F69" s="229">
        <v>334034.38</v>
      </c>
      <c r="H69" s="229">
        <v>46160.45</v>
      </c>
      <c r="I69" s="255">
        <v>1560683.32</v>
      </c>
      <c r="J69" s="255">
        <v>484357.9</v>
      </c>
      <c r="N69" s="233">
        <v>382.99</v>
      </c>
      <c r="P69" s="255">
        <v>-47680.45</v>
      </c>
      <c r="Q69" s="255">
        <v>2396007.25</v>
      </c>
      <c r="T69" s="230">
        <v>996919.42</v>
      </c>
      <c r="U69" s="230">
        <v>24500</v>
      </c>
      <c r="V69" s="230">
        <v>459.92</v>
      </c>
      <c r="X69" s="230">
        <v>2125100</v>
      </c>
      <c r="Y69" s="230">
        <v>139750</v>
      </c>
      <c r="Z69" s="231">
        <v>2635280</v>
      </c>
      <c r="AB69" s="231">
        <v>6520</v>
      </c>
      <c r="AC69" s="231">
        <v>431133.2</v>
      </c>
      <c r="AD69" s="231">
        <v>103718.88</v>
      </c>
      <c r="AG69" s="76">
        <f t="shared" si="10"/>
        <v>380194.83</v>
      </c>
      <c r="AH69" s="31">
        <f t="shared" si="11"/>
        <v>382.99</v>
      </c>
      <c r="AI69" s="21">
        <f t="shared" ref="AI69:AI132" si="13">AG69-AH69</f>
        <v>379811.84000000003</v>
      </c>
      <c r="AJ69" s="15">
        <f t="shared" ref="AJ69:AJ132" si="14">SUM(R69:Y69)</f>
        <v>3286729.34</v>
      </c>
      <c r="AK69" s="16">
        <f t="shared" si="12"/>
        <v>3176652.08</v>
      </c>
      <c r="AL69" s="26">
        <f t="shared" ref="AL69:AL132" si="15">AJ69-AK69</f>
        <v>110077.25999999978</v>
      </c>
    </row>
    <row r="70" spans="1:38" s="46" customFormat="1" x14ac:dyDescent="0.2">
      <c r="A70" s="306" t="s">
        <v>472</v>
      </c>
      <c r="B70" s="306" t="s">
        <v>474</v>
      </c>
      <c r="C70" s="69">
        <v>2885</v>
      </c>
      <c r="D70" s="70" t="s">
        <v>1144</v>
      </c>
      <c r="E70" s="255" t="s">
        <v>3206</v>
      </c>
      <c r="F70" s="229">
        <v>474036.46</v>
      </c>
      <c r="G70" s="229"/>
      <c r="H70" s="229">
        <v>63027.46</v>
      </c>
      <c r="I70" s="255">
        <v>4635215.79</v>
      </c>
      <c r="J70" s="255">
        <v>43359.54</v>
      </c>
      <c r="K70" s="233"/>
      <c r="L70" s="233"/>
      <c r="M70" s="233"/>
      <c r="N70" s="233">
        <v>105</v>
      </c>
      <c r="O70" s="255">
        <v>-375795.99</v>
      </c>
      <c r="P70" s="255">
        <v>-711042.86</v>
      </c>
      <c r="Q70" s="255">
        <v>6403982.4100000001</v>
      </c>
      <c r="R70" s="230"/>
      <c r="S70" s="230"/>
      <c r="T70" s="230">
        <v>813221.04</v>
      </c>
      <c r="U70" s="230"/>
      <c r="V70" s="230">
        <v>714.16</v>
      </c>
      <c r="W70" s="230"/>
      <c r="X70" s="230">
        <v>302040</v>
      </c>
      <c r="Y70" s="230">
        <v>137803</v>
      </c>
      <c r="Z70" s="231">
        <v>787194</v>
      </c>
      <c r="AA70" s="231"/>
      <c r="AB70" s="231"/>
      <c r="AC70" s="231">
        <v>344910.31</v>
      </c>
      <c r="AD70" s="231">
        <v>195736.53</v>
      </c>
      <c r="AE70" s="231"/>
      <c r="AF70" s="231"/>
      <c r="AG70" s="76">
        <f t="shared" si="10"/>
        <v>537063.92000000004</v>
      </c>
      <c r="AH70" s="31">
        <f t="shared" si="11"/>
        <v>105</v>
      </c>
      <c r="AI70" s="21">
        <f t="shared" si="13"/>
        <v>536958.92000000004</v>
      </c>
      <c r="AJ70" s="15">
        <f t="shared" si="14"/>
        <v>1253778.2000000002</v>
      </c>
      <c r="AK70" s="16">
        <f t="shared" si="12"/>
        <v>1327840.8400000001</v>
      </c>
      <c r="AL70" s="26">
        <f t="shared" si="15"/>
        <v>-74062.639999999898</v>
      </c>
    </row>
    <row r="71" spans="1:38" s="39" customFormat="1" x14ac:dyDescent="0.2">
      <c r="A71" s="263" t="s">
        <v>477</v>
      </c>
      <c r="B71" s="263" t="s">
        <v>478</v>
      </c>
      <c r="C71" s="66">
        <v>6036</v>
      </c>
      <c r="D71" s="67" t="s">
        <v>1145</v>
      </c>
      <c r="E71" s="255" t="s">
        <v>3079</v>
      </c>
      <c r="F71" s="229">
        <v>690652.53</v>
      </c>
      <c r="G71" s="229">
        <v>0</v>
      </c>
      <c r="H71" s="229">
        <v>101112.48</v>
      </c>
      <c r="I71" s="255">
        <v>785077.5</v>
      </c>
      <c r="J71" s="255">
        <v>-14677.66</v>
      </c>
      <c r="K71" s="233"/>
      <c r="L71" s="233"/>
      <c r="M71" s="233"/>
      <c r="N71" s="233"/>
      <c r="O71" s="255"/>
      <c r="P71" s="255">
        <v>-927102.06</v>
      </c>
      <c r="Q71" s="255">
        <v>2227185.62</v>
      </c>
      <c r="R71" s="230">
        <v>1172.2</v>
      </c>
      <c r="S71" s="230"/>
      <c r="T71" s="230">
        <v>1703841.25</v>
      </c>
      <c r="U71" s="230"/>
      <c r="V71" s="230"/>
      <c r="W71" s="230"/>
      <c r="X71" s="230">
        <v>1488580</v>
      </c>
      <c r="Y71" s="230"/>
      <c r="Z71" s="231">
        <v>2376010</v>
      </c>
      <c r="AA71" s="231"/>
      <c r="AB71" s="231"/>
      <c r="AC71" s="231">
        <v>450277.76</v>
      </c>
      <c r="AD71" s="231">
        <v>80879.399999999994</v>
      </c>
      <c r="AE71" s="231"/>
      <c r="AF71" s="231"/>
      <c r="AG71" s="76">
        <f t="shared" si="10"/>
        <v>791765.01</v>
      </c>
      <c r="AH71" s="31">
        <f t="shared" si="11"/>
        <v>0</v>
      </c>
      <c r="AI71" s="21">
        <f t="shared" si="13"/>
        <v>791765.01</v>
      </c>
      <c r="AJ71" s="15">
        <f t="shared" si="14"/>
        <v>3193593.45</v>
      </c>
      <c r="AK71" s="16">
        <f t="shared" si="12"/>
        <v>2907167.1599999997</v>
      </c>
      <c r="AL71" s="26">
        <f t="shared" si="15"/>
        <v>286426.2900000005</v>
      </c>
    </row>
    <row r="72" spans="1:38" s="39" customFormat="1" x14ac:dyDescent="0.2">
      <c r="A72" s="263" t="s">
        <v>477</v>
      </c>
      <c r="B72" s="263" t="s">
        <v>478</v>
      </c>
      <c r="C72" s="66">
        <v>4053</v>
      </c>
      <c r="D72" s="67" t="s">
        <v>1146</v>
      </c>
      <c r="E72" s="255" t="s">
        <v>3080</v>
      </c>
      <c r="F72" s="229">
        <v>710550.25</v>
      </c>
      <c r="G72" s="229">
        <v>0</v>
      </c>
      <c r="H72" s="229">
        <v>309733.98</v>
      </c>
      <c r="I72" s="255">
        <v>305065.07</v>
      </c>
      <c r="J72" s="255">
        <v>24142.68</v>
      </c>
      <c r="K72" s="233"/>
      <c r="L72" s="233"/>
      <c r="M72" s="233"/>
      <c r="N72" s="233">
        <v>3034.5</v>
      </c>
      <c r="O72" s="255"/>
      <c r="P72" s="255">
        <v>-2980151.41</v>
      </c>
      <c r="Q72" s="255">
        <v>4014093.13</v>
      </c>
      <c r="R72" s="230">
        <v>939.74</v>
      </c>
      <c r="S72" s="230"/>
      <c r="T72" s="230">
        <v>1515778.29</v>
      </c>
      <c r="U72" s="230"/>
      <c r="V72" s="230"/>
      <c r="W72" s="230"/>
      <c r="X72" s="230">
        <v>1401640</v>
      </c>
      <c r="Y72" s="230"/>
      <c r="Z72" s="231">
        <v>2184008</v>
      </c>
      <c r="AA72" s="231">
        <v>9020</v>
      </c>
      <c r="AB72" s="231"/>
      <c r="AC72" s="231">
        <v>331559.55</v>
      </c>
      <c r="AD72" s="231">
        <v>61014.720000000001</v>
      </c>
      <c r="AE72" s="231"/>
      <c r="AF72" s="231"/>
      <c r="AG72" s="76">
        <f t="shared" si="10"/>
        <v>1020284.23</v>
      </c>
      <c r="AH72" s="31">
        <f t="shared" si="11"/>
        <v>3034.5</v>
      </c>
      <c r="AI72" s="21">
        <f t="shared" si="13"/>
        <v>1017249.73</v>
      </c>
      <c r="AJ72" s="15">
        <f t="shared" si="14"/>
        <v>2918358.0300000003</v>
      </c>
      <c r="AK72" s="16">
        <f t="shared" si="12"/>
        <v>2585602.27</v>
      </c>
      <c r="AL72" s="26">
        <f t="shared" si="15"/>
        <v>332755.76000000024</v>
      </c>
    </row>
    <row r="73" spans="1:38" s="39" customFormat="1" x14ac:dyDescent="0.2">
      <c r="A73" s="263" t="s">
        <v>477</v>
      </c>
      <c r="B73" s="263" t="s">
        <v>478</v>
      </c>
      <c r="C73" s="66">
        <v>4847</v>
      </c>
      <c r="D73" s="67" t="s">
        <v>1147</v>
      </c>
      <c r="E73" s="255" t="s">
        <v>3081</v>
      </c>
      <c r="F73" s="229">
        <v>733088.23</v>
      </c>
      <c r="G73" s="229">
        <v>0</v>
      </c>
      <c r="H73" s="229">
        <v>189247.77</v>
      </c>
      <c r="I73" s="255">
        <v>10331.120000000001</v>
      </c>
      <c r="J73" s="255">
        <v>109032.42</v>
      </c>
      <c r="K73" s="233"/>
      <c r="L73" s="233"/>
      <c r="M73" s="233"/>
      <c r="N73" s="233"/>
      <c r="O73" s="255"/>
      <c r="P73" s="255">
        <v>-1119311.55</v>
      </c>
      <c r="Q73" s="255">
        <v>2082417.38</v>
      </c>
      <c r="R73" s="230">
        <v>81.819999999999993</v>
      </c>
      <c r="S73" s="230"/>
      <c r="T73" s="230">
        <v>1368064.32</v>
      </c>
      <c r="U73" s="230">
        <v>3000</v>
      </c>
      <c r="V73" s="230">
        <v>1271.76</v>
      </c>
      <c r="W73" s="230"/>
      <c r="X73" s="230">
        <v>1383440</v>
      </c>
      <c r="Y73" s="230"/>
      <c r="Z73" s="231">
        <v>2219650</v>
      </c>
      <c r="AA73" s="231">
        <v>8040</v>
      </c>
      <c r="AB73" s="231">
        <v>1280</v>
      </c>
      <c r="AC73" s="231">
        <v>349158.03</v>
      </c>
      <c r="AD73" s="231">
        <v>75056.160000000003</v>
      </c>
      <c r="AE73" s="231"/>
      <c r="AF73" s="231"/>
      <c r="AG73" s="76">
        <f t="shared" si="10"/>
        <v>922336</v>
      </c>
      <c r="AH73" s="31">
        <f t="shared" si="11"/>
        <v>0</v>
      </c>
      <c r="AI73" s="21">
        <f t="shared" si="13"/>
        <v>922336</v>
      </c>
      <c r="AJ73" s="15">
        <f t="shared" si="14"/>
        <v>2755857.9000000004</v>
      </c>
      <c r="AK73" s="16">
        <f t="shared" si="12"/>
        <v>2653184.1900000004</v>
      </c>
      <c r="AL73" s="26">
        <f t="shared" si="15"/>
        <v>102673.70999999996</v>
      </c>
    </row>
    <row r="74" spans="1:38" s="39" customFormat="1" x14ac:dyDescent="0.2">
      <c r="A74" s="263" t="s">
        <v>477</v>
      </c>
      <c r="B74" s="263" t="s">
        <v>478</v>
      </c>
      <c r="C74" s="66">
        <v>3826</v>
      </c>
      <c r="D74" s="67" t="s">
        <v>1148</v>
      </c>
      <c r="E74" s="255" t="s">
        <v>3082</v>
      </c>
      <c r="F74" s="229">
        <v>724293.95</v>
      </c>
      <c r="G74" s="229">
        <v>0</v>
      </c>
      <c r="H74" s="229">
        <v>196581.92</v>
      </c>
      <c r="I74" s="255">
        <v>4</v>
      </c>
      <c r="J74" s="255">
        <v>97953.58</v>
      </c>
      <c r="K74" s="233"/>
      <c r="L74" s="233"/>
      <c r="M74" s="233"/>
      <c r="N74" s="233">
        <v>1060</v>
      </c>
      <c r="O74" s="255"/>
      <c r="P74" s="255">
        <v>-1392456.84</v>
      </c>
      <c r="Q74" s="255">
        <v>2028298.74</v>
      </c>
      <c r="R74" s="230"/>
      <c r="S74" s="230"/>
      <c r="T74" s="230">
        <v>1368050.06</v>
      </c>
      <c r="U74" s="230"/>
      <c r="V74" s="230">
        <v>1279.79</v>
      </c>
      <c r="W74" s="230"/>
      <c r="X74" s="230">
        <v>1162300</v>
      </c>
      <c r="Y74" s="230"/>
      <c r="Z74" s="231">
        <v>1860346</v>
      </c>
      <c r="AA74" s="231">
        <v>13980</v>
      </c>
      <c r="AB74" s="231"/>
      <c r="AC74" s="231">
        <v>227797.06</v>
      </c>
      <c r="AD74" s="231">
        <v>21188.240000000002</v>
      </c>
      <c r="AE74" s="231"/>
      <c r="AF74" s="231"/>
      <c r="AG74" s="76">
        <f t="shared" si="10"/>
        <v>920875.87</v>
      </c>
      <c r="AH74" s="31">
        <f t="shared" si="11"/>
        <v>1060</v>
      </c>
      <c r="AI74" s="21">
        <f t="shared" si="13"/>
        <v>919815.87</v>
      </c>
      <c r="AJ74" s="15">
        <f t="shared" si="14"/>
        <v>2531629.85</v>
      </c>
      <c r="AK74" s="16">
        <f t="shared" si="12"/>
        <v>2123311.3000000003</v>
      </c>
      <c r="AL74" s="26">
        <f t="shared" si="15"/>
        <v>408318.54999999981</v>
      </c>
    </row>
    <row r="75" spans="1:38" s="39" customFormat="1" x14ac:dyDescent="0.2">
      <c r="A75" s="263" t="s">
        <v>477</v>
      </c>
      <c r="B75" s="263" t="s">
        <v>478</v>
      </c>
      <c r="C75" s="66">
        <v>4181</v>
      </c>
      <c r="D75" s="67" t="s">
        <v>1149</v>
      </c>
      <c r="E75" s="255" t="s">
        <v>3083</v>
      </c>
      <c r="F75" s="229">
        <v>401862.35</v>
      </c>
      <c r="G75" s="229">
        <v>0</v>
      </c>
      <c r="H75" s="229">
        <v>104641.63</v>
      </c>
      <c r="I75" s="255">
        <v>-35923.33</v>
      </c>
      <c r="J75" s="255">
        <v>53265.36</v>
      </c>
      <c r="K75" s="233"/>
      <c r="L75" s="233"/>
      <c r="M75" s="233"/>
      <c r="N75" s="233"/>
      <c r="O75" s="255"/>
      <c r="P75" s="255">
        <v>-1758078.52</v>
      </c>
      <c r="Q75" s="255">
        <v>2569886.96</v>
      </c>
      <c r="R75" s="230">
        <v>85.77</v>
      </c>
      <c r="S75" s="230"/>
      <c r="T75" s="230">
        <v>1192243.8999999999</v>
      </c>
      <c r="U75" s="230"/>
      <c r="V75" s="230">
        <v>639.52</v>
      </c>
      <c r="W75" s="230"/>
      <c r="X75" s="230">
        <v>1010770</v>
      </c>
      <c r="Y75" s="230"/>
      <c r="Z75" s="231">
        <v>2145707</v>
      </c>
      <c r="AA75" s="231"/>
      <c r="AB75" s="231"/>
      <c r="AC75" s="231">
        <v>266474.64</v>
      </c>
      <c r="AD75" s="231">
        <v>57027.98</v>
      </c>
      <c r="AE75" s="231"/>
      <c r="AF75" s="231"/>
      <c r="AG75" s="76">
        <f t="shared" si="10"/>
        <v>506503.98</v>
      </c>
      <c r="AH75" s="31">
        <f t="shared" si="11"/>
        <v>0</v>
      </c>
      <c r="AI75" s="21">
        <f t="shared" si="13"/>
        <v>506503.98</v>
      </c>
      <c r="AJ75" s="15">
        <f t="shared" si="14"/>
        <v>2203739.19</v>
      </c>
      <c r="AK75" s="16">
        <f t="shared" si="12"/>
        <v>2469209.62</v>
      </c>
      <c r="AL75" s="26">
        <f t="shared" si="15"/>
        <v>-265470.43000000017</v>
      </c>
    </row>
    <row r="76" spans="1:38" s="39" customFormat="1" x14ac:dyDescent="0.2">
      <c r="A76" s="263" t="s">
        <v>477</v>
      </c>
      <c r="B76" s="263" t="s">
        <v>478</v>
      </c>
      <c r="C76" s="66">
        <v>2002</v>
      </c>
      <c r="D76" s="67" t="s">
        <v>1150</v>
      </c>
      <c r="E76" s="255" t="s">
        <v>3084</v>
      </c>
      <c r="F76" s="229">
        <v>542141.06999999995</v>
      </c>
      <c r="G76" s="229"/>
      <c r="H76" s="229">
        <v>43605.94</v>
      </c>
      <c r="I76" s="255">
        <v>-8632.5300000000007</v>
      </c>
      <c r="J76" s="255">
        <v>-26156.52</v>
      </c>
      <c r="K76" s="233"/>
      <c r="L76" s="233"/>
      <c r="M76" s="233"/>
      <c r="N76" s="233">
        <v>0</v>
      </c>
      <c r="O76" s="255"/>
      <c r="P76" s="255">
        <v>-907517.68</v>
      </c>
      <c r="Q76" s="255">
        <v>1423307.83</v>
      </c>
      <c r="R76" s="230">
        <v>1984.57</v>
      </c>
      <c r="S76" s="230"/>
      <c r="T76" s="230">
        <v>983686.35</v>
      </c>
      <c r="U76" s="230"/>
      <c r="V76" s="230"/>
      <c r="W76" s="230"/>
      <c r="X76" s="230">
        <v>1192180</v>
      </c>
      <c r="Y76" s="230"/>
      <c r="Z76" s="231">
        <v>1829541</v>
      </c>
      <c r="AA76" s="231"/>
      <c r="AB76" s="231"/>
      <c r="AC76" s="231">
        <v>211663.75</v>
      </c>
      <c r="AD76" s="231">
        <v>79543.520000000004</v>
      </c>
      <c r="AE76" s="231"/>
      <c r="AF76" s="231"/>
      <c r="AG76" s="76">
        <f t="shared" si="10"/>
        <v>585747.01</v>
      </c>
      <c r="AH76" s="31">
        <f t="shared" si="11"/>
        <v>0</v>
      </c>
      <c r="AI76" s="21">
        <f t="shared" si="13"/>
        <v>585747.01</v>
      </c>
      <c r="AJ76" s="15">
        <f t="shared" si="14"/>
        <v>2177850.92</v>
      </c>
      <c r="AK76" s="16">
        <f t="shared" si="12"/>
        <v>2120748.27</v>
      </c>
      <c r="AL76" s="26">
        <f t="shared" si="15"/>
        <v>57102.649999999907</v>
      </c>
    </row>
    <row r="77" spans="1:38" s="39" customFormat="1" x14ac:dyDescent="0.2">
      <c r="A77" s="263" t="s">
        <v>477</v>
      </c>
      <c r="B77" s="263" t="s">
        <v>478</v>
      </c>
      <c r="C77" s="66">
        <v>1933</v>
      </c>
      <c r="D77" s="67" t="s">
        <v>1151</v>
      </c>
      <c r="E77" s="255" t="s">
        <v>3193</v>
      </c>
      <c r="F77" s="229">
        <v>149418.89000000001</v>
      </c>
      <c r="G77" s="229">
        <v>0</v>
      </c>
      <c r="H77" s="229">
        <v>321268.27</v>
      </c>
      <c r="I77" s="255">
        <v>-20298.830000000002</v>
      </c>
      <c r="J77" s="255">
        <v>33761.65</v>
      </c>
      <c r="K77" s="233"/>
      <c r="L77" s="233"/>
      <c r="M77" s="233"/>
      <c r="N77" s="233">
        <v>314.39</v>
      </c>
      <c r="O77" s="255"/>
      <c r="P77" s="255">
        <v>-1650823.97</v>
      </c>
      <c r="Q77" s="255">
        <v>2051654.89</v>
      </c>
      <c r="R77" s="230"/>
      <c r="S77" s="230"/>
      <c r="T77" s="230">
        <v>1361634.31</v>
      </c>
      <c r="U77" s="230"/>
      <c r="V77" s="230">
        <v>175.2</v>
      </c>
      <c r="W77" s="230"/>
      <c r="X77" s="230">
        <v>1233620</v>
      </c>
      <c r="Y77" s="230"/>
      <c r="Z77" s="231">
        <v>1829890</v>
      </c>
      <c r="AA77" s="231">
        <v>11220</v>
      </c>
      <c r="AB77" s="231">
        <v>3060</v>
      </c>
      <c r="AC77" s="231">
        <v>536787.02</v>
      </c>
      <c r="AD77" s="231">
        <v>113335.82</v>
      </c>
      <c r="AE77" s="231"/>
      <c r="AF77" s="231"/>
      <c r="AG77" s="76">
        <f t="shared" si="10"/>
        <v>470687.16000000003</v>
      </c>
      <c r="AH77" s="31">
        <f t="shared" si="11"/>
        <v>314.39</v>
      </c>
      <c r="AI77" s="21">
        <f t="shared" si="13"/>
        <v>470372.77</v>
      </c>
      <c r="AJ77" s="15">
        <f t="shared" si="14"/>
        <v>2595429.5099999998</v>
      </c>
      <c r="AK77" s="16">
        <f t="shared" si="12"/>
        <v>2494292.84</v>
      </c>
      <c r="AL77" s="26">
        <f t="shared" si="15"/>
        <v>101136.66999999993</v>
      </c>
    </row>
    <row r="78" spans="1:38" x14ac:dyDescent="0.2">
      <c r="A78" s="1" t="s">
        <v>481</v>
      </c>
      <c r="B78" s="1" t="s">
        <v>482</v>
      </c>
      <c r="C78" s="66">
        <v>3743</v>
      </c>
      <c r="D78" s="67" t="s">
        <v>1152</v>
      </c>
      <c r="E78" s="255" t="s">
        <v>3085</v>
      </c>
      <c r="F78" s="229">
        <v>191122.9</v>
      </c>
      <c r="G78" s="229">
        <v>0</v>
      </c>
      <c r="H78" s="229">
        <v>61121.25</v>
      </c>
      <c r="I78" s="255">
        <v>590193.73</v>
      </c>
      <c r="J78" s="255">
        <v>54327.65</v>
      </c>
      <c r="L78" s="233">
        <v>574.73</v>
      </c>
      <c r="P78" s="255">
        <v>-141133.67000000001</v>
      </c>
      <c r="Q78" s="255">
        <v>1625943.2</v>
      </c>
      <c r="T78" s="230">
        <v>1062386.99</v>
      </c>
      <c r="U78" s="230">
        <v>30</v>
      </c>
      <c r="V78" s="230">
        <v>352.09</v>
      </c>
      <c r="X78" s="230">
        <v>674540</v>
      </c>
      <c r="Y78" s="230">
        <v>90</v>
      </c>
      <c r="Z78" s="231">
        <v>1165532</v>
      </c>
      <c r="AC78" s="231">
        <v>581069.18000000005</v>
      </c>
      <c r="AD78" s="231">
        <v>141976.95999999999</v>
      </c>
      <c r="AG78" s="76">
        <f t="shared" si="10"/>
        <v>252244.15</v>
      </c>
      <c r="AH78" s="31">
        <f t="shared" si="11"/>
        <v>574.73</v>
      </c>
      <c r="AI78" s="21">
        <f t="shared" si="13"/>
        <v>251669.41999999998</v>
      </c>
      <c r="AJ78" s="15">
        <f t="shared" si="14"/>
        <v>1737399.08</v>
      </c>
      <c r="AK78" s="16">
        <f t="shared" si="12"/>
        <v>1888578.1400000001</v>
      </c>
      <c r="AL78" s="26">
        <f t="shared" si="15"/>
        <v>-151179.06000000006</v>
      </c>
    </row>
    <row r="79" spans="1:38" x14ac:dyDescent="0.2">
      <c r="A79" s="1" t="s">
        <v>481</v>
      </c>
      <c r="B79" s="1" t="s">
        <v>482</v>
      </c>
      <c r="C79" s="66">
        <v>3747</v>
      </c>
      <c r="D79" s="67" t="s">
        <v>1153</v>
      </c>
      <c r="E79" s="255" t="s">
        <v>3086</v>
      </c>
      <c r="F79" s="229">
        <v>178681.8</v>
      </c>
      <c r="G79" s="229">
        <v>0</v>
      </c>
      <c r="H79" s="229">
        <v>58867.4</v>
      </c>
      <c r="I79" s="255">
        <v>480902.04</v>
      </c>
      <c r="J79" s="255">
        <v>85494.55</v>
      </c>
      <c r="L79" s="233">
        <v>12101.39</v>
      </c>
      <c r="Q79" s="255">
        <v>1700209.39</v>
      </c>
      <c r="T79" s="230">
        <v>1724130.51</v>
      </c>
      <c r="V79" s="230">
        <v>51.67</v>
      </c>
      <c r="X79" s="230">
        <v>914670</v>
      </c>
      <c r="Z79" s="231">
        <v>1682890</v>
      </c>
      <c r="AC79" s="231">
        <v>552008.53</v>
      </c>
      <c r="AD79" s="231">
        <v>98549.759999999995</v>
      </c>
      <c r="AG79" s="76">
        <f t="shared" si="10"/>
        <v>237549.19999999998</v>
      </c>
      <c r="AH79" s="31">
        <f t="shared" si="11"/>
        <v>12101.39</v>
      </c>
      <c r="AI79" s="21">
        <f t="shared" si="13"/>
        <v>225447.81</v>
      </c>
      <c r="AJ79" s="15">
        <f t="shared" si="14"/>
        <v>2638852.1799999997</v>
      </c>
      <c r="AK79" s="16">
        <f t="shared" si="12"/>
        <v>2333448.29</v>
      </c>
      <c r="AL79" s="26">
        <f t="shared" si="15"/>
        <v>305403.88999999966</v>
      </c>
    </row>
    <row r="80" spans="1:38" x14ac:dyDescent="0.2">
      <c r="A80" s="1" t="s">
        <v>481</v>
      </c>
      <c r="B80" s="1" t="s">
        <v>482</v>
      </c>
      <c r="C80" s="66">
        <v>3095</v>
      </c>
      <c r="D80" s="67" t="s">
        <v>1154</v>
      </c>
      <c r="E80" s="255" t="s">
        <v>3087</v>
      </c>
      <c r="F80" s="229">
        <v>281871.81</v>
      </c>
      <c r="G80" s="229">
        <v>0</v>
      </c>
      <c r="H80" s="229">
        <v>56323.839999999997</v>
      </c>
      <c r="I80" s="255">
        <v>446328</v>
      </c>
      <c r="J80" s="255">
        <v>71554.37</v>
      </c>
      <c r="Q80" s="255">
        <v>1448416.88</v>
      </c>
      <c r="T80" s="230">
        <v>1115293.78</v>
      </c>
      <c r="U80" s="230">
        <v>28000</v>
      </c>
      <c r="V80" s="230">
        <v>372.24</v>
      </c>
      <c r="X80" s="230">
        <v>980920</v>
      </c>
      <c r="Z80" s="231">
        <v>1453656</v>
      </c>
      <c r="AC80" s="231">
        <v>350774.74</v>
      </c>
      <c r="AD80" s="231">
        <v>91461.65</v>
      </c>
      <c r="AG80" s="76">
        <f t="shared" si="10"/>
        <v>338195.65</v>
      </c>
      <c r="AH80" s="31">
        <f t="shared" si="11"/>
        <v>0</v>
      </c>
      <c r="AI80" s="21">
        <f t="shared" si="13"/>
        <v>338195.65</v>
      </c>
      <c r="AJ80" s="15">
        <f t="shared" si="14"/>
        <v>2124586.02</v>
      </c>
      <c r="AK80" s="16">
        <f t="shared" si="12"/>
        <v>1895892.39</v>
      </c>
      <c r="AL80" s="26">
        <f t="shared" si="15"/>
        <v>228693.63000000012</v>
      </c>
    </row>
    <row r="81" spans="1:38" x14ac:dyDescent="0.2">
      <c r="A81" s="1" t="s">
        <v>481</v>
      </c>
      <c r="B81" s="1" t="s">
        <v>482</v>
      </c>
      <c r="C81" s="66">
        <v>1530</v>
      </c>
      <c r="D81" s="67" t="s">
        <v>1155</v>
      </c>
      <c r="E81" s="255" t="s">
        <v>3088</v>
      </c>
      <c r="F81" s="229">
        <v>211837.85</v>
      </c>
      <c r="G81" s="229">
        <v>0</v>
      </c>
      <c r="H81" s="229">
        <v>14791.46</v>
      </c>
      <c r="I81" s="255">
        <v>499520.75</v>
      </c>
      <c r="J81" s="255">
        <v>289262.18</v>
      </c>
      <c r="Q81" s="255">
        <v>2079850.72</v>
      </c>
      <c r="T81" s="230">
        <v>1082917.82</v>
      </c>
      <c r="V81" s="230">
        <v>244.57</v>
      </c>
      <c r="X81" s="230">
        <v>578582.56999999995</v>
      </c>
      <c r="Z81" s="231">
        <v>1006782.57</v>
      </c>
      <c r="AC81" s="231">
        <v>351929.26</v>
      </c>
      <c r="AD81" s="231">
        <v>160115.66</v>
      </c>
      <c r="AG81" s="76">
        <f t="shared" si="10"/>
        <v>226629.31</v>
      </c>
      <c r="AH81" s="31">
        <f t="shared" si="11"/>
        <v>0</v>
      </c>
      <c r="AI81" s="21">
        <f t="shared" si="13"/>
        <v>226629.31</v>
      </c>
      <c r="AJ81" s="15">
        <f t="shared" si="14"/>
        <v>1661744.96</v>
      </c>
      <c r="AK81" s="16">
        <f t="shared" si="12"/>
        <v>1518827.49</v>
      </c>
      <c r="AL81" s="26">
        <f t="shared" si="15"/>
        <v>142917.46999999997</v>
      </c>
    </row>
    <row r="82" spans="1:38" x14ac:dyDescent="0.2">
      <c r="A82" s="1" t="s">
        <v>481</v>
      </c>
      <c r="B82" s="1" t="s">
        <v>482</v>
      </c>
      <c r="C82" s="66">
        <v>4004</v>
      </c>
      <c r="D82" s="67" t="s">
        <v>1156</v>
      </c>
      <c r="E82" s="255" t="s">
        <v>3089</v>
      </c>
      <c r="F82" s="229">
        <v>127957.47</v>
      </c>
      <c r="G82" s="229">
        <v>0</v>
      </c>
      <c r="H82" s="229">
        <v>29412.12</v>
      </c>
      <c r="I82" s="255">
        <v>478063.4</v>
      </c>
      <c r="J82" s="255">
        <v>96372.02</v>
      </c>
      <c r="L82" s="233">
        <v>451</v>
      </c>
      <c r="Q82" s="255">
        <v>1478004.6</v>
      </c>
      <c r="T82" s="230">
        <v>1236263.51</v>
      </c>
      <c r="V82" s="230">
        <v>89.49</v>
      </c>
      <c r="X82" s="230">
        <v>718110</v>
      </c>
      <c r="Z82" s="231">
        <v>1280265</v>
      </c>
      <c r="AC82" s="231">
        <v>330404.90999999997</v>
      </c>
      <c r="AD82" s="231">
        <v>91588.05</v>
      </c>
      <c r="AG82" s="76">
        <f t="shared" si="10"/>
        <v>157369.59</v>
      </c>
      <c r="AH82" s="31">
        <f t="shared" si="11"/>
        <v>451</v>
      </c>
      <c r="AI82" s="21">
        <f t="shared" si="13"/>
        <v>156918.59</v>
      </c>
      <c r="AJ82" s="15">
        <f t="shared" si="14"/>
        <v>1954463</v>
      </c>
      <c r="AK82" s="16">
        <f t="shared" si="12"/>
        <v>1702257.96</v>
      </c>
      <c r="AL82" s="26">
        <f t="shared" si="15"/>
        <v>252205.04000000004</v>
      </c>
    </row>
    <row r="83" spans="1:38" x14ac:dyDescent="0.2">
      <c r="A83" s="1" t="s">
        <v>481</v>
      </c>
      <c r="B83" s="1" t="s">
        <v>482</v>
      </c>
      <c r="C83" s="66">
        <v>6265</v>
      </c>
      <c r="D83" s="67" t="s">
        <v>1157</v>
      </c>
      <c r="E83" s="255" t="s">
        <v>3090</v>
      </c>
      <c r="F83" s="229">
        <v>385600.96</v>
      </c>
      <c r="G83" s="229">
        <v>0</v>
      </c>
      <c r="H83" s="229">
        <v>59807.8</v>
      </c>
      <c r="I83" s="255">
        <v>221523.6</v>
      </c>
      <c r="J83" s="255">
        <v>56129.46</v>
      </c>
      <c r="Q83" s="255">
        <v>1774409.19</v>
      </c>
      <c r="T83" s="230">
        <v>1398048.01</v>
      </c>
      <c r="U83" s="230">
        <v>77213</v>
      </c>
      <c r="V83" s="230">
        <v>418.92</v>
      </c>
      <c r="X83" s="230">
        <v>1278970</v>
      </c>
      <c r="Z83" s="231">
        <v>1891350</v>
      </c>
      <c r="AC83" s="231">
        <v>462331.65</v>
      </c>
      <c r="AD83" s="231">
        <v>110334.43</v>
      </c>
      <c r="AG83" s="76">
        <f t="shared" si="10"/>
        <v>445408.76</v>
      </c>
      <c r="AH83" s="31">
        <f t="shared" si="11"/>
        <v>0</v>
      </c>
      <c r="AI83" s="21">
        <f t="shared" si="13"/>
        <v>445408.76</v>
      </c>
      <c r="AJ83" s="15">
        <f t="shared" si="14"/>
        <v>2754649.9299999997</v>
      </c>
      <c r="AK83" s="16">
        <f t="shared" si="12"/>
        <v>2464016.08</v>
      </c>
      <c r="AL83" s="26">
        <f t="shared" si="15"/>
        <v>290633.84999999963</v>
      </c>
    </row>
    <row r="84" spans="1:38" x14ac:dyDescent="0.2">
      <c r="A84" s="1" t="s">
        <v>481</v>
      </c>
      <c r="B84" s="1" t="s">
        <v>482</v>
      </c>
      <c r="C84" s="66">
        <v>4051</v>
      </c>
      <c r="D84" s="67" t="s">
        <v>1158</v>
      </c>
      <c r="E84" s="255" t="s">
        <v>3091</v>
      </c>
      <c r="F84" s="229">
        <v>201859</v>
      </c>
      <c r="G84" s="229">
        <v>0</v>
      </c>
      <c r="H84" s="229">
        <v>36387.31</v>
      </c>
      <c r="I84" s="255">
        <v>554482.92000000004</v>
      </c>
      <c r="J84" s="255">
        <v>80180.39</v>
      </c>
      <c r="Q84" s="255">
        <v>1568940.19</v>
      </c>
      <c r="T84" s="230">
        <v>1396423.42</v>
      </c>
      <c r="V84" s="230">
        <v>186.44</v>
      </c>
      <c r="X84" s="230">
        <v>1090150</v>
      </c>
      <c r="Z84" s="231">
        <v>1736790</v>
      </c>
      <c r="AC84" s="231">
        <v>358770.22</v>
      </c>
      <c r="AD84" s="231">
        <v>100928.72</v>
      </c>
      <c r="AG84" s="76">
        <f t="shared" si="10"/>
        <v>238246.31</v>
      </c>
      <c r="AH84" s="31">
        <f t="shared" si="11"/>
        <v>0</v>
      </c>
      <c r="AI84" s="21">
        <f t="shared" si="13"/>
        <v>238246.31</v>
      </c>
      <c r="AJ84" s="15">
        <f t="shared" si="14"/>
        <v>2486759.86</v>
      </c>
      <c r="AK84" s="16">
        <f t="shared" si="12"/>
        <v>2196488.94</v>
      </c>
      <c r="AL84" s="26">
        <f t="shared" si="15"/>
        <v>290270.91999999993</v>
      </c>
    </row>
    <row r="85" spans="1:38" x14ac:dyDescent="0.2">
      <c r="A85" s="1" t="s">
        <v>481</v>
      </c>
      <c r="B85" s="1" t="s">
        <v>482</v>
      </c>
      <c r="C85" s="66">
        <v>3423</v>
      </c>
      <c r="D85" s="67" t="s">
        <v>1159</v>
      </c>
      <c r="E85" s="255" t="s">
        <v>3092</v>
      </c>
      <c r="F85" s="229">
        <v>353807.32</v>
      </c>
      <c r="G85" s="229">
        <v>0</v>
      </c>
      <c r="H85" s="229">
        <v>25340.22</v>
      </c>
      <c r="I85" s="255">
        <v>484575.35</v>
      </c>
      <c r="J85" s="255">
        <v>30164.58</v>
      </c>
      <c r="Q85" s="255">
        <v>1499346.49</v>
      </c>
      <c r="T85" s="230">
        <v>1411078.88</v>
      </c>
      <c r="U85" s="230">
        <v>102650</v>
      </c>
      <c r="V85" s="230">
        <v>942.97</v>
      </c>
      <c r="X85" s="230">
        <v>725120</v>
      </c>
      <c r="Z85" s="231">
        <v>1497840</v>
      </c>
      <c r="AC85" s="231">
        <v>368199.14</v>
      </c>
      <c r="AD85" s="231">
        <v>98351.09</v>
      </c>
      <c r="AG85" s="76">
        <f t="shared" si="10"/>
        <v>379147.54000000004</v>
      </c>
      <c r="AH85" s="31">
        <f t="shared" si="11"/>
        <v>0</v>
      </c>
      <c r="AI85" s="21">
        <f t="shared" si="13"/>
        <v>379147.54000000004</v>
      </c>
      <c r="AJ85" s="15">
        <f t="shared" si="14"/>
        <v>2239791.8499999996</v>
      </c>
      <c r="AK85" s="16">
        <f t="shared" si="12"/>
        <v>1964390.2300000002</v>
      </c>
      <c r="AL85" s="26">
        <f t="shared" si="15"/>
        <v>275401.61999999941</v>
      </c>
    </row>
    <row r="86" spans="1:38" x14ac:dyDescent="0.2">
      <c r="A86" s="1" t="s">
        <v>481</v>
      </c>
      <c r="B86" s="1" t="s">
        <v>482</v>
      </c>
      <c r="C86" s="66">
        <v>1355</v>
      </c>
      <c r="D86" s="67" t="s">
        <v>1160</v>
      </c>
      <c r="E86" s="255" t="s">
        <v>3200</v>
      </c>
      <c r="F86" s="229">
        <v>167467.74</v>
      </c>
      <c r="G86" s="229">
        <v>0</v>
      </c>
      <c r="H86" s="229">
        <v>46013.54</v>
      </c>
      <c r="I86" s="255">
        <v>479110.2</v>
      </c>
      <c r="J86" s="255">
        <v>37296.050000000003</v>
      </c>
      <c r="P86" s="255">
        <v>146.19999999999999</v>
      </c>
      <c r="Q86" s="255">
        <v>2293429.0699999998</v>
      </c>
      <c r="T86" s="230">
        <v>655246.22</v>
      </c>
      <c r="U86" s="230">
        <v>18000</v>
      </c>
      <c r="V86" s="230">
        <v>220.47</v>
      </c>
      <c r="X86" s="230">
        <v>593630</v>
      </c>
      <c r="Z86" s="231">
        <v>846910</v>
      </c>
      <c r="AC86" s="231">
        <v>246261.96</v>
      </c>
      <c r="AD86" s="231">
        <v>82617.52</v>
      </c>
      <c r="AG86" s="76">
        <f t="shared" si="10"/>
        <v>213481.28</v>
      </c>
      <c r="AH86" s="31">
        <f t="shared" si="11"/>
        <v>0</v>
      </c>
      <c r="AI86" s="21">
        <f t="shared" si="13"/>
        <v>213481.28</v>
      </c>
      <c r="AJ86" s="15">
        <f t="shared" si="14"/>
        <v>1267096.69</v>
      </c>
      <c r="AK86" s="16">
        <f t="shared" si="12"/>
        <v>1175789.48</v>
      </c>
      <c r="AL86" s="26">
        <f t="shared" si="15"/>
        <v>91307.209999999963</v>
      </c>
    </row>
    <row r="87" spans="1:38" x14ac:dyDescent="0.2">
      <c r="A87" s="1" t="s">
        <v>485</v>
      </c>
      <c r="B87" s="1" t="s">
        <v>486</v>
      </c>
      <c r="C87" s="66">
        <v>2146</v>
      </c>
      <c r="D87" s="67" t="s">
        <v>1161</v>
      </c>
      <c r="E87" s="255" t="s">
        <v>3093</v>
      </c>
      <c r="F87" s="229">
        <v>388600.06</v>
      </c>
      <c r="G87" s="229">
        <v>0</v>
      </c>
      <c r="H87" s="229">
        <v>40176.589999999997</v>
      </c>
      <c r="I87" s="255">
        <v>785608.4</v>
      </c>
      <c r="J87" s="255">
        <v>50182.3</v>
      </c>
      <c r="M87" s="233">
        <v>98000</v>
      </c>
      <c r="P87" s="255">
        <v>-282612.59000000003</v>
      </c>
      <c r="Q87" s="255">
        <v>1525529.54</v>
      </c>
      <c r="T87" s="230">
        <v>394349.82</v>
      </c>
      <c r="V87" s="230">
        <v>1966.4</v>
      </c>
      <c r="X87" s="230">
        <v>566600</v>
      </c>
      <c r="Z87" s="231">
        <v>733080</v>
      </c>
      <c r="AC87" s="231">
        <v>261121.78</v>
      </c>
      <c r="AD87" s="231">
        <v>36857.040000000001</v>
      </c>
      <c r="AG87" s="76">
        <f t="shared" si="10"/>
        <v>428776.65</v>
      </c>
      <c r="AH87" s="31">
        <f t="shared" si="11"/>
        <v>98000</v>
      </c>
      <c r="AI87" s="21">
        <f t="shared" si="13"/>
        <v>330776.65000000002</v>
      </c>
      <c r="AJ87" s="15">
        <f t="shared" si="14"/>
        <v>962916.22</v>
      </c>
      <c r="AK87" s="16">
        <f t="shared" si="12"/>
        <v>1031058.8200000001</v>
      </c>
      <c r="AL87" s="26">
        <f t="shared" si="15"/>
        <v>-68142.600000000093</v>
      </c>
    </row>
    <row r="88" spans="1:38" x14ac:dyDescent="0.2">
      <c r="A88" s="1" t="s">
        <v>485</v>
      </c>
      <c r="B88" s="1" t="s">
        <v>486</v>
      </c>
      <c r="C88" s="66">
        <v>1277</v>
      </c>
      <c r="D88" s="67" t="s">
        <v>1162</v>
      </c>
      <c r="E88" s="255" t="s">
        <v>3094</v>
      </c>
      <c r="F88" s="229">
        <v>288274.23</v>
      </c>
      <c r="G88" s="229">
        <v>0</v>
      </c>
      <c r="H88" s="229">
        <v>23957.99</v>
      </c>
      <c r="I88" s="255">
        <v>402840.33</v>
      </c>
      <c r="J88" s="255">
        <v>16784.11</v>
      </c>
      <c r="L88" s="233">
        <v>73000</v>
      </c>
      <c r="M88" s="233">
        <v>37000</v>
      </c>
      <c r="P88" s="255">
        <v>-775100.94</v>
      </c>
      <c r="Q88" s="255">
        <v>1451545.03</v>
      </c>
      <c r="T88" s="230">
        <v>331157.81</v>
      </c>
      <c r="V88" s="230">
        <v>610.99</v>
      </c>
      <c r="X88" s="230">
        <v>594950</v>
      </c>
      <c r="Z88" s="231">
        <v>769190</v>
      </c>
      <c r="AC88" s="231">
        <v>167990.47</v>
      </c>
      <c r="AD88" s="231">
        <v>35547.760000000002</v>
      </c>
      <c r="AG88" s="76">
        <f t="shared" si="10"/>
        <v>312232.21999999997</v>
      </c>
      <c r="AH88" s="31">
        <f t="shared" si="11"/>
        <v>110000</v>
      </c>
      <c r="AI88" s="21">
        <f t="shared" si="13"/>
        <v>202232.21999999997</v>
      </c>
      <c r="AJ88" s="15">
        <f t="shared" si="14"/>
        <v>926718.8</v>
      </c>
      <c r="AK88" s="16">
        <f t="shared" si="12"/>
        <v>972728.23</v>
      </c>
      <c r="AL88" s="26">
        <f t="shared" si="15"/>
        <v>-46009.429999999935</v>
      </c>
    </row>
    <row r="89" spans="1:38" x14ac:dyDescent="0.2">
      <c r="A89" s="1" t="s">
        <v>485</v>
      </c>
      <c r="B89" s="1" t="s">
        <v>486</v>
      </c>
      <c r="C89" s="66">
        <v>2783</v>
      </c>
      <c r="D89" s="67" t="s">
        <v>1163</v>
      </c>
      <c r="E89" s="255" t="s">
        <v>3095</v>
      </c>
      <c r="F89" s="229">
        <v>505801.07</v>
      </c>
      <c r="G89" s="229">
        <v>0</v>
      </c>
      <c r="H89" s="229">
        <v>23592.39</v>
      </c>
      <c r="I89" s="255">
        <v>2227240.7799999998</v>
      </c>
      <c r="J89" s="255">
        <v>-23633.38</v>
      </c>
      <c r="L89" s="233">
        <v>95000</v>
      </c>
      <c r="M89" s="233">
        <v>70000</v>
      </c>
      <c r="P89" s="255">
        <v>2303650.02</v>
      </c>
      <c r="Q89" s="255">
        <v>328050.34000000003</v>
      </c>
      <c r="T89" s="230">
        <v>470471.67999999999</v>
      </c>
      <c r="V89" s="230">
        <v>1025.55</v>
      </c>
      <c r="X89" s="230">
        <v>796880</v>
      </c>
      <c r="Z89" s="231">
        <v>883496</v>
      </c>
      <c r="AC89" s="231">
        <v>325911.57</v>
      </c>
      <c r="AD89" s="231">
        <v>115110.16</v>
      </c>
      <c r="AG89" s="76">
        <f t="shared" si="10"/>
        <v>529393.46</v>
      </c>
      <c r="AH89" s="31">
        <f t="shared" si="11"/>
        <v>165000</v>
      </c>
      <c r="AI89" s="21">
        <f t="shared" si="13"/>
        <v>364393.45999999996</v>
      </c>
      <c r="AJ89" s="15">
        <f t="shared" si="14"/>
        <v>1268377.23</v>
      </c>
      <c r="AK89" s="16">
        <f t="shared" si="12"/>
        <v>1324517.73</v>
      </c>
      <c r="AL89" s="26">
        <f t="shared" si="15"/>
        <v>-56140.5</v>
      </c>
    </row>
    <row r="90" spans="1:38" x14ac:dyDescent="0.2">
      <c r="A90" s="1" t="s">
        <v>485</v>
      </c>
      <c r="B90" s="1" t="s">
        <v>486</v>
      </c>
      <c r="C90" s="66">
        <v>1769</v>
      </c>
      <c r="D90" s="67" t="s">
        <v>1164</v>
      </c>
      <c r="E90" s="253" t="s">
        <v>3188</v>
      </c>
      <c r="F90" s="229">
        <v>141249.29</v>
      </c>
      <c r="G90" s="229">
        <v>0</v>
      </c>
      <c r="H90" s="229">
        <v>24934.5</v>
      </c>
      <c r="I90" s="255">
        <v>270326.55</v>
      </c>
      <c r="J90" s="255">
        <v>-6214.88</v>
      </c>
      <c r="L90" s="233">
        <v>130000</v>
      </c>
      <c r="M90" s="233">
        <v>66750</v>
      </c>
      <c r="P90" s="255">
        <v>-1485746.22</v>
      </c>
      <c r="Q90" s="255">
        <v>1852229.71</v>
      </c>
      <c r="T90" s="230">
        <v>318576.99</v>
      </c>
      <c r="V90" s="230">
        <v>385.52</v>
      </c>
      <c r="X90" s="230">
        <v>939780</v>
      </c>
      <c r="Z90" s="231">
        <v>1122740</v>
      </c>
      <c r="AC90" s="231">
        <v>209027.3</v>
      </c>
      <c r="AD90" s="231">
        <v>44470.239999999998</v>
      </c>
      <c r="AG90" s="76">
        <f t="shared" si="10"/>
        <v>166183.79</v>
      </c>
      <c r="AH90" s="31">
        <f t="shared" si="11"/>
        <v>196750</v>
      </c>
      <c r="AI90" s="21">
        <f t="shared" si="13"/>
        <v>-30566.209999999992</v>
      </c>
      <c r="AJ90" s="15">
        <f t="shared" si="14"/>
        <v>1258742.51</v>
      </c>
      <c r="AK90" s="16">
        <f t="shared" si="12"/>
        <v>1376237.54</v>
      </c>
      <c r="AL90" s="26">
        <f t="shared" si="15"/>
        <v>-117495.03000000003</v>
      </c>
    </row>
    <row r="91" spans="1:38" ht="16.5" customHeight="1" x14ac:dyDescent="0.2">
      <c r="A91" s="1" t="s">
        <v>489</v>
      </c>
      <c r="B91" s="1" t="s">
        <v>490</v>
      </c>
      <c r="C91" s="66">
        <v>5781</v>
      </c>
      <c r="D91" s="67" t="s">
        <v>1165</v>
      </c>
      <c r="E91" s="255" t="s">
        <v>3096</v>
      </c>
      <c r="F91" s="229">
        <v>282438.26</v>
      </c>
      <c r="G91" s="229">
        <v>0</v>
      </c>
      <c r="H91" s="229">
        <v>21281.16</v>
      </c>
      <c r="I91" s="255">
        <v>306339.67</v>
      </c>
      <c r="J91" s="255">
        <v>9629.56</v>
      </c>
      <c r="L91" s="233">
        <v>4650</v>
      </c>
      <c r="N91" s="233">
        <v>7.47</v>
      </c>
      <c r="P91" s="255">
        <v>-1792704.82</v>
      </c>
      <c r="Q91" s="255">
        <v>2452917.63</v>
      </c>
      <c r="T91" s="230">
        <v>1344589.25</v>
      </c>
      <c r="V91" s="230">
        <v>511.86</v>
      </c>
      <c r="X91" s="230">
        <v>1047520</v>
      </c>
      <c r="Y91" s="230">
        <v>12000</v>
      </c>
      <c r="Z91" s="231">
        <v>1678720</v>
      </c>
      <c r="AC91" s="231">
        <v>705071.15</v>
      </c>
      <c r="AD91" s="231">
        <v>43091.59</v>
      </c>
      <c r="AG91" s="76">
        <f t="shared" si="10"/>
        <v>303719.42</v>
      </c>
      <c r="AH91" s="31">
        <f t="shared" si="11"/>
        <v>4657.47</v>
      </c>
      <c r="AI91" s="21">
        <f t="shared" si="13"/>
        <v>299061.95</v>
      </c>
      <c r="AJ91" s="15">
        <f t="shared" si="14"/>
        <v>2404621.1100000003</v>
      </c>
      <c r="AK91" s="16">
        <f t="shared" si="12"/>
        <v>2426882.7399999998</v>
      </c>
      <c r="AL91" s="26">
        <f t="shared" si="15"/>
        <v>-22261.629999999423</v>
      </c>
    </row>
    <row r="92" spans="1:38" x14ac:dyDescent="0.2">
      <c r="A92" s="1" t="s">
        <v>489</v>
      </c>
      <c r="B92" s="1" t="s">
        <v>490</v>
      </c>
      <c r="C92" s="66">
        <v>2515</v>
      </c>
      <c r="D92" s="67" t="s">
        <v>1166</v>
      </c>
      <c r="E92" s="255" t="s">
        <v>3097</v>
      </c>
      <c r="F92" s="229">
        <v>127797.75</v>
      </c>
      <c r="G92" s="229">
        <v>0</v>
      </c>
      <c r="H92" s="229">
        <v>30327.98</v>
      </c>
      <c r="I92" s="255">
        <v>-1728.33</v>
      </c>
      <c r="J92" s="255">
        <v>21831.73</v>
      </c>
      <c r="P92" s="255">
        <v>-1852317.38</v>
      </c>
      <c r="Q92" s="255">
        <v>1997915.47</v>
      </c>
      <c r="T92" s="230">
        <v>1003601.63</v>
      </c>
      <c r="V92" s="230">
        <v>228.33</v>
      </c>
      <c r="X92" s="230">
        <v>438800</v>
      </c>
      <c r="Y92" s="230">
        <v>12000</v>
      </c>
      <c r="Z92" s="231">
        <v>992231</v>
      </c>
      <c r="AC92" s="231">
        <v>366817.22</v>
      </c>
      <c r="AD92" s="231">
        <v>43456.7</v>
      </c>
      <c r="AG92" s="76">
        <f t="shared" si="10"/>
        <v>158125.73000000001</v>
      </c>
      <c r="AH92" s="31">
        <f t="shared" si="11"/>
        <v>0</v>
      </c>
      <c r="AI92" s="21">
        <f t="shared" si="13"/>
        <v>158125.73000000001</v>
      </c>
      <c r="AJ92" s="15">
        <f t="shared" si="14"/>
        <v>1454629.96</v>
      </c>
      <c r="AK92" s="16">
        <f t="shared" si="12"/>
        <v>1402504.92</v>
      </c>
      <c r="AL92" s="26">
        <f t="shared" si="15"/>
        <v>52125.040000000037</v>
      </c>
    </row>
    <row r="93" spans="1:38" x14ac:dyDescent="0.2">
      <c r="A93" s="1" t="s">
        <v>489</v>
      </c>
      <c r="B93" s="1" t="s">
        <v>490</v>
      </c>
      <c r="C93" s="66">
        <v>3488</v>
      </c>
      <c r="D93" s="67" t="s">
        <v>1167</v>
      </c>
      <c r="E93" s="255" t="s">
        <v>3098</v>
      </c>
      <c r="F93" s="229">
        <v>182704.41</v>
      </c>
      <c r="G93" s="229">
        <v>0</v>
      </c>
      <c r="H93" s="229">
        <v>56355.18</v>
      </c>
      <c r="I93" s="255">
        <v>-6083.94</v>
      </c>
      <c r="J93" s="255">
        <v>74868.38</v>
      </c>
      <c r="N93" s="233">
        <v>136</v>
      </c>
      <c r="P93" s="255">
        <v>-1858201.53</v>
      </c>
      <c r="Q93" s="255">
        <v>2154589.06</v>
      </c>
      <c r="T93" s="230">
        <v>1219172.25</v>
      </c>
      <c r="U93" s="230">
        <v>100000</v>
      </c>
      <c r="V93" s="230">
        <v>101504.28</v>
      </c>
      <c r="X93" s="230">
        <v>630320</v>
      </c>
      <c r="Y93" s="230">
        <v>12000</v>
      </c>
      <c r="Z93" s="231">
        <v>1333115</v>
      </c>
      <c r="AC93" s="231">
        <v>644586.63</v>
      </c>
      <c r="AD93" s="231">
        <v>67696.639999999999</v>
      </c>
      <c r="AG93" s="76">
        <f t="shared" si="10"/>
        <v>239059.59</v>
      </c>
      <c r="AH93" s="31">
        <f t="shared" si="11"/>
        <v>136</v>
      </c>
      <c r="AI93" s="21">
        <f t="shared" si="13"/>
        <v>238923.59</v>
      </c>
      <c r="AJ93" s="15">
        <f t="shared" si="14"/>
        <v>2062996.53</v>
      </c>
      <c r="AK93" s="16">
        <f t="shared" si="12"/>
        <v>2045398.2699999998</v>
      </c>
      <c r="AL93" s="26">
        <f t="shared" si="15"/>
        <v>17598.260000000242</v>
      </c>
    </row>
    <row r="94" spans="1:38" x14ac:dyDescent="0.2">
      <c r="A94" s="1" t="s">
        <v>489</v>
      </c>
      <c r="B94" s="1" t="s">
        <v>490</v>
      </c>
      <c r="C94" s="66">
        <v>5980</v>
      </c>
      <c r="D94" s="67" t="s">
        <v>1168</v>
      </c>
      <c r="E94" s="255" t="s">
        <v>3099</v>
      </c>
      <c r="F94" s="229">
        <v>84309.09</v>
      </c>
      <c r="G94" s="229">
        <v>0</v>
      </c>
      <c r="H94" s="229">
        <v>42282.61</v>
      </c>
      <c r="I94" s="255">
        <v>19547.8</v>
      </c>
      <c r="J94" s="255">
        <v>40</v>
      </c>
      <c r="N94" s="233">
        <v>500</v>
      </c>
      <c r="P94" s="255">
        <v>-519551.55</v>
      </c>
      <c r="Q94" s="255">
        <v>679279.9</v>
      </c>
      <c r="T94" s="230">
        <v>1798702.51</v>
      </c>
      <c r="V94" s="230">
        <v>168.55</v>
      </c>
      <c r="X94" s="230">
        <v>690000</v>
      </c>
      <c r="Y94" s="230">
        <v>24000</v>
      </c>
      <c r="Z94" s="231">
        <v>1476120</v>
      </c>
      <c r="AC94" s="231">
        <v>1002404.19</v>
      </c>
      <c r="AD94" s="231">
        <v>19546.72</v>
      </c>
      <c r="AG94" s="76">
        <f t="shared" si="10"/>
        <v>126591.7</v>
      </c>
      <c r="AH94" s="31">
        <f t="shared" si="11"/>
        <v>500</v>
      </c>
      <c r="AI94" s="21">
        <f t="shared" si="13"/>
        <v>126091.7</v>
      </c>
      <c r="AJ94" s="15">
        <f t="shared" si="14"/>
        <v>2512871.06</v>
      </c>
      <c r="AK94" s="16">
        <f t="shared" si="12"/>
        <v>2498070.91</v>
      </c>
      <c r="AL94" s="26">
        <f t="shared" si="15"/>
        <v>14800.149999999907</v>
      </c>
    </row>
    <row r="95" spans="1:38" x14ac:dyDescent="0.2">
      <c r="A95" s="1" t="s">
        <v>489</v>
      </c>
      <c r="B95" s="1" t="s">
        <v>490</v>
      </c>
      <c r="C95" s="66">
        <v>4020</v>
      </c>
      <c r="D95" s="67" t="s">
        <v>1169</v>
      </c>
      <c r="E95" s="255" t="s">
        <v>3100</v>
      </c>
      <c r="F95" s="229">
        <v>244642.36</v>
      </c>
      <c r="G95" s="229">
        <v>0</v>
      </c>
      <c r="H95" s="229">
        <v>69781.63</v>
      </c>
      <c r="I95" s="255">
        <v>9323.76</v>
      </c>
      <c r="J95" s="255">
        <v>129784.6</v>
      </c>
      <c r="P95" s="255">
        <v>-1923271.99</v>
      </c>
      <c r="Q95" s="255">
        <v>2305013.7999999998</v>
      </c>
      <c r="T95" s="230">
        <v>1239547.8600000001</v>
      </c>
      <c r="U95" s="230">
        <v>70000</v>
      </c>
      <c r="V95" s="230">
        <v>471.61</v>
      </c>
      <c r="X95" s="230">
        <v>566880</v>
      </c>
      <c r="Y95" s="230">
        <v>16000</v>
      </c>
      <c r="Z95" s="231">
        <v>1264080</v>
      </c>
      <c r="AC95" s="231">
        <v>524752.73</v>
      </c>
      <c r="AD95" s="231">
        <v>6934.2</v>
      </c>
      <c r="AG95" s="76">
        <f t="shared" si="10"/>
        <v>314423.99</v>
      </c>
      <c r="AH95" s="31">
        <f t="shared" si="11"/>
        <v>0</v>
      </c>
      <c r="AI95" s="21">
        <f t="shared" si="13"/>
        <v>314423.99</v>
      </c>
      <c r="AJ95" s="15">
        <f t="shared" si="14"/>
        <v>1892899.4700000002</v>
      </c>
      <c r="AK95" s="16">
        <f t="shared" si="12"/>
        <v>1795766.93</v>
      </c>
      <c r="AL95" s="26">
        <f t="shared" si="15"/>
        <v>97132.54000000027</v>
      </c>
    </row>
    <row r="96" spans="1:38" x14ac:dyDescent="0.2">
      <c r="A96" s="1" t="s">
        <v>489</v>
      </c>
      <c r="B96" s="1" t="s">
        <v>490</v>
      </c>
      <c r="C96" s="66">
        <v>4210</v>
      </c>
      <c r="D96" s="67" t="s">
        <v>1170</v>
      </c>
      <c r="E96" s="255" t="s">
        <v>3101</v>
      </c>
      <c r="F96" s="229">
        <v>114315.48</v>
      </c>
      <c r="G96" s="229">
        <v>20000</v>
      </c>
      <c r="H96" s="229">
        <v>62802.26</v>
      </c>
      <c r="I96" s="255">
        <v>4</v>
      </c>
      <c r="J96" s="255">
        <v>33490.080000000002</v>
      </c>
      <c r="N96" s="233">
        <v>256.14</v>
      </c>
      <c r="P96" s="255">
        <v>-14628.15</v>
      </c>
      <c r="Q96" s="255">
        <v>266818</v>
      </c>
      <c r="T96" s="230">
        <v>1406177.03</v>
      </c>
      <c r="V96" s="230">
        <v>599.79999999999995</v>
      </c>
      <c r="X96" s="230">
        <v>479280</v>
      </c>
      <c r="Y96" s="230">
        <v>12000</v>
      </c>
      <c r="Z96" s="231">
        <v>1284940</v>
      </c>
      <c r="AC96" s="231">
        <v>538902.82999999996</v>
      </c>
      <c r="AD96" s="231">
        <v>67262.17</v>
      </c>
      <c r="AG96" s="76">
        <f t="shared" si="10"/>
        <v>197117.74</v>
      </c>
      <c r="AH96" s="31">
        <f t="shared" si="11"/>
        <v>256.14</v>
      </c>
      <c r="AI96" s="21">
        <f t="shared" si="13"/>
        <v>196861.59999999998</v>
      </c>
      <c r="AJ96" s="15">
        <f t="shared" si="14"/>
        <v>1898056.83</v>
      </c>
      <c r="AK96" s="16">
        <f t="shared" si="12"/>
        <v>1891105</v>
      </c>
      <c r="AL96" s="26">
        <f t="shared" si="15"/>
        <v>6951.8300000000745</v>
      </c>
    </row>
    <row r="97" spans="1:38" x14ac:dyDescent="0.2">
      <c r="A97" s="1" t="s">
        <v>489</v>
      </c>
      <c r="B97" s="1" t="s">
        <v>490</v>
      </c>
      <c r="C97" s="66">
        <v>3316</v>
      </c>
      <c r="D97" s="67" t="s">
        <v>1171</v>
      </c>
      <c r="E97" s="255" t="s">
        <v>3102</v>
      </c>
      <c r="F97" s="229">
        <v>221879.07</v>
      </c>
      <c r="G97" s="229">
        <v>0</v>
      </c>
      <c r="H97" s="229">
        <v>37609.33</v>
      </c>
      <c r="I97" s="255">
        <v>5</v>
      </c>
      <c r="J97" s="255">
        <v>1733.02</v>
      </c>
      <c r="N97" s="233">
        <v>1986.91</v>
      </c>
      <c r="P97" s="255">
        <v>-1622225.54</v>
      </c>
      <c r="Q97" s="255">
        <v>1877398.81</v>
      </c>
      <c r="T97" s="230">
        <v>929708.04</v>
      </c>
      <c r="U97" s="230">
        <v>90000</v>
      </c>
      <c r="V97" s="230">
        <v>449.84</v>
      </c>
      <c r="X97" s="230">
        <v>807290</v>
      </c>
      <c r="Y97" s="230">
        <v>24000</v>
      </c>
      <c r="Z97" s="231">
        <v>1367075</v>
      </c>
      <c r="AC97" s="231">
        <v>475118.48</v>
      </c>
      <c r="AD97" s="231">
        <v>3276.16</v>
      </c>
      <c r="AG97" s="76">
        <f t="shared" si="10"/>
        <v>259488.40000000002</v>
      </c>
      <c r="AH97" s="31">
        <f t="shared" si="11"/>
        <v>1986.91</v>
      </c>
      <c r="AI97" s="21">
        <f t="shared" si="13"/>
        <v>257501.49000000002</v>
      </c>
      <c r="AJ97" s="15">
        <f t="shared" si="14"/>
        <v>1851447.88</v>
      </c>
      <c r="AK97" s="16">
        <f t="shared" si="12"/>
        <v>1845469.64</v>
      </c>
      <c r="AL97" s="26">
        <f t="shared" si="15"/>
        <v>5978.2399999999907</v>
      </c>
    </row>
    <row r="98" spans="1:38" x14ac:dyDescent="0.2">
      <c r="A98" s="1" t="s">
        <v>489</v>
      </c>
      <c r="B98" s="1" t="s">
        <v>490</v>
      </c>
      <c r="C98" s="66">
        <v>6867</v>
      </c>
      <c r="D98" s="67" t="s">
        <v>1172</v>
      </c>
      <c r="E98" s="255" t="s">
        <v>3103</v>
      </c>
      <c r="F98" s="229">
        <v>219672.14</v>
      </c>
      <c r="G98" s="229">
        <v>0</v>
      </c>
      <c r="H98" s="229">
        <v>89879.09</v>
      </c>
      <c r="I98" s="255">
        <v>499465.3</v>
      </c>
      <c r="J98" s="255">
        <v>42685.37</v>
      </c>
      <c r="N98" s="233">
        <v>655.75</v>
      </c>
      <c r="P98" s="255">
        <v>-24121.37</v>
      </c>
      <c r="Q98" s="255">
        <v>804941.61</v>
      </c>
      <c r="T98" s="230">
        <v>1473834.11</v>
      </c>
      <c r="V98" s="230">
        <v>430.13</v>
      </c>
      <c r="X98" s="230">
        <v>395440</v>
      </c>
      <c r="Y98" s="230">
        <v>8000</v>
      </c>
      <c r="Z98" s="231">
        <v>1036935</v>
      </c>
      <c r="AB98" s="231">
        <v>5869.6</v>
      </c>
      <c r="AC98" s="231">
        <v>718458.61</v>
      </c>
      <c r="AD98" s="231">
        <v>35748.120000000003</v>
      </c>
      <c r="AG98" s="76">
        <f t="shared" si="10"/>
        <v>309551.23</v>
      </c>
      <c r="AH98" s="31">
        <f t="shared" si="11"/>
        <v>655.75</v>
      </c>
      <c r="AI98" s="21">
        <f t="shared" si="13"/>
        <v>308895.48</v>
      </c>
      <c r="AJ98" s="15">
        <f t="shared" si="14"/>
        <v>1877704.24</v>
      </c>
      <c r="AK98" s="16">
        <f t="shared" si="12"/>
        <v>1797011.33</v>
      </c>
      <c r="AL98" s="26">
        <f t="shared" si="15"/>
        <v>80692.909999999916</v>
      </c>
    </row>
    <row r="99" spans="1:38" x14ac:dyDescent="0.2">
      <c r="A99" s="1" t="s">
        <v>489</v>
      </c>
      <c r="B99" s="1" t="s">
        <v>490</v>
      </c>
      <c r="C99" s="66">
        <v>3657</v>
      </c>
      <c r="D99" s="67" t="s">
        <v>1173</v>
      </c>
      <c r="E99" s="255" t="s">
        <v>3104</v>
      </c>
      <c r="F99" s="229">
        <v>211344.66</v>
      </c>
      <c r="G99" s="229">
        <v>0</v>
      </c>
      <c r="H99" s="229">
        <v>81773.39</v>
      </c>
      <c r="I99" s="255">
        <v>3</v>
      </c>
      <c r="J99" s="255">
        <v>2388.75</v>
      </c>
      <c r="P99" s="255">
        <v>-2248501.4500000002</v>
      </c>
      <c r="Q99" s="255">
        <v>2543552.06</v>
      </c>
      <c r="T99" s="230">
        <v>931703.25</v>
      </c>
      <c r="V99" s="230">
        <v>399.37</v>
      </c>
      <c r="X99" s="230">
        <v>472080</v>
      </c>
      <c r="Z99" s="231">
        <v>963840</v>
      </c>
      <c r="AC99" s="231">
        <v>386593.19</v>
      </c>
      <c r="AD99" s="231">
        <v>34645.24</v>
      </c>
      <c r="AG99" s="76">
        <f t="shared" si="10"/>
        <v>293118.05</v>
      </c>
      <c r="AH99" s="31">
        <f t="shared" si="11"/>
        <v>0</v>
      </c>
      <c r="AI99" s="21">
        <f t="shared" si="13"/>
        <v>293118.05</v>
      </c>
      <c r="AJ99" s="15">
        <f t="shared" si="14"/>
        <v>1404182.62</v>
      </c>
      <c r="AK99" s="16">
        <f t="shared" si="12"/>
        <v>1385078.43</v>
      </c>
      <c r="AL99" s="26">
        <f t="shared" si="15"/>
        <v>19104.190000000177</v>
      </c>
    </row>
    <row r="100" spans="1:38" x14ac:dyDescent="0.2">
      <c r="A100" s="1" t="s">
        <v>489</v>
      </c>
      <c r="B100" s="1" t="s">
        <v>490</v>
      </c>
      <c r="C100" s="66">
        <v>6817</v>
      </c>
      <c r="D100" s="67" t="s">
        <v>1174</v>
      </c>
      <c r="E100" s="255" t="s">
        <v>3105</v>
      </c>
      <c r="F100" s="229">
        <v>216757.9</v>
      </c>
      <c r="G100" s="229">
        <v>0</v>
      </c>
      <c r="H100" s="229">
        <v>53859.15</v>
      </c>
      <c r="I100" s="255">
        <v>153812.32</v>
      </c>
      <c r="J100" s="255">
        <v>6030</v>
      </c>
      <c r="L100" s="233">
        <v>4500</v>
      </c>
      <c r="N100" s="233">
        <v>103</v>
      </c>
      <c r="P100" s="255">
        <v>-1208331.69</v>
      </c>
      <c r="Q100" s="255">
        <v>1708771</v>
      </c>
      <c r="T100" s="230">
        <v>1355133.14</v>
      </c>
      <c r="U100" s="230">
        <v>25000</v>
      </c>
      <c r="V100" s="230">
        <v>333.11</v>
      </c>
      <c r="X100" s="230">
        <v>949840</v>
      </c>
      <c r="Y100" s="230">
        <v>12000</v>
      </c>
      <c r="Z100" s="231">
        <v>1551442.5</v>
      </c>
      <c r="AC100" s="231">
        <v>793951.33</v>
      </c>
      <c r="AD100" s="231">
        <v>48053.36</v>
      </c>
      <c r="AG100" s="76">
        <f t="shared" ref="AG100:AG131" si="16">SUM(F100:H100)</f>
        <v>270617.05</v>
      </c>
      <c r="AH100" s="31">
        <f t="shared" ref="AH100:AH131" si="17">SUM(K100:N100)</f>
        <v>4603</v>
      </c>
      <c r="AI100" s="21">
        <f t="shared" si="13"/>
        <v>266014.05</v>
      </c>
      <c r="AJ100" s="15">
        <f t="shared" si="14"/>
        <v>2342306.25</v>
      </c>
      <c r="AK100" s="16">
        <f t="shared" ref="AK100:AK131" si="18">SUM(Z100:AF100)</f>
        <v>2393447.19</v>
      </c>
      <c r="AL100" s="26">
        <f t="shared" si="15"/>
        <v>-51140.939999999944</v>
      </c>
    </row>
    <row r="101" spans="1:38" x14ac:dyDescent="0.2">
      <c r="A101" s="1" t="s">
        <v>489</v>
      </c>
      <c r="B101" s="1" t="s">
        <v>490</v>
      </c>
      <c r="C101" s="66">
        <v>5077</v>
      </c>
      <c r="D101" s="67" t="s">
        <v>1175</v>
      </c>
      <c r="E101" s="255" t="s">
        <v>3106</v>
      </c>
      <c r="F101" s="229">
        <v>171084.81</v>
      </c>
      <c r="G101" s="229">
        <v>0</v>
      </c>
      <c r="H101" s="229">
        <v>61055.49</v>
      </c>
      <c r="I101" s="255">
        <v>135939.44</v>
      </c>
      <c r="J101" s="255">
        <v>15878.44</v>
      </c>
      <c r="N101" s="233">
        <v>1923</v>
      </c>
      <c r="P101" s="255">
        <v>-1898443.11</v>
      </c>
      <c r="Q101" s="255">
        <v>2266060.31</v>
      </c>
      <c r="T101" s="230">
        <v>1588608.04</v>
      </c>
      <c r="V101" s="230">
        <v>176.42</v>
      </c>
      <c r="X101" s="230">
        <v>992880</v>
      </c>
      <c r="Y101" s="230">
        <v>24000</v>
      </c>
      <c r="Z101" s="231">
        <v>1816480</v>
      </c>
      <c r="AB101" s="231">
        <v>4140</v>
      </c>
      <c r="AC101" s="231">
        <v>631322.76</v>
      </c>
      <c r="AD101" s="231">
        <v>103327.22</v>
      </c>
      <c r="AG101" s="76">
        <f t="shared" si="16"/>
        <v>232140.3</v>
      </c>
      <c r="AH101" s="31">
        <f t="shared" si="17"/>
        <v>1923</v>
      </c>
      <c r="AI101" s="21">
        <f t="shared" si="13"/>
        <v>230217.3</v>
      </c>
      <c r="AJ101" s="15">
        <f t="shared" si="14"/>
        <v>2605664.46</v>
      </c>
      <c r="AK101" s="16">
        <f t="shared" si="18"/>
        <v>2555269.98</v>
      </c>
      <c r="AL101" s="26">
        <f t="shared" si="15"/>
        <v>50394.479999999981</v>
      </c>
    </row>
    <row r="102" spans="1:38" x14ac:dyDescent="0.2">
      <c r="A102" s="1" t="s">
        <v>489</v>
      </c>
      <c r="B102" s="1" t="s">
        <v>490</v>
      </c>
      <c r="C102" s="66">
        <v>3046</v>
      </c>
      <c r="D102" s="67" t="s">
        <v>1176</v>
      </c>
      <c r="E102" s="255" t="s">
        <v>3107</v>
      </c>
      <c r="F102" s="229">
        <v>239840.38</v>
      </c>
      <c r="G102" s="229">
        <v>0</v>
      </c>
      <c r="H102" s="229">
        <v>16351.39</v>
      </c>
      <c r="I102" s="255">
        <v>4478.01</v>
      </c>
      <c r="J102" s="255">
        <v>2919.61</v>
      </c>
      <c r="P102" s="255">
        <v>-121124.08</v>
      </c>
      <c r="Q102" s="255">
        <v>803987.63</v>
      </c>
      <c r="T102" s="230">
        <v>1053999.68</v>
      </c>
      <c r="V102" s="230">
        <v>265.72000000000003</v>
      </c>
      <c r="X102" s="230">
        <v>523840</v>
      </c>
      <c r="Y102" s="230">
        <v>12000</v>
      </c>
      <c r="Z102" s="231">
        <v>1023520</v>
      </c>
      <c r="AB102" s="231">
        <v>6200</v>
      </c>
      <c r="AC102" s="231">
        <v>390286.68</v>
      </c>
      <c r="AD102" s="231">
        <v>17023.939999999999</v>
      </c>
      <c r="AG102" s="76">
        <f t="shared" si="16"/>
        <v>256191.77000000002</v>
      </c>
      <c r="AH102" s="31">
        <f t="shared" si="17"/>
        <v>0</v>
      </c>
      <c r="AI102" s="21">
        <f t="shared" si="13"/>
        <v>256191.77000000002</v>
      </c>
      <c r="AJ102" s="15">
        <f t="shared" si="14"/>
        <v>1590105.4</v>
      </c>
      <c r="AK102" s="16">
        <f t="shared" si="18"/>
        <v>1437030.6199999999</v>
      </c>
      <c r="AL102" s="26">
        <f t="shared" si="15"/>
        <v>153074.78000000003</v>
      </c>
    </row>
    <row r="103" spans="1:38" x14ac:dyDescent="0.2">
      <c r="A103" s="1" t="s">
        <v>489</v>
      </c>
      <c r="B103" s="1" t="s">
        <v>490</v>
      </c>
      <c r="C103" s="66">
        <v>3486</v>
      </c>
      <c r="D103" s="67" t="s">
        <v>1177</v>
      </c>
      <c r="E103" s="255" t="s">
        <v>3108</v>
      </c>
      <c r="F103" s="229">
        <v>319963.90999999997</v>
      </c>
      <c r="G103" s="229">
        <v>0</v>
      </c>
      <c r="H103" s="229">
        <v>11154.85</v>
      </c>
      <c r="I103" s="255">
        <v>519589.88</v>
      </c>
      <c r="J103" s="255">
        <v>38</v>
      </c>
      <c r="P103" s="255">
        <v>-1427391.84</v>
      </c>
      <c r="Q103" s="255">
        <v>2982456.62</v>
      </c>
      <c r="T103" s="230">
        <v>951573.09</v>
      </c>
      <c r="V103" s="230">
        <v>53367.54</v>
      </c>
      <c r="X103" s="230">
        <v>502560</v>
      </c>
      <c r="Z103" s="231">
        <v>919200</v>
      </c>
      <c r="AB103" s="231">
        <v>13300</v>
      </c>
      <c r="AC103" s="231">
        <v>383540.73</v>
      </c>
      <c r="AD103" s="231">
        <v>878747.04</v>
      </c>
      <c r="AG103" s="76">
        <f t="shared" si="16"/>
        <v>331118.75999999995</v>
      </c>
      <c r="AH103" s="31">
        <f t="shared" si="17"/>
        <v>0</v>
      </c>
      <c r="AI103" s="21">
        <f t="shared" si="13"/>
        <v>331118.75999999995</v>
      </c>
      <c r="AJ103" s="15">
        <f t="shared" si="14"/>
        <v>1507500.63</v>
      </c>
      <c r="AK103" s="16">
        <f t="shared" si="18"/>
        <v>2194787.77</v>
      </c>
      <c r="AL103" s="26">
        <f t="shared" si="15"/>
        <v>-687287.14000000013</v>
      </c>
    </row>
    <row r="104" spans="1:38" x14ac:dyDescent="0.2">
      <c r="A104" s="1" t="s">
        <v>489</v>
      </c>
      <c r="B104" s="1" t="s">
        <v>490</v>
      </c>
      <c r="C104" s="66">
        <v>4158</v>
      </c>
      <c r="D104" s="67" t="s">
        <v>1178</v>
      </c>
      <c r="E104" s="255" t="s">
        <v>3109</v>
      </c>
      <c r="F104" s="229">
        <v>184152.66</v>
      </c>
      <c r="G104" s="229">
        <v>0</v>
      </c>
      <c r="H104" s="229">
        <v>81029.25</v>
      </c>
      <c r="I104" s="255">
        <v>5</v>
      </c>
      <c r="J104" s="255">
        <v>183087.28</v>
      </c>
      <c r="N104" s="233">
        <v>141.16999999999999</v>
      </c>
      <c r="P104" s="255">
        <v>-1762863.99</v>
      </c>
      <c r="Q104" s="255">
        <v>2096504</v>
      </c>
      <c r="T104" s="230">
        <v>1202383.2</v>
      </c>
      <c r="V104" s="230">
        <v>262</v>
      </c>
      <c r="X104" s="230">
        <v>811280</v>
      </c>
      <c r="Y104" s="230">
        <v>24000</v>
      </c>
      <c r="Z104" s="231">
        <v>1406440</v>
      </c>
      <c r="AC104" s="231">
        <v>479013.11</v>
      </c>
      <c r="AD104" s="231">
        <v>17173.080000000002</v>
      </c>
      <c r="AG104" s="76">
        <f t="shared" si="16"/>
        <v>265181.91000000003</v>
      </c>
      <c r="AH104" s="31">
        <f t="shared" si="17"/>
        <v>141.16999999999999</v>
      </c>
      <c r="AI104" s="21">
        <f t="shared" si="13"/>
        <v>265040.74000000005</v>
      </c>
      <c r="AJ104" s="15">
        <f t="shared" si="14"/>
        <v>2037925.2</v>
      </c>
      <c r="AK104" s="16">
        <f t="shared" si="18"/>
        <v>1902626.19</v>
      </c>
      <c r="AL104" s="26">
        <f t="shared" si="15"/>
        <v>135299.01</v>
      </c>
    </row>
    <row r="105" spans="1:38" x14ac:dyDescent="0.2">
      <c r="A105" s="1" t="s">
        <v>489</v>
      </c>
      <c r="B105" s="1" t="s">
        <v>490</v>
      </c>
      <c r="C105" s="66">
        <v>4935</v>
      </c>
      <c r="D105" s="67" t="s">
        <v>1179</v>
      </c>
      <c r="E105" s="255" t="s">
        <v>3110</v>
      </c>
      <c r="F105" s="229">
        <v>149948.60999999999</v>
      </c>
      <c r="G105" s="229">
        <v>0</v>
      </c>
      <c r="H105" s="229">
        <v>54081.55</v>
      </c>
      <c r="I105" s="255">
        <v>407626.12</v>
      </c>
      <c r="J105" s="255">
        <v>69783.520000000004</v>
      </c>
      <c r="N105" s="233">
        <v>102509.22</v>
      </c>
      <c r="P105" s="255">
        <v>-3580141.1</v>
      </c>
      <c r="Q105" s="255">
        <v>4349913</v>
      </c>
      <c r="T105" s="230">
        <v>1792349.2</v>
      </c>
      <c r="V105" s="230">
        <v>933.2</v>
      </c>
      <c r="X105" s="230">
        <v>417486</v>
      </c>
      <c r="Y105" s="230">
        <v>10500</v>
      </c>
      <c r="Z105" s="231">
        <v>1332386</v>
      </c>
      <c r="AC105" s="231">
        <v>999149.28</v>
      </c>
      <c r="AD105" s="231">
        <v>70083.44</v>
      </c>
      <c r="AG105" s="76">
        <f t="shared" si="16"/>
        <v>204030.15999999997</v>
      </c>
      <c r="AH105" s="31">
        <f t="shared" si="17"/>
        <v>102509.22</v>
      </c>
      <c r="AI105" s="21">
        <f t="shared" si="13"/>
        <v>101520.93999999997</v>
      </c>
      <c r="AJ105" s="15">
        <f t="shared" si="14"/>
        <v>2221268.4</v>
      </c>
      <c r="AK105" s="16">
        <f t="shared" si="18"/>
        <v>2401618.7200000002</v>
      </c>
      <c r="AL105" s="26">
        <f t="shared" si="15"/>
        <v>-180350.3200000003</v>
      </c>
    </row>
    <row r="106" spans="1:38" x14ac:dyDescent="0.2">
      <c r="A106" s="1" t="s">
        <v>489</v>
      </c>
      <c r="B106" s="1" t="s">
        <v>490</v>
      </c>
      <c r="C106" s="66">
        <v>4567</v>
      </c>
      <c r="D106" s="67" t="s">
        <v>1180</v>
      </c>
      <c r="E106" s="255" t="s">
        <v>3111</v>
      </c>
      <c r="F106" s="229">
        <v>360669.78</v>
      </c>
      <c r="G106" s="229">
        <v>0</v>
      </c>
      <c r="H106" s="229">
        <v>30541.59</v>
      </c>
      <c r="I106" s="255">
        <v>1235832.58</v>
      </c>
      <c r="J106" s="255">
        <v>10956.91</v>
      </c>
      <c r="L106" s="233">
        <v>6675</v>
      </c>
      <c r="N106" s="233">
        <v>298.55</v>
      </c>
      <c r="P106" s="255">
        <v>-705319.94</v>
      </c>
      <c r="Q106" s="255">
        <v>2447083.0099999998</v>
      </c>
      <c r="T106" s="230">
        <v>3543540.04</v>
      </c>
      <c r="V106" s="230">
        <v>674.57</v>
      </c>
      <c r="X106" s="230">
        <v>373200</v>
      </c>
      <c r="Y106" s="230">
        <v>12000</v>
      </c>
      <c r="Z106" s="231">
        <v>1014672</v>
      </c>
      <c r="AC106" s="231">
        <v>3011370.8</v>
      </c>
      <c r="AD106" s="231">
        <v>9602.57</v>
      </c>
      <c r="AG106" s="76">
        <f t="shared" si="16"/>
        <v>391211.37000000005</v>
      </c>
      <c r="AH106" s="31">
        <f t="shared" si="17"/>
        <v>6973.55</v>
      </c>
      <c r="AI106" s="21">
        <f t="shared" si="13"/>
        <v>384237.82000000007</v>
      </c>
      <c r="AJ106" s="15">
        <f t="shared" si="14"/>
        <v>3929414.61</v>
      </c>
      <c r="AK106" s="16">
        <f t="shared" si="18"/>
        <v>4035645.3699999996</v>
      </c>
      <c r="AL106" s="26">
        <f t="shared" si="15"/>
        <v>-106230.75999999978</v>
      </c>
    </row>
    <row r="107" spans="1:38" x14ac:dyDescent="0.2">
      <c r="A107" s="1" t="s">
        <v>489</v>
      </c>
      <c r="B107" s="1" t="s">
        <v>490</v>
      </c>
      <c r="C107" s="66">
        <v>2903</v>
      </c>
      <c r="D107" s="67" t="s">
        <v>1181</v>
      </c>
      <c r="E107" s="255" t="s">
        <v>3194</v>
      </c>
      <c r="F107" s="229">
        <v>388144.62</v>
      </c>
      <c r="G107" s="229">
        <v>0</v>
      </c>
      <c r="H107" s="229">
        <v>29019.49</v>
      </c>
      <c r="I107" s="255">
        <v>184663.75</v>
      </c>
      <c r="J107" s="255">
        <v>6335.52</v>
      </c>
      <c r="N107" s="233">
        <v>323.2</v>
      </c>
      <c r="P107" s="255">
        <v>-1828536.76</v>
      </c>
      <c r="Q107" s="255">
        <v>2389700.83</v>
      </c>
      <c r="T107" s="230">
        <v>1101559.92</v>
      </c>
      <c r="V107" s="230">
        <v>740.58</v>
      </c>
      <c r="X107" s="230">
        <v>806720</v>
      </c>
      <c r="Y107" s="230">
        <v>24000</v>
      </c>
      <c r="Z107" s="231">
        <v>1371760</v>
      </c>
      <c r="AC107" s="231">
        <v>406902.91</v>
      </c>
      <c r="AD107" s="231">
        <v>86829.48</v>
      </c>
      <c r="AG107" s="76">
        <f t="shared" si="16"/>
        <v>417164.11</v>
      </c>
      <c r="AH107" s="31">
        <f t="shared" si="17"/>
        <v>323.2</v>
      </c>
      <c r="AI107" s="21">
        <f t="shared" si="13"/>
        <v>416840.91</v>
      </c>
      <c r="AJ107" s="15">
        <f t="shared" si="14"/>
        <v>1933020.5</v>
      </c>
      <c r="AK107" s="16">
        <f t="shared" si="18"/>
        <v>1865492.39</v>
      </c>
      <c r="AL107" s="26">
        <f t="shared" si="15"/>
        <v>67528.110000000102</v>
      </c>
    </row>
    <row r="108" spans="1:38" x14ac:dyDescent="0.2">
      <c r="A108" s="1" t="s">
        <v>489</v>
      </c>
      <c r="B108" s="1" t="s">
        <v>490</v>
      </c>
      <c r="C108" s="66">
        <v>3112</v>
      </c>
      <c r="D108" s="67" t="s">
        <v>1182</v>
      </c>
      <c r="E108" s="255" t="s">
        <v>3195</v>
      </c>
      <c r="F108" s="229">
        <v>212688.44</v>
      </c>
      <c r="G108" s="229">
        <v>0</v>
      </c>
      <c r="H108" s="229">
        <v>105443.15</v>
      </c>
      <c r="I108" s="255">
        <v>181866.86</v>
      </c>
      <c r="J108" s="255">
        <v>1025</v>
      </c>
      <c r="P108" s="255">
        <v>-4892075.5999999996</v>
      </c>
      <c r="Q108" s="255">
        <v>5385590.1100000003</v>
      </c>
      <c r="T108" s="230">
        <v>934200.7</v>
      </c>
      <c r="V108" s="230">
        <v>301.02</v>
      </c>
      <c r="X108" s="230">
        <v>819000</v>
      </c>
      <c r="Z108" s="231">
        <v>1198360</v>
      </c>
      <c r="AC108" s="231">
        <v>458774.14</v>
      </c>
      <c r="AD108" s="231">
        <v>75845.64</v>
      </c>
      <c r="AG108" s="76">
        <f t="shared" si="16"/>
        <v>318131.58999999997</v>
      </c>
      <c r="AH108" s="31">
        <f t="shared" si="17"/>
        <v>0</v>
      </c>
      <c r="AI108" s="21">
        <f t="shared" si="13"/>
        <v>318131.58999999997</v>
      </c>
      <c r="AJ108" s="15">
        <f t="shared" si="14"/>
        <v>1753501.72</v>
      </c>
      <c r="AK108" s="16">
        <f t="shared" si="18"/>
        <v>1732979.78</v>
      </c>
      <c r="AL108" s="26">
        <f t="shared" si="15"/>
        <v>20521.939999999944</v>
      </c>
    </row>
    <row r="109" spans="1:38" x14ac:dyDescent="0.2">
      <c r="A109" s="1" t="s">
        <v>493</v>
      </c>
      <c r="B109" s="1" t="s">
        <v>494</v>
      </c>
      <c r="C109" s="66">
        <v>2783</v>
      </c>
      <c r="D109" s="67" t="s">
        <v>1183</v>
      </c>
      <c r="E109" s="255" t="s">
        <v>3112</v>
      </c>
      <c r="F109" s="229">
        <v>604136.06000000006</v>
      </c>
      <c r="G109" s="229">
        <v>0</v>
      </c>
      <c r="H109" s="229">
        <v>34515.4</v>
      </c>
      <c r="I109" s="255">
        <v>201483.59</v>
      </c>
      <c r="J109" s="255">
        <v>75797.929999999993</v>
      </c>
      <c r="P109" s="255">
        <v>-1086766.99</v>
      </c>
      <c r="Q109" s="255">
        <v>1851650.31</v>
      </c>
      <c r="T109" s="230">
        <v>1036183.18</v>
      </c>
      <c r="V109" s="230">
        <v>535.30999999999995</v>
      </c>
      <c r="W109" s="230">
        <v>850</v>
      </c>
      <c r="X109" s="230">
        <v>788320</v>
      </c>
      <c r="Y109" s="230">
        <v>16800</v>
      </c>
      <c r="Z109" s="231">
        <v>1155647</v>
      </c>
      <c r="AC109" s="231">
        <v>293568.71999999997</v>
      </c>
      <c r="AD109" s="231">
        <v>108395.48</v>
      </c>
      <c r="AG109" s="76">
        <f t="shared" si="16"/>
        <v>638651.46000000008</v>
      </c>
      <c r="AH109" s="31">
        <f t="shared" si="17"/>
        <v>0</v>
      </c>
      <c r="AI109" s="21">
        <f t="shared" si="13"/>
        <v>638651.46000000008</v>
      </c>
      <c r="AJ109" s="15">
        <f t="shared" si="14"/>
        <v>1842688.4900000002</v>
      </c>
      <c r="AK109" s="16">
        <f t="shared" si="18"/>
        <v>1557611.2</v>
      </c>
      <c r="AL109" s="26">
        <f t="shared" si="15"/>
        <v>285077.29000000027</v>
      </c>
    </row>
    <row r="110" spans="1:38" x14ac:dyDescent="0.2">
      <c r="A110" s="1" t="s">
        <v>493</v>
      </c>
      <c r="B110" s="1" t="s">
        <v>494</v>
      </c>
      <c r="C110" s="66">
        <v>3884</v>
      </c>
      <c r="D110" s="67" t="s">
        <v>1184</v>
      </c>
      <c r="E110" s="255" t="s">
        <v>3113</v>
      </c>
      <c r="F110" s="229">
        <v>779111.89</v>
      </c>
      <c r="G110" s="229">
        <v>0</v>
      </c>
      <c r="H110" s="229">
        <v>44841.47</v>
      </c>
      <c r="I110" s="255">
        <v>543014.69999999995</v>
      </c>
      <c r="J110" s="255">
        <v>109506.3</v>
      </c>
      <c r="P110" s="255">
        <v>-230703.11</v>
      </c>
      <c r="Q110" s="255">
        <v>1448584.45</v>
      </c>
      <c r="T110" s="230">
        <v>1278958.95</v>
      </c>
      <c r="V110" s="230">
        <v>592.66999999999996</v>
      </c>
      <c r="W110" s="230">
        <v>30</v>
      </c>
      <c r="X110" s="230">
        <v>1005680</v>
      </c>
      <c r="Y110" s="230">
        <v>49000</v>
      </c>
      <c r="Z110" s="231">
        <v>1429130.57</v>
      </c>
      <c r="AC110" s="231">
        <v>358868.07</v>
      </c>
      <c r="AD110" s="231">
        <v>155840.44</v>
      </c>
      <c r="AG110" s="76">
        <f t="shared" si="16"/>
        <v>823953.36</v>
      </c>
      <c r="AH110" s="31">
        <f t="shared" si="17"/>
        <v>0</v>
      </c>
      <c r="AI110" s="21">
        <f t="shared" si="13"/>
        <v>823953.36</v>
      </c>
      <c r="AJ110" s="15">
        <f t="shared" si="14"/>
        <v>2334261.62</v>
      </c>
      <c r="AK110" s="16">
        <f t="shared" si="18"/>
        <v>1943839.08</v>
      </c>
      <c r="AL110" s="26">
        <f t="shared" si="15"/>
        <v>390422.54000000004</v>
      </c>
    </row>
    <row r="111" spans="1:38" x14ac:dyDescent="0.2">
      <c r="A111" s="1" t="s">
        <v>493</v>
      </c>
      <c r="B111" s="1" t="s">
        <v>494</v>
      </c>
      <c r="C111" s="66">
        <v>4358</v>
      </c>
      <c r="D111" s="67" t="s">
        <v>1185</v>
      </c>
      <c r="E111" s="255" t="s">
        <v>3114</v>
      </c>
      <c r="F111" s="229">
        <v>714727.3</v>
      </c>
      <c r="H111" s="229">
        <v>47637.65</v>
      </c>
      <c r="I111" s="255">
        <v>418832.46</v>
      </c>
      <c r="J111" s="255">
        <v>30963.79</v>
      </c>
      <c r="N111" s="233">
        <v>0</v>
      </c>
      <c r="P111" s="255">
        <v>-1559237.14</v>
      </c>
      <c r="Q111" s="255">
        <v>2294612.94</v>
      </c>
      <c r="T111" s="230">
        <v>1433863.44</v>
      </c>
      <c r="V111" s="230">
        <v>549.34</v>
      </c>
      <c r="W111" s="230">
        <v>90</v>
      </c>
      <c r="X111" s="230">
        <v>1210560</v>
      </c>
      <c r="Y111" s="230">
        <v>12000</v>
      </c>
      <c r="Z111" s="231">
        <v>1708206</v>
      </c>
      <c r="AC111" s="231">
        <v>404561.12</v>
      </c>
      <c r="AD111" s="231">
        <v>133318.85</v>
      </c>
      <c r="AG111" s="76">
        <f t="shared" si="16"/>
        <v>762364.95000000007</v>
      </c>
      <c r="AH111" s="31">
        <f t="shared" si="17"/>
        <v>0</v>
      </c>
      <c r="AI111" s="21">
        <f t="shared" si="13"/>
        <v>762364.95000000007</v>
      </c>
      <c r="AJ111" s="15">
        <f t="shared" si="14"/>
        <v>2657062.7800000003</v>
      </c>
      <c r="AK111" s="16">
        <f t="shared" si="18"/>
        <v>2246085.9700000002</v>
      </c>
      <c r="AL111" s="26">
        <f t="shared" si="15"/>
        <v>410976.81000000006</v>
      </c>
    </row>
    <row r="112" spans="1:38" x14ac:dyDescent="0.2">
      <c r="A112" s="1" t="s">
        <v>493</v>
      </c>
      <c r="B112" s="1" t="s">
        <v>494</v>
      </c>
      <c r="C112" s="66">
        <v>1985</v>
      </c>
      <c r="D112" s="67" t="s">
        <v>1186</v>
      </c>
      <c r="E112" s="255" t="s">
        <v>3115</v>
      </c>
      <c r="F112" s="229">
        <v>356863.82</v>
      </c>
      <c r="G112" s="229">
        <v>0</v>
      </c>
      <c r="H112" s="229">
        <v>34225.81</v>
      </c>
      <c r="I112" s="255">
        <v>124819.87</v>
      </c>
      <c r="J112" s="255">
        <v>59398.16</v>
      </c>
      <c r="N112" s="233">
        <v>0</v>
      </c>
      <c r="P112" s="255">
        <v>-1100226.8500000001</v>
      </c>
      <c r="Q112" s="255">
        <v>1767292.42</v>
      </c>
      <c r="T112" s="230">
        <v>935641.19</v>
      </c>
      <c r="V112" s="230">
        <v>849.15</v>
      </c>
      <c r="X112" s="230">
        <v>1091220</v>
      </c>
      <c r="Y112" s="230">
        <v>19000</v>
      </c>
      <c r="Z112" s="231">
        <v>1412408</v>
      </c>
      <c r="AC112" s="231">
        <v>284129.15999999997</v>
      </c>
      <c r="AD112" s="231">
        <v>86660.89</v>
      </c>
      <c r="AG112" s="76">
        <f t="shared" si="16"/>
        <v>391089.63</v>
      </c>
      <c r="AH112" s="31">
        <f t="shared" si="17"/>
        <v>0</v>
      </c>
      <c r="AI112" s="21">
        <f t="shared" si="13"/>
        <v>391089.63</v>
      </c>
      <c r="AJ112" s="15">
        <f t="shared" si="14"/>
        <v>2046710.3399999999</v>
      </c>
      <c r="AK112" s="16">
        <f t="shared" si="18"/>
        <v>1783198.0499999998</v>
      </c>
      <c r="AL112" s="26">
        <f t="shared" si="15"/>
        <v>263512.29000000004</v>
      </c>
    </row>
    <row r="113" spans="1:38" x14ac:dyDescent="0.2">
      <c r="A113" s="1" t="s">
        <v>493</v>
      </c>
      <c r="B113" s="1" t="s">
        <v>494</v>
      </c>
      <c r="C113" s="66">
        <v>4265</v>
      </c>
      <c r="D113" s="67" t="s">
        <v>1187</v>
      </c>
      <c r="E113" s="255" t="s">
        <v>3116</v>
      </c>
      <c r="F113" s="229">
        <v>509985.04</v>
      </c>
      <c r="G113" s="229">
        <v>0</v>
      </c>
      <c r="H113" s="229">
        <v>19607.509999999998</v>
      </c>
      <c r="I113" s="255">
        <v>728072.01</v>
      </c>
      <c r="J113" s="255">
        <v>60276.02</v>
      </c>
      <c r="P113" s="255">
        <v>-54314.080000000002</v>
      </c>
      <c r="Q113" s="255">
        <v>1775492.61</v>
      </c>
      <c r="T113" s="230">
        <v>1465239.9</v>
      </c>
      <c r="V113" s="230">
        <v>244.91</v>
      </c>
      <c r="X113" s="230">
        <v>1179000</v>
      </c>
      <c r="Y113" s="230">
        <v>33400</v>
      </c>
      <c r="Z113" s="231">
        <v>1786532.5</v>
      </c>
      <c r="AC113" s="231">
        <v>510718.65</v>
      </c>
      <c r="AD113" s="231">
        <v>115972.28</v>
      </c>
      <c r="AG113" s="76">
        <f t="shared" si="16"/>
        <v>529592.54999999993</v>
      </c>
      <c r="AH113" s="31">
        <f t="shared" si="17"/>
        <v>0</v>
      </c>
      <c r="AI113" s="21">
        <f t="shared" si="13"/>
        <v>529592.54999999993</v>
      </c>
      <c r="AJ113" s="15">
        <f t="shared" si="14"/>
        <v>2677884.8099999996</v>
      </c>
      <c r="AK113" s="16">
        <f t="shared" si="18"/>
        <v>2413223.4299999997</v>
      </c>
      <c r="AL113" s="26">
        <f t="shared" si="15"/>
        <v>264661.37999999989</v>
      </c>
    </row>
    <row r="114" spans="1:38" x14ac:dyDescent="0.2">
      <c r="A114" s="1" t="s">
        <v>493</v>
      </c>
      <c r="B114" s="1" t="s">
        <v>494</v>
      </c>
      <c r="C114" s="66">
        <v>2947</v>
      </c>
      <c r="D114" s="67" t="s">
        <v>1188</v>
      </c>
      <c r="E114" s="255" t="s">
        <v>3196</v>
      </c>
      <c r="F114" s="229">
        <v>544723.43000000005</v>
      </c>
      <c r="H114" s="229">
        <v>32736.28</v>
      </c>
      <c r="I114" s="255">
        <v>201940.7</v>
      </c>
      <c r="J114" s="255">
        <v>77970.47</v>
      </c>
      <c r="P114" s="255">
        <v>-72279.88</v>
      </c>
      <c r="Q114" s="255">
        <v>2441491.2400000002</v>
      </c>
      <c r="T114" s="230">
        <v>1082527.56</v>
      </c>
      <c r="V114" s="230">
        <v>468.38</v>
      </c>
      <c r="W114" s="230">
        <v>680</v>
      </c>
      <c r="X114" s="230">
        <v>534200</v>
      </c>
      <c r="Y114" s="230">
        <v>10500</v>
      </c>
      <c r="Z114" s="231">
        <v>879676.5</v>
      </c>
      <c r="AC114" s="231">
        <v>438886.56</v>
      </c>
      <c r="AD114" s="231">
        <v>102300.52</v>
      </c>
      <c r="AG114" s="76">
        <f t="shared" si="16"/>
        <v>577459.71000000008</v>
      </c>
      <c r="AH114" s="31">
        <f t="shared" si="17"/>
        <v>0</v>
      </c>
      <c r="AI114" s="21">
        <f t="shared" si="13"/>
        <v>577459.71000000008</v>
      </c>
      <c r="AJ114" s="15">
        <f t="shared" si="14"/>
        <v>1628375.94</v>
      </c>
      <c r="AK114" s="16">
        <f t="shared" si="18"/>
        <v>1420863.58</v>
      </c>
      <c r="AL114" s="26">
        <f t="shared" si="15"/>
        <v>207512.35999999987</v>
      </c>
    </row>
    <row r="115" spans="1:38" x14ac:dyDescent="0.2">
      <c r="A115" s="1" t="s">
        <v>497</v>
      </c>
      <c r="B115" s="1" t="s">
        <v>498</v>
      </c>
      <c r="C115" s="66">
        <v>4403</v>
      </c>
      <c r="D115" s="67" t="s">
        <v>1189</v>
      </c>
      <c r="E115" s="255" t="s">
        <v>3117</v>
      </c>
      <c r="F115" s="229">
        <v>332929.15000000002</v>
      </c>
      <c r="G115" s="229">
        <v>0</v>
      </c>
      <c r="H115" s="229">
        <v>38547.54</v>
      </c>
      <c r="I115" s="255">
        <v>141117.44</v>
      </c>
      <c r="J115" s="255">
        <v>93611.46</v>
      </c>
      <c r="N115" s="233">
        <v>32.71</v>
      </c>
      <c r="P115" s="255">
        <v>105990</v>
      </c>
      <c r="Q115" s="255">
        <v>1753510.53</v>
      </c>
      <c r="R115" s="230">
        <v>379.01</v>
      </c>
      <c r="T115" s="230">
        <v>1200885.77</v>
      </c>
      <c r="X115" s="230">
        <v>1337040</v>
      </c>
      <c r="Z115" s="231">
        <v>1932360</v>
      </c>
      <c r="AC115" s="231">
        <v>402492.8</v>
      </c>
      <c r="AD115" s="231">
        <v>56534.67</v>
      </c>
      <c r="AG115" s="76">
        <f t="shared" si="16"/>
        <v>371476.69</v>
      </c>
      <c r="AH115" s="31">
        <f t="shared" si="17"/>
        <v>32.71</v>
      </c>
      <c r="AI115" s="21">
        <f t="shared" si="13"/>
        <v>371443.98</v>
      </c>
      <c r="AJ115" s="15">
        <f t="shared" si="14"/>
        <v>2538304.7800000003</v>
      </c>
      <c r="AK115" s="16">
        <f t="shared" si="18"/>
        <v>2391387.4699999997</v>
      </c>
      <c r="AL115" s="26">
        <f t="shared" si="15"/>
        <v>146917.31000000052</v>
      </c>
    </row>
    <row r="116" spans="1:38" x14ac:dyDescent="0.2">
      <c r="A116" s="1" t="s">
        <v>497</v>
      </c>
      <c r="B116" s="1" t="s">
        <v>498</v>
      </c>
      <c r="C116" s="66">
        <v>5267</v>
      </c>
      <c r="D116" s="67" t="s">
        <v>1190</v>
      </c>
      <c r="E116" s="255" t="s">
        <v>3118</v>
      </c>
      <c r="F116" s="229">
        <v>681796.86</v>
      </c>
      <c r="G116" s="229">
        <v>0</v>
      </c>
      <c r="H116" s="229">
        <v>40578.86</v>
      </c>
      <c r="I116" s="255">
        <v>148481.43</v>
      </c>
      <c r="J116" s="255">
        <v>105077.92</v>
      </c>
      <c r="P116" s="255">
        <v>43949.5</v>
      </c>
      <c r="Q116" s="255">
        <v>2570940.36</v>
      </c>
      <c r="R116" s="230">
        <v>938.77</v>
      </c>
      <c r="T116" s="230">
        <v>1561838.56</v>
      </c>
      <c r="U116" s="230">
        <v>87975</v>
      </c>
      <c r="X116" s="230">
        <v>865120</v>
      </c>
      <c r="Z116" s="231">
        <v>1714445</v>
      </c>
      <c r="AC116" s="231">
        <v>482016.21</v>
      </c>
      <c r="AD116" s="231">
        <v>92498.08</v>
      </c>
      <c r="AG116" s="76">
        <f t="shared" si="16"/>
        <v>722375.72</v>
      </c>
      <c r="AH116" s="31">
        <f t="shared" si="17"/>
        <v>0</v>
      </c>
      <c r="AI116" s="21">
        <f t="shared" si="13"/>
        <v>722375.72</v>
      </c>
      <c r="AJ116" s="15">
        <f t="shared" si="14"/>
        <v>2515872.33</v>
      </c>
      <c r="AK116" s="16">
        <f t="shared" si="18"/>
        <v>2288959.29</v>
      </c>
      <c r="AL116" s="26">
        <f t="shared" si="15"/>
        <v>226913.04000000004</v>
      </c>
    </row>
    <row r="117" spans="1:38" x14ac:dyDescent="0.2">
      <c r="A117" s="1" t="s">
        <v>497</v>
      </c>
      <c r="B117" s="1" t="s">
        <v>498</v>
      </c>
      <c r="C117" s="66">
        <v>5254</v>
      </c>
      <c r="D117" s="67" t="s">
        <v>1191</v>
      </c>
      <c r="E117" s="255" t="s">
        <v>3119</v>
      </c>
      <c r="F117" s="229">
        <v>812938.75</v>
      </c>
      <c r="G117" s="229">
        <v>0</v>
      </c>
      <c r="H117" s="229">
        <v>18986.75</v>
      </c>
      <c r="I117" s="255">
        <v>876831.44</v>
      </c>
      <c r="J117" s="255">
        <v>118570.89</v>
      </c>
      <c r="P117" s="255">
        <v>112905</v>
      </c>
      <c r="Q117" s="255">
        <v>2193906.69</v>
      </c>
      <c r="R117" s="230">
        <v>1356.19</v>
      </c>
      <c r="T117" s="230">
        <v>1201015.54</v>
      </c>
      <c r="X117" s="230">
        <v>1286400</v>
      </c>
      <c r="Z117" s="231">
        <v>1825391</v>
      </c>
      <c r="AC117" s="231">
        <v>531004.22</v>
      </c>
      <c r="AD117" s="231">
        <v>158357.34</v>
      </c>
      <c r="AG117" s="76">
        <f t="shared" si="16"/>
        <v>831925.5</v>
      </c>
      <c r="AH117" s="31">
        <f t="shared" si="17"/>
        <v>0</v>
      </c>
      <c r="AI117" s="21">
        <f t="shared" si="13"/>
        <v>831925.5</v>
      </c>
      <c r="AJ117" s="15">
        <f t="shared" si="14"/>
        <v>2488771.73</v>
      </c>
      <c r="AK117" s="16">
        <f t="shared" si="18"/>
        <v>2514752.5599999996</v>
      </c>
      <c r="AL117" s="26">
        <f t="shared" si="15"/>
        <v>-25980.829999999609</v>
      </c>
    </row>
    <row r="118" spans="1:38" x14ac:dyDescent="0.2">
      <c r="A118" s="1" t="s">
        <v>497</v>
      </c>
      <c r="B118" s="1" t="s">
        <v>498</v>
      </c>
      <c r="C118" s="66">
        <v>3104</v>
      </c>
      <c r="D118" s="67" t="s">
        <v>1192</v>
      </c>
      <c r="E118" s="255" t="s">
        <v>3120</v>
      </c>
      <c r="F118" s="229">
        <v>665349.93000000005</v>
      </c>
      <c r="G118" s="229">
        <v>0</v>
      </c>
      <c r="H118" s="229">
        <v>66050.95</v>
      </c>
      <c r="I118" s="255">
        <v>437960.7</v>
      </c>
      <c r="J118" s="255">
        <v>53545.34</v>
      </c>
      <c r="P118" s="255">
        <v>112350</v>
      </c>
      <c r="Q118" s="255">
        <v>2140701.11</v>
      </c>
      <c r="R118" s="230">
        <v>932.73</v>
      </c>
      <c r="T118" s="230">
        <v>1270454.24</v>
      </c>
      <c r="U118" s="230">
        <v>75000</v>
      </c>
      <c r="X118" s="230">
        <v>653320</v>
      </c>
      <c r="Z118" s="231">
        <v>1324440</v>
      </c>
      <c r="AC118" s="231">
        <v>424647.99</v>
      </c>
      <c r="AD118" s="231">
        <v>95696.52</v>
      </c>
      <c r="AG118" s="76">
        <f t="shared" si="16"/>
        <v>731400.88</v>
      </c>
      <c r="AH118" s="31">
        <f t="shared" si="17"/>
        <v>0</v>
      </c>
      <c r="AI118" s="21">
        <f t="shared" si="13"/>
        <v>731400.88</v>
      </c>
      <c r="AJ118" s="15">
        <f t="shared" si="14"/>
        <v>1999706.97</v>
      </c>
      <c r="AK118" s="16">
        <f t="shared" si="18"/>
        <v>1844784.51</v>
      </c>
      <c r="AL118" s="26">
        <f t="shared" si="15"/>
        <v>154922.45999999996</v>
      </c>
    </row>
    <row r="119" spans="1:38" x14ac:dyDescent="0.2">
      <c r="A119" s="1" t="s">
        <v>497</v>
      </c>
      <c r="B119" s="1" t="s">
        <v>498</v>
      </c>
      <c r="C119" s="66">
        <v>5560</v>
      </c>
      <c r="D119" s="67" t="s">
        <v>1193</v>
      </c>
      <c r="E119" s="255" t="s">
        <v>3121</v>
      </c>
      <c r="F119" s="229">
        <v>1158490.75</v>
      </c>
      <c r="G119" s="229">
        <v>0</v>
      </c>
      <c r="H119" s="229">
        <v>17065.66</v>
      </c>
      <c r="I119" s="255">
        <v>413809.36</v>
      </c>
      <c r="J119" s="255">
        <v>96910.12</v>
      </c>
      <c r="P119" s="255">
        <v>142020</v>
      </c>
      <c r="Q119" s="255">
        <v>2916966.34</v>
      </c>
      <c r="R119" s="230">
        <v>1866.28</v>
      </c>
      <c r="T119" s="230">
        <v>1253208.8500000001</v>
      </c>
      <c r="U119" s="230">
        <v>198000</v>
      </c>
      <c r="X119" s="230">
        <v>1214960</v>
      </c>
      <c r="Z119" s="231">
        <v>1816134</v>
      </c>
      <c r="AC119" s="231">
        <v>512948.96</v>
      </c>
      <c r="AD119" s="231">
        <v>144089.39000000001</v>
      </c>
      <c r="AG119" s="76">
        <f t="shared" si="16"/>
        <v>1175556.4099999999</v>
      </c>
      <c r="AH119" s="31">
        <f t="shared" si="17"/>
        <v>0</v>
      </c>
      <c r="AI119" s="21">
        <f t="shared" si="13"/>
        <v>1175556.4099999999</v>
      </c>
      <c r="AJ119" s="15">
        <f t="shared" si="14"/>
        <v>2668035.13</v>
      </c>
      <c r="AK119" s="16">
        <f t="shared" si="18"/>
        <v>2473172.35</v>
      </c>
      <c r="AL119" s="26">
        <f t="shared" si="15"/>
        <v>194862.7799999998</v>
      </c>
    </row>
    <row r="120" spans="1:38" x14ac:dyDescent="0.2">
      <c r="A120" s="1" t="s">
        <v>497</v>
      </c>
      <c r="B120" s="1" t="s">
        <v>498</v>
      </c>
      <c r="C120" s="66">
        <v>4224</v>
      </c>
      <c r="D120" s="67" t="s">
        <v>1194</v>
      </c>
      <c r="E120" s="255" t="s">
        <v>3122</v>
      </c>
      <c r="F120" s="229">
        <v>1082803.3799999999</v>
      </c>
      <c r="G120" s="229">
        <v>0</v>
      </c>
      <c r="H120" s="229">
        <v>21975.91</v>
      </c>
      <c r="I120" s="255">
        <v>2261725.6</v>
      </c>
      <c r="J120" s="255">
        <v>96392.89</v>
      </c>
      <c r="N120" s="233">
        <v>0</v>
      </c>
      <c r="P120" s="255">
        <v>-20250</v>
      </c>
      <c r="Q120" s="255">
        <v>1273796.02</v>
      </c>
      <c r="R120" s="230">
        <v>1678.53</v>
      </c>
      <c r="T120" s="230">
        <v>1242220.6399999999</v>
      </c>
      <c r="U120" s="230">
        <v>181925</v>
      </c>
      <c r="X120" s="230">
        <v>1055600</v>
      </c>
      <c r="Y120" s="230">
        <v>0.56000000000000005</v>
      </c>
      <c r="Z120" s="231">
        <v>1716580</v>
      </c>
      <c r="AC120" s="231">
        <v>446257.44</v>
      </c>
      <c r="AD120" s="231">
        <v>148695.09</v>
      </c>
      <c r="AG120" s="76">
        <f t="shared" si="16"/>
        <v>1104779.2899999998</v>
      </c>
      <c r="AH120" s="31">
        <f t="shared" si="17"/>
        <v>0</v>
      </c>
      <c r="AI120" s="21">
        <f t="shared" si="13"/>
        <v>1104779.2899999998</v>
      </c>
      <c r="AJ120" s="15">
        <f t="shared" si="14"/>
        <v>2481424.73</v>
      </c>
      <c r="AK120" s="16">
        <f t="shared" si="18"/>
        <v>2311532.5299999998</v>
      </c>
      <c r="AL120" s="26">
        <f t="shared" si="15"/>
        <v>169892.20000000019</v>
      </c>
    </row>
    <row r="121" spans="1:38" x14ac:dyDescent="0.2">
      <c r="A121" s="1" t="s">
        <v>497</v>
      </c>
      <c r="B121" s="1" t="s">
        <v>498</v>
      </c>
      <c r="C121" s="66">
        <v>6946</v>
      </c>
      <c r="D121" s="67" t="s">
        <v>1195</v>
      </c>
      <c r="E121" s="255" t="s">
        <v>3123</v>
      </c>
      <c r="F121" s="229">
        <v>1005103.82</v>
      </c>
      <c r="G121" s="229">
        <v>0</v>
      </c>
      <c r="H121" s="229">
        <v>54049.98</v>
      </c>
      <c r="I121" s="255">
        <v>1058020.79</v>
      </c>
      <c r="J121" s="255">
        <v>159515.70000000001</v>
      </c>
      <c r="P121" s="255">
        <v>529375.72</v>
      </c>
      <c r="Q121" s="255">
        <v>1503797.2</v>
      </c>
      <c r="R121" s="230">
        <v>1224.8599999999999</v>
      </c>
      <c r="T121" s="230">
        <v>1786323.46</v>
      </c>
      <c r="U121" s="230">
        <v>266000</v>
      </c>
      <c r="X121" s="230">
        <v>1131840</v>
      </c>
      <c r="Y121" s="230">
        <v>5400</v>
      </c>
      <c r="Z121" s="231">
        <v>2140735</v>
      </c>
      <c r="AC121" s="231">
        <v>470027.98</v>
      </c>
      <c r="AD121" s="231">
        <v>80993.47</v>
      </c>
      <c r="AG121" s="76">
        <f t="shared" si="16"/>
        <v>1059153.8</v>
      </c>
      <c r="AH121" s="31">
        <f t="shared" si="17"/>
        <v>0</v>
      </c>
      <c r="AI121" s="21">
        <f t="shared" si="13"/>
        <v>1059153.8</v>
      </c>
      <c r="AJ121" s="15">
        <f t="shared" si="14"/>
        <v>3190788.3200000003</v>
      </c>
      <c r="AK121" s="16">
        <f t="shared" si="18"/>
        <v>2691756.45</v>
      </c>
      <c r="AL121" s="26">
        <f t="shared" si="15"/>
        <v>499031.87000000011</v>
      </c>
    </row>
    <row r="122" spans="1:38" x14ac:dyDescent="0.2">
      <c r="A122" s="1" t="s">
        <v>497</v>
      </c>
      <c r="B122" s="1" t="s">
        <v>498</v>
      </c>
      <c r="C122" s="66">
        <v>4263</v>
      </c>
      <c r="D122" s="67" t="s">
        <v>1196</v>
      </c>
      <c r="E122" s="255" t="s">
        <v>3124</v>
      </c>
      <c r="F122" s="229">
        <v>899829.75</v>
      </c>
      <c r="G122" s="229">
        <v>0</v>
      </c>
      <c r="H122" s="229">
        <v>33630.129999999997</v>
      </c>
      <c r="I122" s="255">
        <v>433743.17</v>
      </c>
      <c r="J122" s="255">
        <v>77890.23</v>
      </c>
      <c r="P122" s="255">
        <v>107325</v>
      </c>
      <c r="Q122" s="255">
        <v>1567499.51</v>
      </c>
      <c r="R122" s="230">
        <v>1104.4000000000001</v>
      </c>
      <c r="T122" s="230">
        <v>871834.75</v>
      </c>
      <c r="U122" s="230">
        <v>361100</v>
      </c>
      <c r="X122" s="230">
        <v>1192240</v>
      </c>
      <c r="Z122" s="231">
        <v>1507214</v>
      </c>
      <c r="AC122" s="231">
        <v>512664.85</v>
      </c>
      <c r="AD122" s="231">
        <v>56855.53</v>
      </c>
      <c r="AG122" s="76">
        <f t="shared" si="16"/>
        <v>933459.88</v>
      </c>
      <c r="AH122" s="31">
        <f t="shared" si="17"/>
        <v>0</v>
      </c>
      <c r="AI122" s="21">
        <f t="shared" si="13"/>
        <v>933459.88</v>
      </c>
      <c r="AJ122" s="15">
        <f t="shared" si="14"/>
        <v>2426279.15</v>
      </c>
      <c r="AK122" s="16">
        <f t="shared" si="18"/>
        <v>2076734.3800000001</v>
      </c>
      <c r="AL122" s="26">
        <f t="shared" si="15"/>
        <v>349544.76999999979</v>
      </c>
    </row>
    <row r="123" spans="1:38" x14ac:dyDescent="0.2">
      <c r="A123" s="1" t="s">
        <v>497</v>
      </c>
      <c r="B123" s="1" t="s">
        <v>498</v>
      </c>
      <c r="C123" s="66">
        <v>3035</v>
      </c>
      <c r="D123" s="67" t="s">
        <v>1197</v>
      </c>
      <c r="E123" s="255" t="s">
        <v>3201</v>
      </c>
      <c r="F123" s="229">
        <v>806989.47</v>
      </c>
      <c r="G123" s="229">
        <v>0</v>
      </c>
      <c r="H123" s="229">
        <v>26057.91</v>
      </c>
      <c r="I123" s="255">
        <v>603420.17000000004</v>
      </c>
      <c r="J123" s="255">
        <v>58222</v>
      </c>
      <c r="P123" s="255">
        <v>69020</v>
      </c>
      <c r="Q123" s="255">
        <v>2486417.9700000002</v>
      </c>
      <c r="R123" s="230">
        <v>914.79</v>
      </c>
      <c r="T123" s="230">
        <v>1013805.74</v>
      </c>
      <c r="U123" s="230">
        <v>256500</v>
      </c>
      <c r="X123" s="230">
        <v>622420</v>
      </c>
      <c r="Z123" s="231">
        <v>1186625</v>
      </c>
      <c r="AC123" s="231">
        <v>308485.28999999998</v>
      </c>
      <c r="AD123" s="231">
        <v>108811.34</v>
      </c>
      <c r="AG123" s="76">
        <f t="shared" si="16"/>
        <v>833047.38</v>
      </c>
      <c r="AH123" s="31">
        <f t="shared" si="17"/>
        <v>0</v>
      </c>
      <c r="AI123" s="21">
        <f t="shared" si="13"/>
        <v>833047.38</v>
      </c>
      <c r="AJ123" s="15">
        <f t="shared" si="14"/>
        <v>1893640.53</v>
      </c>
      <c r="AK123" s="16">
        <f t="shared" si="18"/>
        <v>1603921.6300000001</v>
      </c>
      <c r="AL123" s="26">
        <f t="shared" si="15"/>
        <v>289718.89999999991</v>
      </c>
    </row>
    <row r="124" spans="1:38" x14ac:dyDescent="0.2">
      <c r="A124" s="1" t="s">
        <v>497</v>
      </c>
      <c r="B124" s="1" t="s">
        <v>498</v>
      </c>
      <c r="C124" s="66">
        <v>3444</v>
      </c>
      <c r="D124" s="67" t="s">
        <v>1198</v>
      </c>
      <c r="E124" s="255" t="s">
        <v>3202</v>
      </c>
      <c r="F124" s="229">
        <v>805751.98</v>
      </c>
      <c r="G124" s="229">
        <v>0</v>
      </c>
      <c r="H124" s="229">
        <v>45546.35</v>
      </c>
      <c r="I124" s="255">
        <v>331886.67</v>
      </c>
      <c r="J124" s="255">
        <v>683630.54</v>
      </c>
      <c r="P124" s="255">
        <v>87475</v>
      </c>
      <c r="Q124" s="255">
        <v>2517902.33</v>
      </c>
      <c r="R124" s="230">
        <v>1011.77</v>
      </c>
      <c r="T124" s="230">
        <v>1178486.49</v>
      </c>
      <c r="U124" s="230">
        <v>190000</v>
      </c>
      <c r="X124" s="230">
        <v>714560</v>
      </c>
      <c r="Y124" s="230">
        <v>629300</v>
      </c>
      <c r="Z124" s="231">
        <v>1295415.1599999999</v>
      </c>
      <c r="AC124" s="231">
        <v>426263.69</v>
      </c>
      <c r="AD124" s="231">
        <v>106033.65</v>
      </c>
      <c r="AG124" s="76">
        <f t="shared" si="16"/>
        <v>851298.33</v>
      </c>
      <c r="AH124" s="31">
        <f t="shared" si="17"/>
        <v>0</v>
      </c>
      <c r="AI124" s="21">
        <f t="shared" si="13"/>
        <v>851298.33</v>
      </c>
      <c r="AJ124" s="15">
        <f t="shared" si="14"/>
        <v>2713358.26</v>
      </c>
      <c r="AK124" s="16">
        <f t="shared" si="18"/>
        <v>1827712.4999999998</v>
      </c>
      <c r="AL124" s="26">
        <f t="shared" si="15"/>
        <v>885645.76</v>
      </c>
    </row>
    <row r="125" spans="1:38" x14ac:dyDescent="0.2">
      <c r="A125" s="1" t="s">
        <v>501</v>
      </c>
      <c r="B125" s="1" t="s">
        <v>502</v>
      </c>
      <c r="C125" s="66">
        <v>2224</v>
      </c>
      <c r="D125" s="67" t="s">
        <v>1199</v>
      </c>
      <c r="E125" s="255" t="s">
        <v>3125</v>
      </c>
      <c r="F125" s="229">
        <v>334833.5</v>
      </c>
      <c r="G125" s="229">
        <v>0</v>
      </c>
      <c r="H125" s="229">
        <v>94912.4</v>
      </c>
      <c r="I125" s="255">
        <v>128803.9</v>
      </c>
      <c r="J125" s="255">
        <v>40061.230000000003</v>
      </c>
      <c r="Q125" s="255">
        <v>2171633.4300000002</v>
      </c>
      <c r="T125" s="230">
        <v>819747.9</v>
      </c>
      <c r="U125" s="230">
        <v>69700</v>
      </c>
      <c r="V125" s="230">
        <v>840.78</v>
      </c>
      <c r="X125" s="230">
        <v>850116</v>
      </c>
      <c r="Z125" s="231">
        <v>1111355</v>
      </c>
      <c r="AC125" s="231">
        <v>339175.35</v>
      </c>
      <c r="AD125" s="231">
        <v>89783.2</v>
      </c>
      <c r="AG125" s="76">
        <f t="shared" si="16"/>
        <v>429745.9</v>
      </c>
      <c r="AH125" s="31">
        <f t="shared" si="17"/>
        <v>0</v>
      </c>
      <c r="AI125" s="21">
        <f t="shared" si="13"/>
        <v>429745.9</v>
      </c>
      <c r="AJ125" s="15">
        <f t="shared" si="14"/>
        <v>1740404.6800000002</v>
      </c>
      <c r="AK125" s="16">
        <f t="shared" si="18"/>
        <v>1540313.55</v>
      </c>
      <c r="AL125" s="26">
        <f t="shared" si="15"/>
        <v>200091.13000000012</v>
      </c>
    </row>
    <row r="126" spans="1:38" x14ac:dyDescent="0.2">
      <c r="A126" s="1" t="s">
        <v>501</v>
      </c>
      <c r="B126" s="1" t="s">
        <v>502</v>
      </c>
      <c r="C126" s="66">
        <v>6948</v>
      </c>
      <c r="D126" s="67" t="s">
        <v>1200</v>
      </c>
      <c r="E126" s="255" t="s">
        <v>3126</v>
      </c>
      <c r="F126" s="229">
        <v>554717.43000000005</v>
      </c>
      <c r="G126" s="229">
        <v>0</v>
      </c>
      <c r="H126" s="229">
        <v>85373.56</v>
      </c>
      <c r="I126" s="255">
        <v>8</v>
      </c>
      <c r="J126" s="255">
        <v>147567.29</v>
      </c>
      <c r="N126" s="233">
        <v>0</v>
      </c>
      <c r="Q126" s="255">
        <v>1977387.82</v>
      </c>
      <c r="T126" s="230">
        <v>2257868.91</v>
      </c>
      <c r="V126" s="230">
        <v>183664.02</v>
      </c>
      <c r="X126" s="230">
        <v>1628944</v>
      </c>
      <c r="Z126" s="231">
        <v>2580954</v>
      </c>
      <c r="AC126" s="231">
        <v>571653.03</v>
      </c>
      <c r="AD126" s="231">
        <v>45964.06</v>
      </c>
      <c r="AG126" s="76">
        <f t="shared" si="16"/>
        <v>640090.99</v>
      </c>
      <c r="AH126" s="31">
        <f t="shared" si="17"/>
        <v>0</v>
      </c>
      <c r="AI126" s="21">
        <f t="shared" si="13"/>
        <v>640090.99</v>
      </c>
      <c r="AJ126" s="15">
        <f t="shared" si="14"/>
        <v>4070476.93</v>
      </c>
      <c r="AK126" s="16">
        <f t="shared" si="18"/>
        <v>3198571.0900000003</v>
      </c>
      <c r="AL126" s="26">
        <f t="shared" si="15"/>
        <v>871905.83999999985</v>
      </c>
    </row>
    <row r="127" spans="1:38" x14ac:dyDescent="0.2">
      <c r="A127" s="1" t="s">
        <v>501</v>
      </c>
      <c r="B127" s="1" t="s">
        <v>502</v>
      </c>
      <c r="C127" s="66">
        <v>2265</v>
      </c>
      <c r="D127" s="67" t="s">
        <v>1201</v>
      </c>
      <c r="E127" s="255" t="s">
        <v>3127</v>
      </c>
      <c r="F127" s="229">
        <v>312493.07</v>
      </c>
      <c r="G127" s="229">
        <v>0</v>
      </c>
      <c r="H127" s="229">
        <v>18694.900000000001</v>
      </c>
      <c r="I127" s="255">
        <v>156188.64000000001</v>
      </c>
      <c r="J127" s="255">
        <v>49651.88</v>
      </c>
      <c r="L127" s="233">
        <v>39200</v>
      </c>
      <c r="Q127" s="255">
        <v>1774116.27</v>
      </c>
      <c r="T127" s="230">
        <v>935152.54</v>
      </c>
      <c r="V127" s="230">
        <v>636.59</v>
      </c>
      <c r="X127" s="230">
        <v>735980</v>
      </c>
      <c r="Y127" s="230">
        <v>5000</v>
      </c>
      <c r="Z127" s="231">
        <v>1007519</v>
      </c>
      <c r="AC127" s="231">
        <v>356499.55</v>
      </c>
      <c r="AD127" s="231">
        <v>45779.94</v>
      </c>
      <c r="AG127" s="76">
        <f t="shared" si="16"/>
        <v>331187.97000000003</v>
      </c>
      <c r="AH127" s="31">
        <f t="shared" si="17"/>
        <v>39200</v>
      </c>
      <c r="AI127" s="21">
        <f t="shared" si="13"/>
        <v>291987.97000000003</v>
      </c>
      <c r="AJ127" s="15">
        <f t="shared" si="14"/>
        <v>1676769.13</v>
      </c>
      <c r="AK127" s="16">
        <f t="shared" si="18"/>
        <v>1409798.49</v>
      </c>
      <c r="AL127" s="26">
        <f t="shared" si="15"/>
        <v>266970.6399999999</v>
      </c>
    </row>
    <row r="128" spans="1:38" x14ac:dyDescent="0.2">
      <c r="A128" s="1" t="s">
        <v>501</v>
      </c>
      <c r="B128" s="1" t="s">
        <v>502</v>
      </c>
      <c r="C128" s="66">
        <v>4502</v>
      </c>
      <c r="D128" s="67" t="s">
        <v>1202</v>
      </c>
      <c r="E128" s="255" t="s">
        <v>3128</v>
      </c>
      <c r="F128" s="229">
        <v>688027.05</v>
      </c>
      <c r="G128" s="229">
        <v>0</v>
      </c>
      <c r="H128" s="229">
        <v>187067.92</v>
      </c>
      <c r="I128" s="255">
        <v>110074.66</v>
      </c>
      <c r="J128" s="255">
        <v>66090.53</v>
      </c>
      <c r="N128" s="233">
        <v>741</v>
      </c>
      <c r="Q128" s="255">
        <v>1520211.94</v>
      </c>
      <c r="T128" s="230">
        <v>1478353.58</v>
      </c>
      <c r="V128" s="230">
        <v>990.18</v>
      </c>
      <c r="X128" s="230">
        <v>1666547.05</v>
      </c>
      <c r="Z128" s="231">
        <v>1983267.05</v>
      </c>
      <c r="AC128" s="231">
        <v>470500.45</v>
      </c>
      <c r="AD128" s="231">
        <v>32409.56</v>
      </c>
      <c r="AG128" s="76">
        <f t="shared" si="16"/>
        <v>875094.97000000009</v>
      </c>
      <c r="AH128" s="31">
        <f t="shared" si="17"/>
        <v>741</v>
      </c>
      <c r="AI128" s="21">
        <f t="shared" si="13"/>
        <v>874353.97000000009</v>
      </c>
      <c r="AJ128" s="15">
        <f t="shared" si="14"/>
        <v>3145890.81</v>
      </c>
      <c r="AK128" s="16">
        <f t="shared" si="18"/>
        <v>2486177.06</v>
      </c>
      <c r="AL128" s="26">
        <f t="shared" si="15"/>
        <v>659713.75</v>
      </c>
    </row>
    <row r="129" spans="1:38" x14ac:dyDescent="0.2">
      <c r="A129" s="1" t="s">
        <v>501</v>
      </c>
      <c r="B129" s="1" t="s">
        <v>502</v>
      </c>
      <c r="C129" s="66">
        <v>6455</v>
      </c>
      <c r="D129" s="67" t="s">
        <v>1203</v>
      </c>
      <c r="E129" s="255" t="s">
        <v>3129</v>
      </c>
      <c r="F129" s="229">
        <v>737760.41</v>
      </c>
      <c r="G129" s="229">
        <v>0</v>
      </c>
      <c r="H129" s="229">
        <v>48386.29</v>
      </c>
      <c r="I129" s="255">
        <v>153565.26</v>
      </c>
      <c r="J129" s="255">
        <v>82172.649999999994</v>
      </c>
      <c r="N129" s="233">
        <v>0</v>
      </c>
      <c r="Q129" s="255">
        <v>2436322.09</v>
      </c>
      <c r="T129" s="230">
        <v>1628175.78</v>
      </c>
      <c r="U129" s="230">
        <v>48000</v>
      </c>
      <c r="V129" s="230">
        <v>1820.39</v>
      </c>
      <c r="X129" s="230">
        <v>954628</v>
      </c>
      <c r="Y129" s="230">
        <v>11200</v>
      </c>
      <c r="Z129" s="231">
        <v>1618424</v>
      </c>
      <c r="AC129" s="231">
        <v>745692.61</v>
      </c>
      <c r="AD129" s="231">
        <v>57723.24</v>
      </c>
      <c r="AG129" s="76">
        <f t="shared" si="16"/>
        <v>786146.70000000007</v>
      </c>
      <c r="AH129" s="31">
        <f t="shared" si="17"/>
        <v>0</v>
      </c>
      <c r="AI129" s="21">
        <f t="shared" si="13"/>
        <v>786146.70000000007</v>
      </c>
      <c r="AJ129" s="15">
        <f t="shared" si="14"/>
        <v>2643824.17</v>
      </c>
      <c r="AK129" s="16">
        <f t="shared" si="18"/>
        <v>2421839.85</v>
      </c>
      <c r="AL129" s="26">
        <f t="shared" si="15"/>
        <v>221984.31999999983</v>
      </c>
    </row>
    <row r="130" spans="1:38" x14ac:dyDescent="0.2">
      <c r="A130" s="1" t="s">
        <v>501</v>
      </c>
      <c r="B130" s="1" t="s">
        <v>502</v>
      </c>
      <c r="C130" s="66">
        <v>1661</v>
      </c>
      <c r="D130" s="67" t="s">
        <v>1204</v>
      </c>
      <c r="E130" s="255" t="s">
        <v>3130</v>
      </c>
      <c r="F130" s="229">
        <v>199043.53</v>
      </c>
      <c r="G130" s="229">
        <v>0</v>
      </c>
      <c r="H130" s="229">
        <v>50214.65</v>
      </c>
      <c r="I130" s="255">
        <v>300428.7</v>
      </c>
      <c r="J130" s="255">
        <v>75588</v>
      </c>
      <c r="N130" s="233">
        <v>116</v>
      </c>
      <c r="Q130" s="255">
        <v>1752442.7</v>
      </c>
      <c r="T130" s="230">
        <v>758670.61</v>
      </c>
      <c r="U130" s="230">
        <v>201700</v>
      </c>
      <c r="V130" s="230">
        <v>495.77</v>
      </c>
      <c r="X130" s="230">
        <v>356480</v>
      </c>
      <c r="Y130" s="230">
        <v>2800</v>
      </c>
      <c r="Z130" s="231">
        <v>587971</v>
      </c>
      <c r="AC130" s="231">
        <v>432795.38</v>
      </c>
      <c r="AD130" s="231">
        <v>135608.93</v>
      </c>
      <c r="AG130" s="76">
        <f t="shared" si="16"/>
        <v>249258.18</v>
      </c>
      <c r="AH130" s="31">
        <f t="shared" si="17"/>
        <v>116</v>
      </c>
      <c r="AI130" s="21">
        <f t="shared" si="13"/>
        <v>249142.18</v>
      </c>
      <c r="AJ130" s="15">
        <f t="shared" si="14"/>
        <v>1320146.3799999999</v>
      </c>
      <c r="AK130" s="16">
        <f t="shared" si="18"/>
        <v>1156375.31</v>
      </c>
      <c r="AL130" s="26">
        <f t="shared" si="15"/>
        <v>163771.06999999983</v>
      </c>
    </row>
    <row r="131" spans="1:38" x14ac:dyDescent="0.2">
      <c r="A131" s="1" t="s">
        <v>501</v>
      </c>
      <c r="B131" s="1" t="s">
        <v>502</v>
      </c>
      <c r="C131" s="66">
        <v>1935</v>
      </c>
      <c r="D131" s="67" t="s">
        <v>1205</v>
      </c>
      <c r="E131" s="255" t="s">
        <v>3131</v>
      </c>
      <c r="F131" s="229">
        <v>241315.94</v>
      </c>
      <c r="G131" s="229">
        <v>0</v>
      </c>
      <c r="H131" s="229">
        <v>37123.17</v>
      </c>
      <c r="I131" s="255">
        <v>312304.15000000002</v>
      </c>
      <c r="J131" s="255">
        <v>70775.649999999994</v>
      </c>
      <c r="Q131" s="255">
        <v>2586652.75</v>
      </c>
      <c r="T131" s="230">
        <v>726454.87</v>
      </c>
      <c r="V131" s="230">
        <v>610.05999999999995</v>
      </c>
      <c r="X131" s="230">
        <v>810944</v>
      </c>
      <c r="Y131" s="230">
        <v>2800</v>
      </c>
      <c r="Z131" s="231">
        <v>985104</v>
      </c>
      <c r="AC131" s="231">
        <v>411001.62</v>
      </c>
      <c r="AD131" s="231">
        <v>114237.67</v>
      </c>
      <c r="AG131" s="76">
        <f t="shared" si="16"/>
        <v>278439.11</v>
      </c>
      <c r="AH131" s="31">
        <f t="shared" si="17"/>
        <v>0</v>
      </c>
      <c r="AI131" s="21">
        <f t="shared" si="13"/>
        <v>278439.11</v>
      </c>
      <c r="AJ131" s="15">
        <f t="shared" si="14"/>
        <v>1540808.9300000002</v>
      </c>
      <c r="AK131" s="16">
        <f t="shared" si="18"/>
        <v>1510343.29</v>
      </c>
      <c r="AL131" s="26">
        <f t="shared" si="15"/>
        <v>30465.64000000013</v>
      </c>
    </row>
    <row r="132" spans="1:38" x14ac:dyDescent="0.2">
      <c r="A132" s="1" t="s">
        <v>501</v>
      </c>
      <c r="B132" s="1" t="s">
        <v>502</v>
      </c>
      <c r="C132" s="66">
        <v>4296</v>
      </c>
      <c r="D132" s="67" t="s">
        <v>1206</v>
      </c>
      <c r="E132" s="255" t="s">
        <v>3132</v>
      </c>
      <c r="F132" s="229">
        <v>430587.48</v>
      </c>
      <c r="G132" s="229">
        <v>0</v>
      </c>
      <c r="H132" s="229">
        <v>126316.63</v>
      </c>
      <c r="I132" s="255">
        <v>40025.599999999999</v>
      </c>
      <c r="J132" s="255">
        <v>57390.89</v>
      </c>
      <c r="L132" s="233">
        <v>2600</v>
      </c>
      <c r="Q132" s="255">
        <v>1898238.82</v>
      </c>
      <c r="T132" s="230">
        <v>1203132.46</v>
      </c>
      <c r="U132" s="230">
        <v>64800</v>
      </c>
      <c r="V132" s="230">
        <v>916.26</v>
      </c>
      <c r="X132" s="230">
        <v>1157776</v>
      </c>
      <c r="Y132" s="230">
        <v>2800</v>
      </c>
      <c r="Z132" s="231">
        <v>1505056</v>
      </c>
      <c r="AC132" s="231">
        <v>487245.85</v>
      </c>
      <c r="AD132" s="231">
        <v>51862.55</v>
      </c>
      <c r="AG132" s="76">
        <f t="shared" ref="AG132:AG163" si="19">SUM(F132:H132)</f>
        <v>556904.11</v>
      </c>
      <c r="AH132" s="31">
        <f t="shared" ref="AH132:AH163" si="20">SUM(K132:N132)</f>
        <v>2600</v>
      </c>
      <c r="AI132" s="21">
        <f t="shared" si="13"/>
        <v>554304.11</v>
      </c>
      <c r="AJ132" s="15">
        <f t="shared" si="14"/>
        <v>2429424.7199999997</v>
      </c>
      <c r="AK132" s="16">
        <f t="shared" ref="AK132:AK163" si="21">SUM(Z132:AF132)</f>
        <v>2044164.4000000001</v>
      </c>
      <c r="AL132" s="26">
        <f t="shared" si="15"/>
        <v>385260.3199999996</v>
      </c>
    </row>
    <row r="133" spans="1:38" x14ac:dyDescent="0.2">
      <c r="A133" s="1" t="s">
        <v>501</v>
      </c>
      <c r="B133" s="1" t="s">
        <v>502</v>
      </c>
      <c r="C133" s="66">
        <v>4985</v>
      </c>
      <c r="D133" s="67" t="s">
        <v>1207</v>
      </c>
      <c r="E133" s="255" t="s">
        <v>3133</v>
      </c>
      <c r="F133" s="229">
        <v>597628.24</v>
      </c>
      <c r="G133" s="229">
        <v>0</v>
      </c>
      <c r="H133" s="229">
        <v>109939.28</v>
      </c>
      <c r="I133" s="255">
        <v>330995.8</v>
      </c>
      <c r="J133" s="255">
        <v>14621.26</v>
      </c>
      <c r="Q133" s="255">
        <v>2434424.27</v>
      </c>
      <c r="T133" s="230">
        <v>890397.66</v>
      </c>
      <c r="V133" s="230">
        <v>1229.44</v>
      </c>
      <c r="X133" s="230">
        <v>1144600</v>
      </c>
      <c r="Z133" s="231">
        <v>1414467</v>
      </c>
      <c r="AC133" s="231">
        <v>416631.42</v>
      </c>
      <c r="AD133" s="231">
        <v>98962.42</v>
      </c>
      <c r="AG133" s="76">
        <f t="shared" si="19"/>
        <v>707567.52</v>
      </c>
      <c r="AH133" s="31">
        <f t="shared" si="20"/>
        <v>0</v>
      </c>
      <c r="AI133" s="21">
        <f t="shared" ref="AI133:AI189" si="22">AG133-AH133</f>
        <v>707567.52</v>
      </c>
      <c r="AJ133" s="15">
        <f t="shared" ref="AJ133:AJ189" si="23">SUM(R133:Y133)</f>
        <v>2036227.1</v>
      </c>
      <c r="AK133" s="16">
        <f t="shared" si="21"/>
        <v>1930060.8399999999</v>
      </c>
      <c r="AL133" s="26">
        <f t="shared" ref="AL133:AL189" si="24">AJ133-AK133</f>
        <v>106166.26000000024</v>
      </c>
    </row>
    <row r="134" spans="1:38" x14ac:dyDescent="0.2">
      <c r="A134" s="1" t="s">
        <v>501</v>
      </c>
      <c r="B134" s="1" t="s">
        <v>502</v>
      </c>
      <c r="C134" s="66">
        <v>6488</v>
      </c>
      <c r="D134" s="67" t="s">
        <v>1208</v>
      </c>
      <c r="E134" s="255" t="s">
        <v>3134</v>
      </c>
      <c r="F134" s="229">
        <v>240035.45</v>
      </c>
      <c r="G134" s="229">
        <v>0</v>
      </c>
      <c r="H134" s="229">
        <v>78134.240000000005</v>
      </c>
      <c r="I134" s="255">
        <v>396784.68</v>
      </c>
      <c r="J134" s="255">
        <v>41835.230000000003</v>
      </c>
      <c r="Q134" s="255">
        <v>2150215.54</v>
      </c>
      <c r="T134" s="230">
        <v>1617388.05</v>
      </c>
      <c r="U134" s="230">
        <v>161450</v>
      </c>
      <c r="V134" s="230">
        <v>390.77</v>
      </c>
      <c r="X134" s="230">
        <v>822864</v>
      </c>
      <c r="Z134" s="231">
        <v>1532304</v>
      </c>
      <c r="AC134" s="231">
        <v>650892.28</v>
      </c>
      <c r="AD134" s="231">
        <v>100905.13</v>
      </c>
      <c r="AG134" s="76">
        <f t="shared" si="19"/>
        <v>318169.69</v>
      </c>
      <c r="AH134" s="31">
        <f t="shared" si="20"/>
        <v>0</v>
      </c>
      <c r="AI134" s="21">
        <f t="shared" si="22"/>
        <v>318169.69</v>
      </c>
      <c r="AJ134" s="15">
        <f t="shared" si="23"/>
        <v>2602092.8200000003</v>
      </c>
      <c r="AK134" s="16">
        <f t="shared" si="21"/>
        <v>2284101.41</v>
      </c>
      <c r="AL134" s="26">
        <f t="shared" si="24"/>
        <v>317991.41000000015</v>
      </c>
    </row>
    <row r="135" spans="1:38" x14ac:dyDescent="0.2">
      <c r="A135" s="1" t="s">
        <v>501</v>
      </c>
      <c r="B135" s="1" t="s">
        <v>502</v>
      </c>
      <c r="C135" s="66">
        <v>789</v>
      </c>
      <c r="D135" s="67" t="s">
        <v>1209</v>
      </c>
      <c r="E135" s="255" t="s">
        <v>3197</v>
      </c>
      <c r="F135" s="229">
        <v>173875.44</v>
      </c>
      <c r="G135" s="229">
        <v>0</v>
      </c>
      <c r="H135" s="229">
        <v>28009.74</v>
      </c>
      <c r="I135" s="255">
        <v>245384.48</v>
      </c>
      <c r="J135" s="255">
        <v>77336.100000000006</v>
      </c>
      <c r="N135" s="233">
        <v>7</v>
      </c>
      <c r="Q135" s="255">
        <v>1699412.19</v>
      </c>
      <c r="T135" s="230">
        <v>572762.99</v>
      </c>
      <c r="V135" s="230">
        <v>391.38</v>
      </c>
      <c r="X135" s="230">
        <v>544152</v>
      </c>
      <c r="Y135" s="230">
        <v>2800</v>
      </c>
      <c r="Z135" s="231">
        <v>698562</v>
      </c>
      <c r="AC135" s="231">
        <v>238826.14</v>
      </c>
      <c r="AD135" s="231">
        <v>101481.2</v>
      </c>
      <c r="AG135" s="76">
        <f t="shared" si="19"/>
        <v>201885.18</v>
      </c>
      <c r="AH135" s="31">
        <f t="shared" si="20"/>
        <v>7</v>
      </c>
      <c r="AI135" s="21">
        <f t="shared" si="22"/>
        <v>201878.18</v>
      </c>
      <c r="AJ135" s="15">
        <f t="shared" si="23"/>
        <v>1120106.3700000001</v>
      </c>
      <c r="AK135" s="16">
        <f t="shared" si="21"/>
        <v>1038869.34</v>
      </c>
      <c r="AL135" s="26">
        <f t="shared" si="24"/>
        <v>81237.030000000144</v>
      </c>
    </row>
    <row r="136" spans="1:38" x14ac:dyDescent="0.2">
      <c r="A136" s="1" t="s">
        <v>505</v>
      </c>
      <c r="B136" s="1" t="s">
        <v>506</v>
      </c>
      <c r="C136" s="66">
        <v>8307</v>
      </c>
      <c r="D136" s="67" t="s">
        <v>1210</v>
      </c>
      <c r="E136" s="255" t="s">
        <v>3135</v>
      </c>
      <c r="F136" s="229">
        <v>1198036.48</v>
      </c>
      <c r="G136" s="229">
        <v>0</v>
      </c>
      <c r="H136" s="229">
        <v>78969.22</v>
      </c>
      <c r="I136" s="255">
        <v>621235.84</v>
      </c>
      <c r="J136" s="255">
        <v>28661.32</v>
      </c>
      <c r="L136" s="233">
        <v>6500</v>
      </c>
      <c r="N136" s="233">
        <v>15130.84</v>
      </c>
      <c r="P136" s="255">
        <v>5015.3</v>
      </c>
      <c r="Q136" s="255">
        <v>3628521.74</v>
      </c>
      <c r="T136" s="230">
        <v>2724688.87</v>
      </c>
      <c r="V136" s="230">
        <v>1525.86</v>
      </c>
      <c r="X136" s="230">
        <v>1492141</v>
      </c>
      <c r="Y136" s="230">
        <v>34500</v>
      </c>
      <c r="Z136" s="231">
        <v>2488332</v>
      </c>
      <c r="AC136" s="231">
        <v>893722.14</v>
      </c>
      <c r="AD136" s="231">
        <v>136825.22</v>
      </c>
      <c r="AG136" s="76">
        <f t="shared" si="19"/>
        <v>1277005.7</v>
      </c>
      <c r="AH136" s="31">
        <f t="shared" si="20"/>
        <v>21630.84</v>
      </c>
      <c r="AI136" s="21">
        <f t="shared" si="22"/>
        <v>1255374.8599999999</v>
      </c>
      <c r="AJ136" s="15">
        <f t="shared" si="23"/>
        <v>4252855.7300000004</v>
      </c>
      <c r="AK136" s="16">
        <f t="shared" si="21"/>
        <v>3518879.3600000003</v>
      </c>
      <c r="AL136" s="26">
        <f t="shared" si="24"/>
        <v>733976.37000000011</v>
      </c>
    </row>
    <row r="137" spans="1:38" x14ac:dyDescent="0.2">
      <c r="A137" s="1" t="s">
        <v>505</v>
      </c>
      <c r="B137" s="1" t="s">
        <v>506</v>
      </c>
      <c r="C137" s="66">
        <v>4857</v>
      </c>
      <c r="D137" s="67" t="s">
        <v>1211</v>
      </c>
      <c r="E137" s="255" t="s">
        <v>3136</v>
      </c>
      <c r="F137" s="229">
        <v>482110.67</v>
      </c>
      <c r="G137" s="229">
        <v>0</v>
      </c>
      <c r="H137" s="229">
        <v>174089.48</v>
      </c>
      <c r="I137" s="255">
        <v>1025303.34</v>
      </c>
      <c r="J137" s="255">
        <v>25697.64</v>
      </c>
      <c r="L137" s="233">
        <v>7062.5</v>
      </c>
      <c r="N137" s="233">
        <v>13175.4</v>
      </c>
      <c r="P137" s="255">
        <v>232.46</v>
      </c>
      <c r="Q137" s="255">
        <v>365872.84</v>
      </c>
      <c r="T137" s="230">
        <v>1442210.48</v>
      </c>
      <c r="V137" s="230">
        <v>629.42999999999995</v>
      </c>
      <c r="X137" s="230">
        <v>1037741.5</v>
      </c>
      <c r="Y137" s="230">
        <v>16500</v>
      </c>
      <c r="Z137" s="231">
        <v>1473829.5</v>
      </c>
      <c r="AC137" s="231">
        <v>845406.61</v>
      </c>
      <c r="AD137" s="231">
        <v>66015.600000000006</v>
      </c>
      <c r="AG137" s="76">
        <f t="shared" si="19"/>
        <v>656200.15</v>
      </c>
      <c r="AH137" s="31">
        <f t="shared" si="20"/>
        <v>20237.900000000001</v>
      </c>
      <c r="AI137" s="21">
        <f t="shared" si="22"/>
        <v>635962.25</v>
      </c>
      <c r="AJ137" s="15">
        <f t="shared" si="23"/>
        <v>2497081.41</v>
      </c>
      <c r="AK137" s="16">
        <f t="shared" si="21"/>
        <v>2385251.71</v>
      </c>
      <c r="AL137" s="26">
        <f t="shared" si="24"/>
        <v>111829.70000000019</v>
      </c>
    </row>
    <row r="138" spans="1:38" x14ac:dyDescent="0.2">
      <c r="A138" s="1" t="s">
        <v>505</v>
      </c>
      <c r="B138" s="1" t="s">
        <v>506</v>
      </c>
      <c r="C138" s="66">
        <v>4343</v>
      </c>
      <c r="D138" s="67" t="s">
        <v>1212</v>
      </c>
      <c r="E138" s="255" t="s">
        <v>3137</v>
      </c>
      <c r="F138" s="229">
        <v>703844.57</v>
      </c>
      <c r="G138" s="229">
        <v>0</v>
      </c>
      <c r="H138" s="229">
        <v>172838.82</v>
      </c>
      <c r="I138" s="255">
        <v>93636.14</v>
      </c>
      <c r="J138" s="255">
        <v>53232.62</v>
      </c>
      <c r="L138" s="233">
        <v>6200</v>
      </c>
      <c r="N138" s="233">
        <v>145061.9</v>
      </c>
      <c r="Q138" s="255">
        <v>2122751.4700000002</v>
      </c>
      <c r="T138" s="230">
        <v>1382574.83</v>
      </c>
      <c r="U138" s="230">
        <v>169210</v>
      </c>
      <c r="V138" s="230">
        <v>1063.8900000000001</v>
      </c>
      <c r="X138" s="230">
        <v>1444312.6</v>
      </c>
      <c r="Y138" s="230">
        <v>19500</v>
      </c>
      <c r="Z138" s="231">
        <v>1785951.6</v>
      </c>
      <c r="AC138" s="231">
        <v>783585.92</v>
      </c>
      <c r="AD138" s="231">
        <v>15813.82</v>
      </c>
      <c r="AG138" s="76">
        <f t="shared" si="19"/>
        <v>876683.3899999999</v>
      </c>
      <c r="AH138" s="31">
        <f t="shared" si="20"/>
        <v>151261.9</v>
      </c>
      <c r="AI138" s="21">
        <f t="shared" si="22"/>
        <v>725421.48999999987</v>
      </c>
      <c r="AJ138" s="15">
        <f t="shared" si="23"/>
        <v>3016661.3200000003</v>
      </c>
      <c r="AK138" s="16">
        <f t="shared" si="21"/>
        <v>2585351.34</v>
      </c>
      <c r="AL138" s="26">
        <f t="shared" si="24"/>
        <v>431309.98000000045</v>
      </c>
    </row>
    <row r="139" spans="1:38" x14ac:dyDescent="0.2">
      <c r="A139" s="1" t="s">
        <v>505</v>
      </c>
      <c r="B139" s="1" t="s">
        <v>506</v>
      </c>
      <c r="C139" s="66">
        <v>4628</v>
      </c>
      <c r="D139" s="67" t="s">
        <v>1213</v>
      </c>
      <c r="E139" s="255" t="s">
        <v>3138</v>
      </c>
      <c r="F139" s="229">
        <v>883448.49</v>
      </c>
      <c r="G139" s="229">
        <v>0</v>
      </c>
      <c r="H139" s="229">
        <v>122431.31</v>
      </c>
      <c r="I139" s="255">
        <v>1385775.54</v>
      </c>
      <c r="J139" s="255">
        <v>85676.46</v>
      </c>
      <c r="L139" s="233">
        <v>7062.5</v>
      </c>
      <c r="N139" s="233">
        <v>0</v>
      </c>
      <c r="Q139" s="255">
        <v>765116.2</v>
      </c>
      <c r="T139" s="230">
        <v>1625700.17</v>
      </c>
      <c r="U139" s="230">
        <v>65925</v>
      </c>
      <c r="V139" s="230">
        <v>943.2</v>
      </c>
      <c r="X139" s="230">
        <v>959946</v>
      </c>
      <c r="Y139" s="230">
        <v>13500</v>
      </c>
      <c r="Z139" s="231">
        <v>1537989</v>
      </c>
      <c r="AC139" s="231">
        <v>544152.5</v>
      </c>
      <c r="AD139" s="231">
        <v>96827.91</v>
      </c>
      <c r="AG139" s="76">
        <f t="shared" si="19"/>
        <v>1005879.8</v>
      </c>
      <c r="AH139" s="31">
        <f t="shared" si="20"/>
        <v>7062.5</v>
      </c>
      <c r="AI139" s="21">
        <f t="shared" si="22"/>
        <v>998817.3</v>
      </c>
      <c r="AJ139" s="15">
        <f t="shared" si="23"/>
        <v>2666014.37</v>
      </c>
      <c r="AK139" s="16">
        <f t="shared" si="21"/>
        <v>2178969.41</v>
      </c>
      <c r="AL139" s="26">
        <f t="shared" si="24"/>
        <v>487044.95999999996</v>
      </c>
    </row>
    <row r="140" spans="1:38" x14ac:dyDescent="0.2">
      <c r="A140" s="1" t="s">
        <v>505</v>
      </c>
      <c r="B140" s="1" t="s">
        <v>506</v>
      </c>
      <c r="C140" s="66">
        <v>5183</v>
      </c>
      <c r="D140" s="67" t="s">
        <v>1214</v>
      </c>
      <c r="E140" s="255" t="s">
        <v>3139</v>
      </c>
      <c r="F140" s="229">
        <v>487695.8</v>
      </c>
      <c r="G140" s="229">
        <v>0</v>
      </c>
      <c r="H140" s="229">
        <v>44899.85</v>
      </c>
      <c r="I140" s="255">
        <v>247398.17</v>
      </c>
      <c r="J140" s="255">
        <v>31806.28</v>
      </c>
      <c r="L140" s="233">
        <v>6500</v>
      </c>
      <c r="N140" s="233">
        <v>15160</v>
      </c>
      <c r="Q140" s="255">
        <v>3234091.19</v>
      </c>
      <c r="T140" s="230">
        <v>1834855.36</v>
      </c>
      <c r="V140" s="230">
        <v>308.27</v>
      </c>
      <c r="X140" s="230">
        <v>657505.5</v>
      </c>
      <c r="Y140" s="230">
        <v>15000</v>
      </c>
      <c r="Z140" s="231">
        <v>1172487.5</v>
      </c>
      <c r="AC140" s="231">
        <v>985223.93</v>
      </c>
      <c r="AD140" s="231">
        <v>96498.64</v>
      </c>
      <c r="AG140" s="76">
        <f t="shared" si="19"/>
        <v>532595.65</v>
      </c>
      <c r="AH140" s="31">
        <f t="shared" si="20"/>
        <v>21660</v>
      </c>
      <c r="AI140" s="21">
        <f t="shared" si="22"/>
        <v>510935.65</v>
      </c>
      <c r="AJ140" s="15">
        <f t="shared" si="23"/>
        <v>2507669.13</v>
      </c>
      <c r="AK140" s="16">
        <f t="shared" si="21"/>
        <v>2254210.0700000003</v>
      </c>
      <c r="AL140" s="26">
        <f t="shared" si="24"/>
        <v>253459.05999999959</v>
      </c>
    </row>
    <row r="141" spans="1:38" x14ac:dyDescent="0.2">
      <c r="A141" s="1" t="s">
        <v>505</v>
      </c>
      <c r="B141" s="1" t="s">
        <v>506</v>
      </c>
      <c r="C141" s="66">
        <v>3400</v>
      </c>
      <c r="D141" s="67" t="s">
        <v>1215</v>
      </c>
      <c r="E141" s="255" t="s">
        <v>3140</v>
      </c>
      <c r="F141" s="229">
        <v>436755.32</v>
      </c>
      <c r="G141" s="229">
        <v>0</v>
      </c>
      <c r="H141" s="229">
        <v>130563.36</v>
      </c>
      <c r="I141" s="255">
        <v>520958.89</v>
      </c>
      <c r="J141" s="255">
        <v>102713.29</v>
      </c>
      <c r="L141" s="233">
        <v>6085.5</v>
      </c>
      <c r="N141" s="233">
        <v>4.67</v>
      </c>
      <c r="Q141" s="255">
        <v>1809525.85</v>
      </c>
      <c r="T141" s="230">
        <v>1446258.87</v>
      </c>
      <c r="V141" s="230">
        <v>431.76</v>
      </c>
      <c r="X141" s="230">
        <v>779756.5</v>
      </c>
      <c r="Y141" s="230">
        <v>9000</v>
      </c>
      <c r="Z141" s="231">
        <v>1280848.5</v>
      </c>
      <c r="AC141" s="231">
        <v>478032.35</v>
      </c>
      <c r="AD141" s="231">
        <v>80693.539999999994</v>
      </c>
      <c r="AG141" s="76">
        <f t="shared" si="19"/>
        <v>567318.68000000005</v>
      </c>
      <c r="AH141" s="31">
        <f t="shared" si="20"/>
        <v>6090.17</v>
      </c>
      <c r="AI141" s="21">
        <f t="shared" si="22"/>
        <v>561228.51</v>
      </c>
      <c r="AJ141" s="15">
        <f t="shared" si="23"/>
        <v>2235447.13</v>
      </c>
      <c r="AK141" s="16">
        <f t="shared" si="21"/>
        <v>1839574.3900000001</v>
      </c>
      <c r="AL141" s="26">
        <f t="shared" si="24"/>
        <v>395872.73999999976</v>
      </c>
    </row>
    <row r="142" spans="1:38" x14ac:dyDescent="0.2">
      <c r="A142" s="1" t="s">
        <v>505</v>
      </c>
      <c r="B142" s="1" t="s">
        <v>506</v>
      </c>
      <c r="C142" s="66">
        <v>7272</v>
      </c>
      <c r="D142" s="67" t="s">
        <v>1216</v>
      </c>
      <c r="E142" s="255" t="s">
        <v>3141</v>
      </c>
      <c r="F142" s="229">
        <v>877887.89</v>
      </c>
      <c r="G142" s="229">
        <v>0</v>
      </c>
      <c r="H142" s="229">
        <v>47534.78</v>
      </c>
      <c r="I142" s="255">
        <v>1064457.94</v>
      </c>
      <c r="J142" s="255">
        <v>172744.75</v>
      </c>
      <c r="L142" s="233">
        <v>7062.5</v>
      </c>
      <c r="N142" s="233">
        <v>92035.89</v>
      </c>
      <c r="Q142" s="255">
        <v>1034850.95</v>
      </c>
      <c r="T142" s="230">
        <v>1772161.6</v>
      </c>
      <c r="V142" s="230">
        <v>1057.1300000000001</v>
      </c>
      <c r="X142" s="230">
        <v>863740.5</v>
      </c>
      <c r="Y142" s="230">
        <v>16500</v>
      </c>
      <c r="Z142" s="231">
        <v>1390715.5</v>
      </c>
      <c r="AC142" s="231">
        <v>809172.29</v>
      </c>
      <c r="AD142" s="231">
        <v>141098.73000000001</v>
      </c>
      <c r="AG142" s="76">
        <f t="shared" si="19"/>
        <v>925422.67</v>
      </c>
      <c r="AH142" s="31">
        <f t="shared" si="20"/>
        <v>99098.39</v>
      </c>
      <c r="AI142" s="21">
        <f t="shared" si="22"/>
        <v>826324.28</v>
      </c>
      <c r="AJ142" s="15">
        <f t="shared" si="23"/>
        <v>2653459.23</v>
      </c>
      <c r="AK142" s="16">
        <f t="shared" si="21"/>
        <v>2340986.52</v>
      </c>
      <c r="AL142" s="26">
        <f t="shared" si="24"/>
        <v>312472.70999999996</v>
      </c>
    </row>
    <row r="143" spans="1:38" x14ac:dyDescent="0.2">
      <c r="A143" s="1" t="s">
        <v>505</v>
      </c>
      <c r="B143" s="1" t="s">
        <v>506</v>
      </c>
      <c r="C143" s="66">
        <v>4130</v>
      </c>
      <c r="D143" s="67" t="s">
        <v>1217</v>
      </c>
      <c r="E143" s="255" t="s">
        <v>3142</v>
      </c>
      <c r="F143" s="229">
        <v>537015.06000000006</v>
      </c>
      <c r="G143" s="229">
        <v>0</v>
      </c>
      <c r="H143" s="229">
        <v>83126.48</v>
      </c>
      <c r="I143" s="255">
        <v>156611.81</v>
      </c>
      <c r="J143" s="255">
        <v>111193.53</v>
      </c>
      <c r="L143" s="233">
        <v>7062.5</v>
      </c>
      <c r="N143" s="233">
        <v>108.63</v>
      </c>
      <c r="P143" s="255">
        <v>142.75</v>
      </c>
      <c r="Q143" s="255">
        <v>1778360.15</v>
      </c>
      <c r="T143" s="230">
        <v>1764526.72</v>
      </c>
      <c r="V143" s="230">
        <v>3920.54</v>
      </c>
      <c r="X143" s="230">
        <v>782561.5</v>
      </c>
      <c r="Y143" s="230">
        <v>19500</v>
      </c>
      <c r="Z143" s="231">
        <v>1379213.5</v>
      </c>
      <c r="AC143" s="231">
        <v>797219.79</v>
      </c>
      <c r="AD143" s="231">
        <v>60488.24</v>
      </c>
      <c r="AG143" s="76">
        <f t="shared" si="19"/>
        <v>620141.54</v>
      </c>
      <c r="AH143" s="31">
        <f t="shared" si="20"/>
        <v>7171.13</v>
      </c>
      <c r="AI143" s="21">
        <f t="shared" si="22"/>
        <v>612970.41</v>
      </c>
      <c r="AJ143" s="15">
        <f t="shared" si="23"/>
        <v>2570508.7599999998</v>
      </c>
      <c r="AK143" s="16">
        <f t="shared" si="21"/>
        <v>2236921.5300000003</v>
      </c>
      <c r="AL143" s="26">
        <f t="shared" si="24"/>
        <v>333587.22999999952</v>
      </c>
    </row>
    <row r="144" spans="1:38" x14ac:dyDescent="0.2">
      <c r="A144" s="1" t="s">
        <v>505</v>
      </c>
      <c r="B144" s="1" t="s">
        <v>506</v>
      </c>
      <c r="C144" s="66">
        <v>3177</v>
      </c>
      <c r="D144" s="67" t="s">
        <v>1218</v>
      </c>
      <c r="E144" s="255" t="s">
        <v>3143</v>
      </c>
      <c r="F144" s="229">
        <v>400552.83</v>
      </c>
      <c r="G144" s="229">
        <v>0</v>
      </c>
      <c r="H144" s="229">
        <v>62157.62</v>
      </c>
      <c r="I144" s="255">
        <v>321175.73</v>
      </c>
      <c r="J144" s="255">
        <v>24673.57</v>
      </c>
      <c r="L144" s="233">
        <v>9700</v>
      </c>
      <c r="N144" s="233">
        <v>138006.51999999999</v>
      </c>
      <c r="P144" s="255">
        <v>-105333.52</v>
      </c>
      <c r="Q144" s="255">
        <v>2463401.71</v>
      </c>
      <c r="T144" s="230">
        <v>1282690.5600000001</v>
      </c>
      <c r="U144" s="230">
        <v>30</v>
      </c>
      <c r="V144" s="230">
        <v>537.58000000000004</v>
      </c>
      <c r="X144" s="230">
        <v>816781</v>
      </c>
      <c r="Y144" s="230">
        <v>12000</v>
      </c>
      <c r="Z144" s="231">
        <v>1315915</v>
      </c>
      <c r="AC144" s="231">
        <v>1018332.31</v>
      </c>
      <c r="AD144" s="231">
        <v>88181.79</v>
      </c>
      <c r="AG144" s="76">
        <f t="shared" si="19"/>
        <v>462710.45</v>
      </c>
      <c r="AH144" s="31">
        <f t="shared" si="20"/>
        <v>147706.51999999999</v>
      </c>
      <c r="AI144" s="21">
        <f t="shared" si="22"/>
        <v>315003.93000000005</v>
      </c>
      <c r="AJ144" s="15">
        <f t="shared" si="23"/>
        <v>2112039.14</v>
      </c>
      <c r="AK144" s="16">
        <f t="shared" si="21"/>
        <v>2422429.1</v>
      </c>
      <c r="AL144" s="26">
        <f t="shared" si="24"/>
        <v>-310389.95999999996</v>
      </c>
    </row>
    <row r="145" spans="1:38" x14ac:dyDescent="0.2">
      <c r="A145" s="1" t="s">
        <v>505</v>
      </c>
      <c r="B145" s="1" t="s">
        <v>506</v>
      </c>
      <c r="C145" s="66">
        <v>5043</v>
      </c>
      <c r="D145" s="67" t="s">
        <v>1219</v>
      </c>
      <c r="E145" s="255" t="s">
        <v>3144</v>
      </c>
      <c r="F145" s="229">
        <v>736103.21</v>
      </c>
      <c r="G145" s="229">
        <v>0</v>
      </c>
      <c r="H145" s="229">
        <v>102446</v>
      </c>
      <c r="I145" s="255">
        <v>47118.76</v>
      </c>
      <c r="J145" s="255">
        <v>75059.06</v>
      </c>
      <c r="L145" s="233">
        <v>6500</v>
      </c>
      <c r="N145" s="233">
        <v>15010.6</v>
      </c>
      <c r="Q145" s="255">
        <v>1748544.54</v>
      </c>
      <c r="T145" s="230">
        <v>2315573.58</v>
      </c>
      <c r="V145" s="230">
        <v>478.36</v>
      </c>
      <c r="X145" s="230">
        <v>1198340.5</v>
      </c>
      <c r="Y145" s="230">
        <v>12000</v>
      </c>
      <c r="Z145" s="231">
        <v>1852308.5</v>
      </c>
      <c r="AC145" s="231">
        <v>943951.54</v>
      </c>
      <c r="AD145" s="231">
        <v>34501.879999999997</v>
      </c>
      <c r="AG145" s="76">
        <f t="shared" si="19"/>
        <v>838549.21</v>
      </c>
      <c r="AH145" s="31">
        <f t="shared" si="20"/>
        <v>21510.6</v>
      </c>
      <c r="AI145" s="21">
        <f t="shared" si="22"/>
        <v>817038.61</v>
      </c>
      <c r="AJ145" s="15">
        <f t="shared" si="23"/>
        <v>3526392.44</v>
      </c>
      <c r="AK145" s="16">
        <f t="shared" si="21"/>
        <v>2830761.92</v>
      </c>
      <c r="AL145" s="26">
        <f t="shared" si="24"/>
        <v>695630.52</v>
      </c>
    </row>
    <row r="146" spans="1:38" x14ac:dyDescent="0.2">
      <c r="A146" s="1" t="s">
        <v>505</v>
      </c>
      <c r="B146" s="1" t="s">
        <v>506</v>
      </c>
      <c r="C146" s="66">
        <v>4781</v>
      </c>
      <c r="D146" s="67" t="s">
        <v>1220</v>
      </c>
      <c r="E146" s="255" t="s">
        <v>3145</v>
      </c>
      <c r="F146" s="229">
        <v>713370.37</v>
      </c>
      <c r="G146" s="229">
        <v>0</v>
      </c>
      <c r="H146" s="229">
        <v>175504.91</v>
      </c>
      <c r="I146" s="255">
        <v>1236225.77</v>
      </c>
      <c r="J146" s="255">
        <v>108903.06</v>
      </c>
      <c r="L146" s="233">
        <v>6500</v>
      </c>
      <c r="N146" s="233">
        <v>109</v>
      </c>
      <c r="P146" s="255">
        <v>4381.12</v>
      </c>
      <c r="Q146" s="255">
        <v>577706.88</v>
      </c>
      <c r="T146" s="230">
        <v>2163559.4700000002</v>
      </c>
      <c r="U146" s="230">
        <v>66500</v>
      </c>
      <c r="V146" s="230">
        <v>857.55</v>
      </c>
      <c r="X146" s="230">
        <v>1263205</v>
      </c>
      <c r="Y146" s="230">
        <v>16500</v>
      </c>
      <c r="Z146" s="231">
        <v>1948828</v>
      </c>
      <c r="AC146" s="231">
        <v>852011.38</v>
      </c>
      <c r="AD146" s="231">
        <v>102371.28</v>
      </c>
      <c r="AG146" s="76">
        <f t="shared" si="19"/>
        <v>888875.28</v>
      </c>
      <c r="AH146" s="31">
        <f t="shared" si="20"/>
        <v>6609</v>
      </c>
      <c r="AI146" s="21">
        <f t="shared" si="22"/>
        <v>882266.28</v>
      </c>
      <c r="AJ146" s="15">
        <f t="shared" si="23"/>
        <v>3510622.02</v>
      </c>
      <c r="AK146" s="16">
        <f t="shared" si="21"/>
        <v>2903210.6599999997</v>
      </c>
      <c r="AL146" s="26">
        <f t="shared" si="24"/>
        <v>607411.36000000034</v>
      </c>
    </row>
    <row r="147" spans="1:38" x14ac:dyDescent="0.2">
      <c r="A147" s="1" t="s">
        <v>505</v>
      </c>
      <c r="B147" s="1" t="s">
        <v>506</v>
      </c>
      <c r="C147" s="66">
        <v>7022</v>
      </c>
      <c r="D147" s="67" t="s">
        <v>1221</v>
      </c>
      <c r="E147" s="255" t="s">
        <v>3146</v>
      </c>
      <c r="F147" s="229">
        <v>862857.71</v>
      </c>
      <c r="G147" s="229">
        <v>90150</v>
      </c>
      <c r="H147" s="229">
        <v>75701.440000000002</v>
      </c>
      <c r="I147" s="255">
        <v>77552.47</v>
      </c>
      <c r="J147" s="255">
        <v>141789.32</v>
      </c>
      <c r="L147" s="233">
        <v>13375</v>
      </c>
      <c r="N147" s="233">
        <v>15673.38</v>
      </c>
      <c r="Q147" s="255">
        <v>3628551.99</v>
      </c>
      <c r="T147" s="230">
        <v>2253790.27</v>
      </c>
      <c r="V147" s="230">
        <v>890.77</v>
      </c>
      <c r="X147" s="230">
        <v>1371825</v>
      </c>
      <c r="Y147" s="230">
        <v>16500</v>
      </c>
      <c r="Z147" s="231">
        <v>2016140</v>
      </c>
      <c r="AC147" s="231">
        <v>908814.36</v>
      </c>
      <c r="AD147" s="231">
        <v>42593.06</v>
      </c>
      <c r="AF147" s="231">
        <v>2500</v>
      </c>
      <c r="AG147" s="76">
        <f t="shared" si="19"/>
        <v>1028709.1499999999</v>
      </c>
      <c r="AH147" s="31">
        <f t="shared" si="20"/>
        <v>29048.379999999997</v>
      </c>
      <c r="AI147" s="21">
        <f t="shared" si="22"/>
        <v>999660.7699999999</v>
      </c>
      <c r="AJ147" s="15">
        <f t="shared" si="23"/>
        <v>3643006.04</v>
      </c>
      <c r="AK147" s="16">
        <f t="shared" si="21"/>
        <v>2970047.42</v>
      </c>
      <c r="AL147" s="26">
        <f t="shared" si="24"/>
        <v>672958.62000000011</v>
      </c>
    </row>
    <row r="148" spans="1:38" x14ac:dyDescent="0.2">
      <c r="A148" s="1" t="s">
        <v>505</v>
      </c>
      <c r="B148" s="1" t="s">
        <v>506</v>
      </c>
      <c r="C148" s="66">
        <v>5099</v>
      </c>
      <c r="D148" s="67" t="s">
        <v>1222</v>
      </c>
      <c r="E148" s="255" t="s">
        <v>3147</v>
      </c>
      <c r="F148" s="229">
        <v>839197.27</v>
      </c>
      <c r="G148" s="229">
        <v>0</v>
      </c>
      <c r="H148" s="229">
        <v>53207.9</v>
      </c>
      <c r="I148" s="255">
        <v>254330.62</v>
      </c>
      <c r="J148" s="255">
        <v>54152.42</v>
      </c>
      <c r="L148" s="233">
        <v>6687.5</v>
      </c>
      <c r="N148" s="233">
        <v>12500</v>
      </c>
      <c r="P148" s="255">
        <v>3969.66</v>
      </c>
      <c r="Q148" s="255">
        <v>2252597.11</v>
      </c>
      <c r="T148" s="230">
        <v>1591701.38</v>
      </c>
      <c r="V148" s="230">
        <v>1003.88</v>
      </c>
      <c r="X148" s="230">
        <v>987385</v>
      </c>
      <c r="Y148" s="230">
        <v>24000</v>
      </c>
      <c r="Z148" s="231">
        <v>1449959</v>
      </c>
      <c r="AC148" s="231">
        <v>634556.1</v>
      </c>
      <c r="AD148" s="231">
        <v>104112.94</v>
      </c>
      <c r="AG148" s="76">
        <f t="shared" si="19"/>
        <v>892405.17</v>
      </c>
      <c r="AH148" s="31">
        <f t="shared" si="20"/>
        <v>19187.5</v>
      </c>
      <c r="AI148" s="21">
        <f t="shared" si="22"/>
        <v>873217.67</v>
      </c>
      <c r="AJ148" s="15">
        <f t="shared" si="23"/>
        <v>2604090.2599999998</v>
      </c>
      <c r="AK148" s="16">
        <f t="shared" si="21"/>
        <v>2188628.04</v>
      </c>
      <c r="AL148" s="26">
        <f t="shared" si="24"/>
        <v>415462.21999999974</v>
      </c>
    </row>
    <row r="149" spans="1:38" x14ac:dyDescent="0.2">
      <c r="A149" s="1" t="s">
        <v>505</v>
      </c>
      <c r="B149" s="1" t="s">
        <v>506</v>
      </c>
      <c r="C149" s="66">
        <v>2341</v>
      </c>
      <c r="D149" s="67" t="s">
        <v>1223</v>
      </c>
      <c r="E149" s="255" t="s">
        <v>3148</v>
      </c>
      <c r="F149" s="229">
        <v>361094.16</v>
      </c>
      <c r="G149" s="229">
        <v>10200</v>
      </c>
      <c r="H149" s="229">
        <v>43695.03</v>
      </c>
      <c r="I149" s="255">
        <v>1401345.09</v>
      </c>
      <c r="J149" s="255">
        <v>35897.29</v>
      </c>
      <c r="L149" s="233">
        <v>14700</v>
      </c>
      <c r="N149" s="233">
        <v>46.64</v>
      </c>
      <c r="Q149" s="255">
        <v>605433.22</v>
      </c>
      <c r="T149" s="230">
        <v>1047433.16</v>
      </c>
      <c r="V149" s="230">
        <v>377.49</v>
      </c>
      <c r="X149" s="230">
        <v>685398</v>
      </c>
      <c r="Y149" s="230">
        <v>4500</v>
      </c>
      <c r="Z149" s="231">
        <v>991659</v>
      </c>
      <c r="AC149" s="231">
        <v>437512.52</v>
      </c>
      <c r="AD149" s="231">
        <v>103867.52</v>
      </c>
      <c r="AG149" s="76">
        <f t="shared" si="19"/>
        <v>414989.18999999994</v>
      </c>
      <c r="AH149" s="31">
        <f t="shared" si="20"/>
        <v>14746.64</v>
      </c>
      <c r="AI149" s="21">
        <f t="shared" si="22"/>
        <v>400242.54999999993</v>
      </c>
      <c r="AJ149" s="15">
        <f t="shared" si="23"/>
        <v>1737708.65</v>
      </c>
      <c r="AK149" s="16">
        <f t="shared" si="21"/>
        <v>1533039.04</v>
      </c>
      <c r="AL149" s="26">
        <f t="shared" si="24"/>
        <v>204669.60999999987</v>
      </c>
    </row>
    <row r="150" spans="1:38" x14ac:dyDescent="0.2">
      <c r="A150" s="1" t="s">
        <v>505</v>
      </c>
      <c r="B150" s="1" t="s">
        <v>506</v>
      </c>
      <c r="C150" s="66">
        <v>1923</v>
      </c>
      <c r="D150" s="67" t="s">
        <v>1224</v>
      </c>
      <c r="E150" s="255" t="s">
        <v>3149</v>
      </c>
      <c r="F150" s="229">
        <v>507008.46</v>
      </c>
      <c r="G150" s="229">
        <v>0</v>
      </c>
      <c r="H150" s="229">
        <v>53541.73</v>
      </c>
      <c r="I150" s="255">
        <v>997181.96</v>
      </c>
      <c r="J150" s="255">
        <v>24465.91</v>
      </c>
      <c r="L150" s="233">
        <v>6072.5</v>
      </c>
      <c r="N150" s="233">
        <v>0</v>
      </c>
      <c r="Q150" s="255">
        <v>698047.3</v>
      </c>
      <c r="T150" s="230">
        <v>1027007.2</v>
      </c>
      <c r="V150" s="230">
        <v>770.13</v>
      </c>
      <c r="X150" s="230">
        <v>994106.5</v>
      </c>
      <c r="Y150" s="230">
        <v>19500</v>
      </c>
      <c r="Z150" s="231">
        <v>1287351.5</v>
      </c>
      <c r="AC150" s="231">
        <v>460364.46</v>
      </c>
      <c r="AD150" s="231">
        <v>76072.55</v>
      </c>
      <c r="AG150" s="76">
        <f t="shared" si="19"/>
        <v>560550.19000000006</v>
      </c>
      <c r="AH150" s="31">
        <f t="shared" si="20"/>
        <v>6072.5</v>
      </c>
      <c r="AI150" s="21">
        <f t="shared" si="22"/>
        <v>554477.69000000006</v>
      </c>
      <c r="AJ150" s="15">
        <f t="shared" si="23"/>
        <v>2041383.83</v>
      </c>
      <c r="AK150" s="16">
        <f t="shared" si="21"/>
        <v>1823788.51</v>
      </c>
      <c r="AL150" s="26">
        <f t="shared" si="24"/>
        <v>217595.32000000007</v>
      </c>
    </row>
    <row r="151" spans="1:38" x14ac:dyDescent="0.2">
      <c r="A151" s="1" t="s">
        <v>505</v>
      </c>
      <c r="B151" s="1" t="s">
        <v>506</v>
      </c>
      <c r="C151" s="66">
        <v>1617</v>
      </c>
      <c r="D151" s="67" t="s">
        <v>1225</v>
      </c>
      <c r="E151" s="255" t="s">
        <v>3150</v>
      </c>
      <c r="F151" s="229">
        <v>233562.76</v>
      </c>
      <c r="G151" s="229">
        <v>29000</v>
      </c>
      <c r="H151" s="229">
        <v>77107.22</v>
      </c>
      <c r="I151" s="255">
        <v>1001962.2</v>
      </c>
      <c r="J151" s="255">
        <v>54844.22</v>
      </c>
      <c r="L151" s="233">
        <v>7200</v>
      </c>
      <c r="N151" s="233">
        <v>590.33000000000004</v>
      </c>
      <c r="Q151" s="255">
        <v>399608.02</v>
      </c>
      <c r="T151" s="230">
        <v>1024179.64</v>
      </c>
      <c r="V151" s="230">
        <v>236.66</v>
      </c>
      <c r="X151" s="230">
        <v>368596.35</v>
      </c>
      <c r="Y151" s="230">
        <v>12000</v>
      </c>
      <c r="Z151" s="231">
        <v>654436.35</v>
      </c>
      <c r="AC151" s="231">
        <v>548383.87</v>
      </c>
      <c r="AD151" s="231">
        <v>90062.48</v>
      </c>
      <c r="AG151" s="76">
        <f t="shared" si="19"/>
        <v>339669.98</v>
      </c>
      <c r="AH151" s="31">
        <f t="shared" si="20"/>
        <v>7790.33</v>
      </c>
      <c r="AI151" s="21">
        <f t="shared" si="22"/>
        <v>331879.64999999997</v>
      </c>
      <c r="AJ151" s="15">
        <f t="shared" si="23"/>
        <v>1405012.65</v>
      </c>
      <c r="AK151" s="16">
        <f t="shared" si="21"/>
        <v>1292882.7</v>
      </c>
      <c r="AL151" s="26">
        <f t="shared" si="24"/>
        <v>112129.94999999995</v>
      </c>
    </row>
    <row r="152" spans="1:38" x14ac:dyDescent="0.2">
      <c r="A152" s="1" t="s">
        <v>505</v>
      </c>
      <c r="B152" s="1" t="s">
        <v>506</v>
      </c>
      <c r="C152" s="66">
        <v>1689</v>
      </c>
      <c r="D152" s="67" t="s">
        <v>1226</v>
      </c>
      <c r="E152" s="255" t="s">
        <v>3151</v>
      </c>
      <c r="F152" s="229">
        <v>301391.84999999998</v>
      </c>
      <c r="G152" s="229">
        <v>0</v>
      </c>
      <c r="H152" s="229">
        <v>81394.759999999995</v>
      </c>
      <c r="I152" s="255">
        <v>22009.13</v>
      </c>
      <c r="J152" s="255">
        <v>121109.99</v>
      </c>
      <c r="L152" s="233">
        <v>8962.5</v>
      </c>
      <c r="N152" s="233">
        <v>15000</v>
      </c>
      <c r="Q152" s="255">
        <v>1677902.08</v>
      </c>
      <c r="T152" s="230">
        <v>1344977.54</v>
      </c>
      <c r="U152" s="230">
        <v>50000</v>
      </c>
      <c r="V152" s="230">
        <v>465.38</v>
      </c>
      <c r="X152" s="230">
        <v>732718</v>
      </c>
      <c r="Y152" s="230">
        <v>16500</v>
      </c>
      <c r="Z152" s="231">
        <v>1297641</v>
      </c>
      <c r="AC152" s="231">
        <v>559940.07999999996</v>
      </c>
      <c r="AD152" s="231">
        <v>51841.16</v>
      </c>
      <c r="AG152" s="76">
        <f t="shared" si="19"/>
        <v>382786.61</v>
      </c>
      <c r="AH152" s="31">
        <f t="shared" si="20"/>
        <v>23962.5</v>
      </c>
      <c r="AI152" s="21">
        <f t="shared" si="22"/>
        <v>358824.11</v>
      </c>
      <c r="AJ152" s="15">
        <f t="shared" si="23"/>
        <v>2144660.92</v>
      </c>
      <c r="AK152" s="16">
        <f t="shared" si="21"/>
        <v>1909422.24</v>
      </c>
      <c r="AL152" s="26">
        <f t="shared" si="24"/>
        <v>235238.67999999993</v>
      </c>
    </row>
    <row r="153" spans="1:38" x14ac:dyDescent="0.2">
      <c r="A153" s="1" t="s">
        <v>505</v>
      </c>
      <c r="B153" s="1" t="s">
        <v>506</v>
      </c>
      <c r="C153" s="66">
        <v>4089</v>
      </c>
      <c r="D153" s="67" t="s">
        <v>1227</v>
      </c>
      <c r="E153" s="255" t="s">
        <v>3152</v>
      </c>
      <c r="F153" s="229">
        <v>367677.51</v>
      </c>
      <c r="G153" s="229">
        <v>0</v>
      </c>
      <c r="H153" s="229">
        <v>126739.33</v>
      </c>
      <c r="I153" s="255">
        <v>662963.37</v>
      </c>
      <c r="J153" s="255">
        <v>98726.8</v>
      </c>
      <c r="L153" s="233">
        <v>6687.5</v>
      </c>
      <c r="N153" s="233">
        <v>81121.19</v>
      </c>
      <c r="Q153" s="255">
        <v>511906.95</v>
      </c>
      <c r="T153" s="230">
        <v>1735503.84</v>
      </c>
      <c r="U153" s="230">
        <v>33678.81</v>
      </c>
      <c r="V153" s="230">
        <v>271.11</v>
      </c>
      <c r="X153" s="230">
        <v>1466521</v>
      </c>
      <c r="Y153" s="230">
        <v>34500</v>
      </c>
      <c r="Z153" s="231">
        <v>2035632</v>
      </c>
      <c r="AC153" s="231">
        <v>788958.71999999997</v>
      </c>
      <c r="AD153" s="231">
        <v>80291.839999999997</v>
      </c>
      <c r="AG153" s="76">
        <f t="shared" si="19"/>
        <v>494416.84</v>
      </c>
      <c r="AH153" s="31">
        <f t="shared" si="20"/>
        <v>87808.69</v>
      </c>
      <c r="AI153" s="21">
        <f t="shared" si="22"/>
        <v>406608.15</v>
      </c>
      <c r="AJ153" s="15">
        <f t="shared" si="23"/>
        <v>3270474.7600000002</v>
      </c>
      <c r="AK153" s="16">
        <f t="shared" si="21"/>
        <v>2904882.5599999996</v>
      </c>
      <c r="AL153" s="26">
        <f t="shared" si="24"/>
        <v>365592.20000000065</v>
      </c>
    </row>
    <row r="154" spans="1:38" x14ac:dyDescent="0.2">
      <c r="A154" s="1" t="s">
        <v>505</v>
      </c>
      <c r="B154" s="1" t="s">
        <v>506</v>
      </c>
      <c r="C154" s="66">
        <v>5940</v>
      </c>
      <c r="D154" s="67" t="s">
        <v>1228</v>
      </c>
      <c r="E154" s="255" t="s">
        <v>3153</v>
      </c>
      <c r="F154" s="229">
        <v>983511.85</v>
      </c>
      <c r="G154" s="229">
        <v>0</v>
      </c>
      <c r="H154" s="229">
        <v>111011.11</v>
      </c>
      <c r="I154" s="255">
        <v>554028.75</v>
      </c>
      <c r="J154" s="255">
        <v>103642.65</v>
      </c>
      <c r="L154" s="233">
        <v>19600</v>
      </c>
      <c r="N154" s="233">
        <v>15042.06</v>
      </c>
      <c r="Q154" s="255">
        <v>3252587.34</v>
      </c>
      <c r="T154" s="230">
        <v>1670420.26</v>
      </c>
      <c r="V154" s="230">
        <v>1065.07</v>
      </c>
      <c r="X154" s="230">
        <v>1358876</v>
      </c>
      <c r="Y154" s="230">
        <v>31500</v>
      </c>
      <c r="Z154" s="231">
        <v>1811058</v>
      </c>
      <c r="AC154" s="231">
        <v>757409.98</v>
      </c>
      <c r="AD154" s="231">
        <v>144122.16</v>
      </c>
      <c r="AG154" s="76">
        <f t="shared" si="19"/>
        <v>1094522.96</v>
      </c>
      <c r="AH154" s="31">
        <f t="shared" si="20"/>
        <v>34642.06</v>
      </c>
      <c r="AI154" s="21">
        <f t="shared" si="22"/>
        <v>1059880.8999999999</v>
      </c>
      <c r="AJ154" s="15">
        <f t="shared" si="23"/>
        <v>3061861.33</v>
      </c>
      <c r="AK154" s="16">
        <f t="shared" si="21"/>
        <v>2712590.14</v>
      </c>
      <c r="AL154" s="26">
        <f t="shared" si="24"/>
        <v>349271.18999999994</v>
      </c>
    </row>
    <row r="155" spans="1:38" x14ac:dyDescent="0.2">
      <c r="A155" s="1" t="s">
        <v>505</v>
      </c>
      <c r="B155" s="1" t="s">
        <v>506</v>
      </c>
      <c r="C155" s="66">
        <v>3290</v>
      </c>
      <c r="D155" s="67" t="s">
        <v>1229</v>
      </c>
      <c r="E155" s="255" t="s">
        <v>3198</v>
      </c>
      <c r="F155" s="229">
        <v>656601.59999999998</v>
      </c>
      <c r="G155" s="229">
        <v>0</v>
      </c>
      <c r="H155" s="229">
        <v>126466.35</v>
      </c>
      <c r="I155" s="255">
        <v>1425358.71</v>
      </c>
      <c r="J155" s="255">
        <v>72002.48</v>
      </c>
      <c r="L155" s="233">
        <v>6500</v>
      </c>
      <c r="N155" s="233">
        <v>20315.16</v>
      </c>
      <c r="Q155" s="255">
        <v>2705484.32</v>
      </c>
      <c r="T155" s="230">
        <v>1350080.49</v>
      </c>
      <c r="U155" s="230">
        <v>226763</v>
      </c>
      <c r="X155" s="230">
        <v>763471</v>
      </c>
      <c r="Y155" s="230">
        <v>12000</v>
      </c>
      <c r="Z155" s="231">
        <v>1269313</v>
      </c>
      <c r="AC155" s="231">
        <v>704058.64</v>
      </c>
      <c r="AD155" s="231">
        <v>81700.12</v>
      </c>
      <c r="AG155" s="76">
        <f t="shared" si="19"/>
        <v>783067.95</v>
      </c>
      <c r="AH155" s="31">
        <f t="shared" si="20"/>
        <v>26815.16</v>
      </c>
      <c r="AI155" s="21">
        <f t="shared" si="22"/>
        <v>756252.78999999992</v>
      </c>
      <c r="AJ155" s="15">
        <f t="shared" si="23"/>
        <v>2352314.4900000002</v>
      </c>
      <c r="AK155" s="16">
        <f t="shared" si="21"/>
        <v>2055071.7600000002</v>
      </c>
      <c r="AL155" s="26">
        <f t="shared" si="24"/>
        <v>297242.73</v>
      </c>
    </row>
    <row r="156" spans="1:38" x14ac:dyDescent="0.2">
      <c r="A156" s="1" t="s">
        <v>509</v>
      </c>
      <c r="B156" s="1" t="s">
        <v>510</v>
      </c>
      <c r="C156" s="66">
        <v>3875</v>
      </c>
      <c r="D156" s="67" t="s">
        <v>1230</v>
      </c>
      <c r="E156" s="255" t="s">
        <v>3154</v>
      </c>
      <c r="F156" s="229">
        <v>614470.9</v>
      </c>
      <c r="G156" s="229">
        <v>0</v>
      </c>
      <c r="H156" s="229">
        <v>78595.850000000006</v>
      </c>
      <c r="I156" s="255">
        <v>540974.68000000005</v>
      </c>
      <c r="J156" s="255">
        <v>482106.68</v>
      </c>
      <c r="L156" s="233">
        <v>19357.5</v>
      </c>
      <c r="N156" s="233">
        <v>0</v>
      </c>
      <c r="Q156" s="255">
        <v>1733406.94</v>
      </c>
      <c r="T156" s="230">
        <v>1795982.36</v>
      </c>
      <c r="U156" s="230">
        <v>99060</v>
      </c>
      <c r="V156" s="230">
        <v>423.44</v>
      </c>
      <c r="X156" s="230">
        <v>1467640</v>
      </c>
      <c r="Y156" s="230">
        <v>12000</v>
      </c>
      <c r="Z156" s="231">
        <v>2231112</v>
      </c>
      <c r="AC156" s="231">
        <v>544985.15</v>
      </c>
      <c r="AD156" s="231">
        <v>204398.72</v>
      </c>
      <c r="AG156" s="76">
        <f t="shared" si="19"/>
        <v>693066.75</v>
      </c>
      <c r="AH156" s="31">
        <f t="shared" si="20"/>
        <v>19357.5</v>
      </c>
      <c r="AI156" s="21">
        <f t="shared" si="22"/>
        <v>673709.25</v>
      </c>
      <c r="AJ156" s="15">
        <f t="shared" si="23"/>
        <v>3375105.8</v>
      </c>
      <c r="AK156" s="16">
        <f t="shared" si="21"/>
        <v>2980495.87</v>
      </c>
      <c r="AL156" s="26">
        <f t="shared" si="24"/>
        <v>394609.9299999997</v>
      </c>
    </row>
    <row r="157" spans="1:38" x14ac:dyDescent="0.2">
      <c r="A157" s="1" t="s">
        <v>509</v>
      </c>
      <c r="B157" s="1" t="s">
        <v>510</v>
      </c>
      <c r="C157" s="66">
        <v>4209</v>
      </c>
      <c r="D157" s="67" t="s">
        <v>1231</v>
      </c>
      <c r="E157" s="255" t="s">
        <v>3155</v>
      </c>
      <c r="F157" s="229">
        <v>639961.91</v>
      </c>
      <c r="G157" s="229">
        <v>0</v>
      </c>
      <c r="H157" s="229">
        <v>35120.559999999998</v>
      </c>
      <c r="I157" s="255">
        <v>239323.36</v>
      </c>
      <c r="J157" s="255">
        <v>19197.830000000002</v>
      </c>
      <c r="L157" s="233">
        <v>16837.5</v>
      </c>
      <c r="N157" s="233">
        <v>186.19</v>
      </c>
      <c r="P157" s="255">
        <v>-0.99</v>
      </c>
      <c r="Q157" s="255">
        <v>1890457.72</v>
      </c>
      <c r="T157" s="230">
        <v>1539958.76</v>
      </c>
      <c r="U157" s="230">
        <v>99510</v>
      </c>
      <c r="V157" s="230">
        <v>455.78</v>
      </c>
      <c r="X157" s="230">
        <v>483110</v>
      </c>
      <c r="Y157" s="230">
        <v>12000</v>
      </c>
      <c r="Z157" s="231">
        <v>1162650</v>
      </c>
      <c r="AC157" s="231">
        <v>375943.87</v>
      </c>
      <c r="AD157" s="231">
        <v>83773.279999999999</v>
      </c>
      <c r="AF157" s="231">
        <v>32980</v>
      </c>
      <c r="AG157" s="76">
        <f t="shared" si="19"/>
        <v>675082.47</v>
      </c>
      <c r="AH157" s="31">
        <f t="shared" si="20"/>
        <v>17023.689999999999</v>
      </c>
      <c r="AI157" s="21">
        <f t="shared" si="22"/>
        <v>658058.78</v>
      </c>
      <c r="AJ157" s="15">
        <f t="shared" si="23"/>
        <v>2135034.54</v>
      </c>
      <c r="AK157" s="16">
        <f t="shared" si="21"/>
        <v>1655347.1500000001</v>
      </c>
      <c r="AL157" s="26">
        <f t="shared" si="24"/>
        <v>479687.3899999999</v>
      </c>
    </row>
    <row r="158" spans="1:38" x14ac:dyDescent="0.2">
      <c r="A158" s="1" t="s">
        <v>509</v>
      </c>
      <c r="B158" s="1" t="s">
        <v>510</v>
      </c>
      <c r="C158" s="66">
        <v>5209</v>
      </c>
      <c r="D158" s="67" t="s">
        <v>1232</v>
      </c>
      <c r="E158" s="255" t="s">
        <v>3156</v>
      </c>
      <c r="F158" s="229">
        <v>857015.1</v>
      </c>
      <c r="G158" s="229">
        <v>0</v>
      </c>
      <c r="H158" s="229">
        <v>91356.84</v>
      </c>
      <c r="I158" s="255">
        <v>2242203.9</v>
      </c>
      <c r="J158" s="255">
        <v>240658.44</v>
      </c>
      <c r="L158" s="233">
        <v>23272.5</v>
      </c>
      <c r="N158" s="233">
        <v>1614.38</v>
      </c>
      <c r="P158" s="255">
        <v>-76.06</v>
      </c>
      <c r="Q158" s="255">
        <v>715300.29</v>
      </c>
      <c r="T158" s="230">
        <v>2041391.14</v>
      </c>
      <c r="U158" s="230">
        <v>134350</v>
      </c>
      <c r="V158" s="230">
        <v>1145.6199999999999</v>
      </c>
      <c r="X158" s="230">
        <v>1052990</v>
      </c>
      <c r="Y158" s="230">
        <v>22500</v>
      </c>
      <c r="Z158" s="231">
        <v>1893773</v>
      </c>
      <c r="AC158" s="231">
        <v>692438.83</v>
      </c>
      <c r="AD158" s="231">
        <v>176230.13</v>
      </c>
      <c r="AG158" s="76">
        <f t="shared" si="19"/>
        <v>948371.94</v>
      </c>
      <c r="AH158" s="31">
        <f t="shared" si="20"/>
        <v>24886.880000000001</v>
      </c>
      <c r="AI158" s="21">
        <f t="shared" si="22"/>
        <v>923485.05999999994</v>
      </c>
      <c r="AJ158" s="15">
        <f t="shared" si="23"/>
        <v>3252376.76</v>
      </c>
      <c r="AK158" s="16">
        <f t="shared" si="21"/>
        <v>2762441.96</v>
      </c>
      <c r="AL158" s="26">
        <f t="shared" si="24"/>
        <v>489934.79999999981</v>
      </c>
    </row>
    <row r="159" spans="1:38" x14ac:dyDescent="0.2">
      <c r="A159" s="1" t="s">
        <v>509</v>
      </c>
      <c r="B159" s="1" t="s">
        <v>510</v>
      </c>
      <c r="C159" s="66">
        <v>5460</v>
      </c>
      <c r="D159" s="67" t="s">
        <v>1233</v>
      </c>
      <c r="E159" s="255" t="s">
        <v>3157</v>
      </c>
      <c r="F159" s="229">
        <v>1070256.44</v>
      </c>
      <c r="G159" s="229">
        <v>0</v>
      </c>
      <c r="H159" s="229">
        <v>101419.9</v>
      </c>
      <c r="I159" s="255">
        <v>291684.28000000003</v>
      </c>
      <c r="J159" s="255">
        <v>187834.57</v>
      </c>
      <c r="L159" s="233">
        <v>16237.5</v>
      </c>
      <c r="N159" s="233">
        <v>480</v>
      </c>
      <c r="P159" s="255">
        <v>2.5</v>
      </c>
      <c r="Q159" s="255">
        <v>1595931.52</v>
      </c>
      <c r="T159" s="230">
        <v>1852881.53</v>
      </c>
      <c r="U159" s="230">
        <v>373250</v>
      </c>
      <c r="V159" s="230">
        <v>891.65</v>
      </c>
      <c r="X159" s="230">
        <v>545920</v>
      </c>
      <c r="Z159" s="231">
        <v>1313980</v>
      </c>
      <c r="AC159" s="231">
        <v>501907.42</v>
      </c>
      <c r="AD159" s="231">
        <v>86585.35</v>
      </c>
      <c r="AF159" s="231">
        <v>40440</v>
      </c>
      <c r="AG159" s="76">
        <f t="shared" si="19"/>
        <v>1171676.3399999999</v>
      </c>
      <c r="AH159" s="31">
        <f t="shared" si="20"/>
        <v>16717.5</v>
      </c>
      <c r="AI159" s="21">
        <f t="shared" si="22"/>
        <v>1154958.8399999999</v>
      </c>
      <c r="AJ159" s="15">
        <f t="shared" si="23"/>
        <v>2772943.18</v>
      </c>
      <c r="AK159" s="16">
        <f t="shared" si="21"/>
        <v>1942912.77</v>
      </c>
      <c r="AL159" s="26">
        <f t="shared" si="24"/>
        <v>830030.41000000015</v>
      </c>
    </row>
    <row r="160" spans="1:38" x14ac:dyDescent="0.2">
      <c r="A160" s="1" t="s">
        <v>513</v>
      </c>
      <c r="B160" s="1" t="s">
        <v>514</v>
      </c>
      <c r="C160" s="66">
        <v>2090</v>
      </c>
      <c r="D160" s="67" t="s">
        <v>1234</v>
      </c>
      <c r="E160" s="255" t="s">
        <v>3158</v>
      </c>
      <c r="F160" s="229">
        <v>592906.18000000005</v>
      </c>
      <c r="G160" s="229">
        <v>0</v>
      </c>
      <c r="H160" s="229">
        <v>51060.46</v>
      </c>
      <c r="I160" s="255">
        <v>300337.89</v>
      </c>
      <c r="J160" s="255">
        <v>117788</v>
      </c>
      <c r="K160" s="233">
        <v>3500</v>
      </c>
      <c r="L160" s="233">
        <v>53550.5</v>
      </c>
      <c r="Q160" s="255">
        <v>2218013.29</v>
      </c>
      <c r="T160" s="230">
        <v>1003736.74</v>
      </c>
      <c r="U160" s="230">
        <v>30000</v>
      </c>
      <c r="V160" s="230">
        <v>172.43</v>
      </c>
      <c r="X160" s="230">
        <v>1026442</v>
      </c>
      <c r="Z160" s="231">
        <v>1425382</v>
      </c>
      <c r="AC160" s="231">
        <v>235929.86</v>
      </c>
      <c r="AD160" s="231">
        <v>62776.32</v>
      </c>
      <c r="AG160" s="76">
        <f t="shared" si="19"/>
        <v>643966.64</v>
      </c>
      <c r="AH160" s="31">
        <f t="shared" si="20"/>
        <v>57050.5</v>
      </c>
      <c r="AI160" s="21">
        <f t="shared" si="22"/>
        <v>586916.14</v>
      </c>
      <c r="AJ160" s="15">
        <f t="shared" si="23"/>
        <v>2060351.17</v>
      </c>
      <c r="AK160" s="16">
        <f t="shared" si="21"/>
        <v>1724088.18</v>
      </c>
      <c r="AL160" s="26">
        <f t="shared" si="24"/>
        <v>336262.99</v>
      </c>
    </row>
    <row r="161" spans="1:38" x14ac:dyDescent="0.2">
      <c r="A161" s="1" t="s">
        <v>513</v>
      </c>
      <c r="B161" s="1" t="s">
        <v>514</v>
      </c>
      <c r="C161" s="66">
        <v>3852</v>
      </c>
      <c r="D161" s="67" t="s">
        <v>1235</v>
      </c>
      <c r="E161" s="255" t="s">
        <v>3159</v>
      </c>
      <c r="F161" s="229">
        <v>518334.14</v>
      </c>
      <c r="G161" s="229">
        <v>0</v>
      </c>
      <c r="H161" s="229">
        <v>30880.06</v>
      </c>
      <c r="I161" s="255">
        <v>124244.64</v>
      </c>
      <c r="J161" s="255">
        <v>668689.46</v>
      </c>
      <c r="N161" s="233">
        <v>814.95</v>
      </c>
      <c r="Q161" s="255">
        <v>1904185.77</v>
      </c>
      <c r="T161" s="230">
        <v>1306936.01</v>
      </c>
      <c r="U161" s="230">
        <v>46870</v>
      </c>
      <c r="V161" s="230">
        <v>433.25</v>
      </c>
      <c r="X161" s="230">
        <v>1764463</v>
      </c>
      <c r="Z161" s="231">
        <v>2435632.77</v>
      </c>
      <c r="AC161" s="231">
        <v>281902.07</v>
      </c>
      <c r="AD161" s="231">
        <v>155791.24</v>
      </c>
      <c r="AG161" s="76">
        <f t="shared" si="19"/>
        <v>549214.20000000007</v>
      </c>
      <c r="AH161" s="31">
        <f t="shared" si="20"/>
        <v>814.95</v>
      </c>
      <c r="AI161" s="21">
        <f t="shared" si="22"/>
        <v>548399.25000000012</v>
      </c>
      <c r="AJ161" s="15">
        <f t="shared" si="23"/>
        <v>3118702.26</v>
      </c>
      <c r="AK161" s="16">
        <f t="shared" si="21"/>
        <v>2873326.08</v>
      </c>
      <c r="AL161" s="26">
        <f t="shared" si="24"/>
        <v>245376.1799999997</v>
      </c>
    </row>
    <row r="162" spans="1:38" x14ac:dyDescent="0.2">
      <c r="A162" s="1" t="s">
        <v>513</v>
      </c>
      <c r="B162" s="1" t="s">
        <v>514</v>
      </c>
      <c r="C162" s="66">
        <v>4000</v>
      </c>
      <c r="D162" s="67" t="s">
        <v>1236</v>
      </c>
      <c r="E162" s="255" t="s">
        <v>3160</v>
      </c>
      <c r="F162" s="229">
        <v>614429.85</v>
      </c>
      <c r="G162" s="229">
        <v>0</v>
      </c>
      <c r="H162" s="229">
        <v>18378.29</v>
      </c>
      <c r="I162" s="255">
        <v>387289.4</v>
      </c>
      <c r="J162" s="255">
        <v>695731.5</v>
      </c>
      <c r="N162" s="233">
        <v>13.72</v>
      </c>
      <c r="Q162" s="255">
        <v>2050038.21</v>
      </c>
      <c r="T162" s="230">
        <v>1406776.73</v>
      </c>
      <c r="U162" s="230">
        <v>96325</v>
      </c>
      <c r="V162" s="230">
        <v>325.02</v>
      </c>
      <c r="X162" s="230">
        <v>902426.38</v>
      </c>
      <c r="Y162" s="230">
        <v>2806.38</v>
      </c>
      <c r="Z162" s="231">
        <v>1548408.38</v>
      </c>
      <c r="AC162" s="231">
        <v>292220.09000000003</v>
      </c>
      <c r="AD162" s="231">
        <v>154749.74</v>
      </c>
      <c r="AF162" s="231">
        <v>0.38</v>
      </c>
      <c r="AG162" s="76">
        <f t="shared" si="19"/>
        <v>632808.14</v>
      </c>
      <c r="AH162" s="31">
        <f t="shared" si="20"/>
        <v>13.72</v>
      </c>
      <c r="AI162" s="21">
        <f t="shared" si="22"/>
        <v>632794.42000000004</v>
      </c>
      <c r="AJ162" s="15">
        <f t="shared" si="23"/>
        <v>2408659.5099999998</v>
      </c>
      <c r="AK162" s="16">
        <f t="shared" si="21"/>
        <v>1995378.5899999999</v>
      </c>
      <c r="AL162" s="26">
        <f t="shared" si="24"/>
        <v>413280.91999999993</v>
      </c>
    </row>
    <row r="163" spans="1:38" x14ac:dyDescent="0.2">
      <c r="A163" s="1" t="s">
        <v>513</v>
      </c>
      <c r="B163" s="1" t="s">
        <v>514</v>
      </c>
      <c r="C163" s="66">
        <v>5502</v>
      </c>
      <c r="D163" s="67" t="s">
        <v>1237</v>
      </c>
      <c r="E163" s="255" t="s">
        <v>3161</v>
      </c>
      <c r="F163" s="229">
        <v>1073212.6299999999</v>
      </c>
      <c r="G163" s="229">
        <v>0</v>
      </c>
      <c r="H163" s="229">
        <v>90226.23</v>
      </c>
      <c r="I163" s="255">
        <v>1906951.22</v>
      </c>
      <c r="J163" s="255">
        <v>187585.55</v>
      </c>
      <c r="N163" s="233">
        <v>352.72</v>
      </c>
      <c r="P163" s="255">
        <v>-54447.14</v>
      </c>
      <c r="Q163" s="255">
        <v>345682.71</v>
      </c>
      <c r="T163" s="230">
        <v>1984826.02</v>
      </c>
      <c r="U163" s="230">
        <v>228400</v>
      </c>
      <c r="V163" s="230">
        <v>714.37</v>
      </c>
      <c r="X163" s="230">
        <v>1380813</v>
      </c>
      <c r="Z163" s="231">
        <v>2258173</v>
      </c>
      <c r="AC163" s="231">
        <v>333600.11</v>
      </c>
      <c r="AD163" s="231">
        <v>262922.36</v>
      </c>
      <c r="AG163" s="76">
        <f t="shared" si="19"/>
        <v>1163438.8599999999</v>
      </c>
      <c r="AH163" s="31">
        <f t="shared" si="20"/>
        <v>352.72</v>
      </c>
      <c r="AI163" s="21">
        <f t="shared" si="22"/>
        <v>1163086.1399999999</v>
      </c>
      <c r="AJ163" s="15">
        <f t="shared" si="23"/>
        <v>3594753.39</v>
      </c>
      <c r="AK163" s="16">
        <f t="shared" si="21"/>
        <v>2854695.4699999997</v>
      </c>
      <c r="AL163" s="26">
        <f t="shared" si="24"/>
        <v>740057.92000000039</v>
      </c>
    </row>
    <row r="164" spans="1:38" x14ac:dyDescent="0.2">
      <c r="A164" s="1" t="s">
        <v>517</v>
      </c>
      <c r="B164" s="1" t="s">
        <v>518</v>
      </c>
      <c r="C164" s="66">
        <v>2505</v>
      </c>
      <c r="D164" s="67" t="s">
        <v>1238</v>
      </c>
      <c r="E164" s="255" t="s">
        <v>3162</v>
      </c>
      <c r="F164" s="229">
        <v>1262375.05</v>
      </c>
      <c r="G164" s="229">
        <v>0</v>
      </c>
      <c r="H164" s="229">
        <v>76338.61</v>
      </c>
      <c r="I164" s="255">
        <v>888535.33</v>
      </c>
      <c r="J164" s="255">
        <v>177803.25</v>
      </c>
      <c r="K164" s="233">
        <v>3500</v>
      </c>
      <c r="L164" s="233">
        <v>13642.5</v>
      </c>
      <c r="N164" s="233">
        <v>32.71</v>
      </c>
      <c r="P164" s="255">
        <v>139669.06</v>
      </c>
      <c r="Q164" s="255">
        <v>633085.80000000005</v>
      </c>
      <c r="T164" s="230">
        <v>1031616.41</v>
      </c>
      <c r="U164" s="230">
        <v>208200</v>
      </c>
      <c r="V164" s="230">
        <v>2149</v>
      </c>
      <c r="X164" s="230">
        <v>746320</v>
      </c>
      <c r="Y164" s="230">
        <v>12000</v>
      </c>
      <c r="Z164" s="231">
        <v>1076819</v>
      </c>
      <c r="AC164" s="231">
        <v>474901.46</v>
      </c>
      <c r="AD164" s="231">
        <v>108219.6</v>
      </c>
      <c r="AG164" s="76">
        <f t="shared" ref="AG164:AG189" si="25">SUM(F164:H164)</f>
        <v>1338713.6600000001</v>
      </c>
      <c r="AH164" s="31">
        <f t="shared" ref="AH164:AH189" si="26">SUM(K164:N164)</f>
        <v>17175.21</v>
      </c>
      <c r="AI164" s="21">
        <f t="shared" si="22"/>
        <v>1321538.4500000002</v>
      </c>
      <c r="AJ164" s="15">
        <f t="shared" si="23"/>
        <v>2000285.4100000001</v>
      </c>
      <c r="AK164" s="16">
        <f t="shared" ref="AK164:AK189" si="27">SUM(Z164:AF164)</f>
        <v>1659940.06</v>
      </c>
      <c r="AL164" s="26">
        <f t="shared" si="24"/>
        <v>340345.35000000009</v>
      </c>
    </row>
    <row r="165" spans="1:38" x14ac:dyDescent="0.2">
      <c r="A165" s="1" t="s">
        <v>517</v>
      </c>
      <c r="B165" s="1" t="s">
        <v>518</v>
      </c>
      <c r="C165" s="66">
        <v>3733</v>
      </c>
      <c r="D165" s="67" t="s">
        <v>1239</v>
      </c>
      <c r="E165" s="255" t="s">
        <v>3163</v>
      </c>
      <c r="F165" s="229">
        <v>1313067.73</v>
      </c>
      <c r="G165" s="229">
        <v>0</v>
      </c>
      <c r="H165" s="229">
        <v>42243.3</v>
      </c>
      <c r="I165" s="255">
        <v>93626.77</v>
      </c>
      <c r="J165" s="255">
        <v>218159.11</v>
      </c>
      <c r="L165" s="233">
        <v>32307.5</v>
      </c>
      <c r="N165" s="233">
        <v>0</v>
      </c>
      <c r="P165" s="255">
        <v>185836.08</v>
      </c>
      <c r="Q165" s="255">
        <v>1315994.6399999999</v>
      </c>
      <c r="T165" s="230">
        <v>1219445.76</v>
      </c>
      <c r="U165" s="230">
        <v>34077</v>
      </c>
      <c r="V165" s="230">
        <v>2234.4299999999998</v>
      </c>
      <c r="X165" s="230">
        <v>889920</v>
      </c>
      <c r="Y165" s="230">
        <v>27750</v>
      </c>
      <c r="Z165" s="231">
        <v>1313015</v>
      </c>
      <c r="AC165" s="231">
        <v>430919.69</v>
      </c>
      <c r="AD165" s="231">
        <v>38294.69</v>
      </c>
      <c r="AG165" s="76">
        <f t="shared" si="25"/>
        <v>1355311.03</v>
      </c>
      <c r="AH165" s="31">
        <f t="shared" si="26"/>
        <v>32307.5</v>
      </c>
      <c r="AI165" s="21">
        <f t="shared" si="22"/>
        <v>1323003.53</v>
      </c>
      <c r="AJ165" s="15">
        <f t="shared" si="23"/>
        <v>2173427.19</v>
      </c>
      <c r="AK165" s="16">
        <f t="shared" si="27"/>
        <v>1782229.38</v>
      </c>
      <c r="AL165" s="26">
        <f t="shared" si="24"/>
        <v>391197.81000000006</v>
      </c>
    </row>
    <row r="166" spans="1:38" x14ac:dyDescent="0.2">
      <c r="A166" s="1" t="s">
        <v>517</v>
      </c>
      <c r="B166" s="1" t="s">
        <v>518</v>
      </c>
      <c r="C166" s="66">
        <v>5221</v>
      </c>
      <c r="D166" s="67" t="s">
        <v>1240</v>
      </c>
      <c r="E166" s="255" t="s">
        <v>3164</v>
      </c>
      <c r="F166" s="229">
        <v>830646.43</v>
      </c>
      <c r="G166" s="229">
        <v>0</v>
      </c>
      <c r="H166" s="229">
        <v>58025.77</v>
      </c>
      <c r="I166" s="255">
        <v>122402.88</v>
      </c>
      <c r="J166" s="255">
        <v>572697.30000000005</v>
      </c>
      <c r="K166" s="233">
        <v>0</v>
      </c>
      <c r="N166" s="233">
        <v>794.94</v>
      </c>
      <c r="P166" s="255">
        <v>209163.98</v>
      </c>
      <c r="Q166" s="255">
        <v>1954472.19</v>
      </c>
      <c r="T166" s="230">
        <v>1342326.39</v>
      </c>
      <c r="U166" s="230">
        <v>195000</v>
      </c>
      <c r="V166" s="230">
        <v>1413.26</v>
      </c>
      <c r="X166" s="230">
        <v>1194490</v>
      </c>
      <c r="Y166" s="230">
        <v>14400</v>
      </c>
      <c r="Z166" s="231">
        <v>1681680</v>
      </c>
      <c r="AC166" s="231">
        <v>485520.53</v>
      </c>
      <c r="AD166" s="231">
        <v>130651.76</v>
      </c>
      <c r="AG166" s="76">
        <f t="shared" si="25"/>
        <v>888672.20000000007</v>
      </c>
      <c r="AH166" s="31">
        <f t="shared" si="26"/>
        <v>794.94</v>
      </c>
      <c r="AI166" s="21">
        <f t="shared" si="22"/>
        <v>887877.26000000013</v>
      </c>
      <c r="AJ166" s="15">
        <f t="shared" si="23"/>
        <v>2747629.65</v>
      </c>
      <c r="AK166" s="16">
        <f t="shared" si="27"/>
        <v>2297852.29</v>
      </c>
      <c r="AL166" s="26">
        <f t="shared" si="24"/>
        <v>449777.35999999987</v>
      </c>
    </row>
    <row r="167" spans="1:38" x14ac:dyDescent="0.2">
      <c r="A167" s="1" t="s">
        <v>517</v>
      </c>
      <c r="B167" s="1" t="s">
        <v>518</v>
      </c>
      <c r="C167" s="66">
        <v>2747</v>
      </c>
      <c r="D167" s="67" t="s">
        <v>1241</v>
      </c>
      <c r="E167" s="255" t="s">
        <v>3165</v>
      </c>
      <c r="F167" s="229">
        <v>1014179.3</v>
      </c>
      <c r="G167" s="229">
        <v>0</v>
      </c>
      <c r="H167" s="229">
        <v>8794.69</v>
      </c>
      <c r="I167" s="255">
        <v>496934.02</v>
      </c>
      <c r="J167" s="255">
        <v>70173.13</v>
      </c>
      <c r="K167" s="233">
        <v>11050</v>
      </c>
      <c r="L167" s="233">
        <v>33007.5</v>
      </c>
      <c r="N167" s="233">
        <v>40.47</v>
      </c>
      <c r="P167" s="255">
        <v>128918.68</v>
      </c>
      <c r="Q167" s="255">
        <v>1659140.58</v>
      </c>
      <c r="T167" s="230">
        <v>1087527.1000000001</v>
      </c>
      <c r="U167" s="230">
        <v>247000</v>
      </c>
      <c r="V167" s="230">
        <v>1475.62</v>
      </c>
      <c r="X167" s="230">
        <v>1347180</v>
      </c>
      <c r="Y167" s="230">
        <v>30000</v>
      </c>
      <c r="Z167" s="231">
        <v>1652330</v>
      </c>
      <c r="AC167" s="231">
        <v>635109.41</v>
      </c>
      <c r="AD167" s="231">
        <v>92842.16</v>
      </c>
      <c r="AG167" s="76">
        <f t="shared" si="25"/>
        <v>1022973.99</v>
      </c>
      <c r="AH167" s="31">
        <f t="shared" si="26"/>
        <v>44097.97</v>
      </c>
      <c r="AI167" s="21">
        <f t="shared" si="22"/>
        <v>978876.02</v>
      </c>
      <c r="AJ167" s="15">
        <f t="shared" si="23"/>
        <v>2713182.72</v>
      </c>
      <c r="AK167" s="16">
        <f t="shared" si="27"/>
        <v>2380281.5700000003</v>
      </c>
      <c r="AL167" s="26">
        <f t="shared" si="24"/>
        <v>332901.14999999991</v>
      </c>
    </row>
    <row r="168" spans="1:38" x14ac:dyDescent="0.2">
      <c r="A168" s="1" t="s">
        <v>517</v>
      </c>
      <c r="B168" s="1" t="s">
        <v>518</v>
      </c>
      <c r="C168" s="66">
        <v>3860</v>
      </c>
      <c r="D168" s="67" t="s">
        <v>1242</v>
      </c>
      <c r="E168" s="255" t="s">
        <v>3166</v>
      </c>
      <c r="F168" s="229">
        <v>733762.75</v>
      </c>
      <c r="G168" s="229">
        <v>0</v>
      </c>
      <c r="H168" s="229">
        <v>43543.43</v>
      </c>
      <c r="I168" s="255">
        <v>438631.72</v>
      </c>
      <c r="J168" s="255">
        <v>111862.6</v>
      </c>
      <c r="K168" s="233">
        <v>5000</v>
      </c>
      <c r="L168" s="233">
        <v>37667.980000000003</v>
      </c>
      <c r="N168" s="233">
        <v>93.46</v>
      </c>
      <c r="P168" s="255">
        <v>186095.32</v>
      </c>
      <c r="Q168" s="255">
        <v>3430123.36</v>
      </c>
      <c r="T168" s="230">
        <v>1304575.95</v>
      </c>
      <c r="U168" s="230">
        <v>234000</v>
      </c>
      <c r="X168" s="230">
        <v>1877600</v>
      </c>
      <c r="Y168" s="230">
        <v>26850</v>
      </c>
      <c r="Z168" s="231">
        <v>2375140</v>
      </c>
      <c r="AC168" s="231">
        <v>836926.83</v>
      </c>
      <c r="AD168" s="231">
        <v>147537.20000000001</v>
      </c>
      <c r="AG168" s="76">
        <f t="shared" si="25"/>
        <v>777306.18</v>
      </c>
      <c r="AH168" s="31">
        <f t="shared" si="26"/>
        <v>42761.440000000002</v>
      </c>
      <c r="AI168" s="21">
        <f t="shared" si="22"/>
        <v>734544.74</v>
      </c>
      <c r="AJ168" s="15">
        <f t="shared" si="23"/>
        <v>3443025.95</v>
      </c>
      <c r="AK168" s="16">
        <f t="shared" si="27"/>
        <v>3359604.0300000003</v>
      </c>
      <c r="AL168" s="26">
        <f t="shared" si="24"/>
        <v>83421.919999999925</v>
      </c>
    </row>
    <row r="169" spans="1:38" x14ac:dyDescent="0.2">
      <c r="A169" s="1" t="s">
        <v>521</v>
      </c>
      <c r="B169" s="1" t="s">
        <v>522</v>
      </c>
      <c r="C169" s="66">
        <v>992</v>
      </c>
      <c r="D169" s="67" t="s">
        <v>1243</v>
      </c>
      <c r="E169" s="255" t="s">
        <v>3167</v>
      </c>
      <c r="F169" s="229">
        <v>708638.22</v>
      </c>
      <c r="G169" s="229">
        <v>0</v>
      </c>
      <c r="H169" s="229">
        <v>71220.509999999995</v>
      </c>
      <c r="I169" s="255">
        <v>3735979.56</v>
      </c>
      <c r="J169" s="255">
        <v>112480.09</v>
      </c>
      <c r="N169" s="233">
        <v>901.92</v>
      </c>
      <c r="P169" s="255">
        <v>20.37</v>
      </c>
      <c r="Q169" s="255">
        <v>2074034.47</v>
      </c>
      <c r="T169" s="230">
        <v>1239498.8999999999</v>
      </c>
      <c r="V169" s="230">
        <v>888.24</v>
      </c>
      <c r="X169" s="230">
        <v>598520</v>
      </c>
      <c r="Z169" s="231">
        <v>1175088</v>
      </c>
      <c r="AC169" s="231">
        <v>419551.02</v>
      </c>
      <c r="AD169" s="231">
        <v>7288.4</v>
      </c>
      <c r="AG169" s="76">
        <f t="shared" si="25"/>
        <v>779858.73</v>
      </c>
      <c r="AH169" s="31">
        <f t="shared" si="26"/>
        <v>901.92</v>
      </c>
      <c r="AI169" s="21">
        <f t="shared" si="22"/>
        <v>778956.80999999994</v>
      </c>
      <c r="AJ169" s="15">
        <f t="shared" si="23"/>
        <v>1838907.14</v>
      </c>
      <c r="AK169" s="16">
        <f t="shared" si="27"/>
        <v>1601927.42</v>
      </c>
      <c r="AL169" s="26">
        <f t="shared" si="24"/>
        <v>236979.71999999997</v>
      </c>
    </row>
    <row r="170" spans="1:38" x14ac:dyDescent="0.2">
      <c r="A170" s="1" t="s">
        <v>521</v>
      </c>
      <c r="B170" s="1" t="s">
        <v>522</v>
      </c>
      <c r="C170" s="66">
        <v>5690</v>
      </c>
      <c r="D170" s="67" t="s">
        <v>1244</v>
      </c>
      <c r="E170" s="255" t="s">
        <v>3168</v>
      </c>
      <c r="F170" s="229">
        <v>966685.24</v>
      </c>
      <c r="G170" s="229">
        <v>0</v>
      </c>
      <c r="H170" s="229">
        <v>94018.26</v>
      </c>
      <c r="I170" s="255">
        <v>199480.75</v>
      </c>
      <c r="J170" s="255">
        <v>690616.04</v>
      </c>
      <c r="N170" s="233">
        <v>140116.03</v>
      </c>
      <c r="P170" s="255">
        <v>7.19</v>
      </c>
      <c r="Q170" s="255">
        <v>2188176.4900000002</v>
      </c>
      <c r="T170" s="230">
        <v>2384549.6</v>
      </c>
      <c r="U170" s="230">
        <v>16500</v>
      </c>
      <c r="V170" s="230">
        <v>1051.31</v>
      </c>
      <c r="X170" s="230">
        <v>992021</v>
      </c>
      <c r="Z170" s="231">
        <v>1716577.99</v>
      </c>
      <c r="AC170" s="231">
        <v>655286.57999999996</v>
      </c>
      <c r="AD170" s="231">
        <v>78820.160000000003</v>
      </c>
      <c r="AG170" s="76">
        <f t="shared" si="25"/>
        <v>1060703.5</v>
      </c>
      <c r="AH170" s="31">
        <f t="shared" si="26"/>
        <v>140116.03</v>
      </c>
      <c r="AI170" s="21">
        <f t="shared" si="22"/>
        <v>920587.47</v>
      </c>
      <c r="AJ170" s="15">
        <f t="shared" si="23"/>
        <v>3394121.91</v>
      </c>
      <c r="AK170" s="16">
        <f t="shared" si="27"/>
        <v>2450684.73</v>
      </c>
      <c r="AL170" s="26">
        <f t="shared" si="24"/>
        <v>943437.18000000017</v>
      </c>
    </row>
    <row r="171" spans="1:38" x14ac:dyDescent="0.2">
      <c r="A171" s="1" t="s">
        <v>521</v>
      </c>
      <c r="B171" s="1" t="s">
        <v>522</v>
      </c>
      <c r="C171" s="66">
        <v>3265</v>
      </c>
      <c r="D171" s="67" t="s">
        <v>1245</v>
      </c>
      <c r="E171" s="255" t="s">
        <v>3169</v>
      </c>
      <c r="F171" s="229">
        <v>653991.30000000005</v>
      </c>
      <c r="G171" s="229">
        <v>0</v>
      </c>
      <c r="H171" s="229">
        <v>116912.43</v>
      </c>
      <c r="I171" s="255">
        <v>450995.32</v>
      </c>
      <c r="J171" s="255">
        <v>653096.03</v>
      </c>
      <c r="N171" s="233">
        <v>18</v>
      </c>
      <c r="P171" s="255">
        <v>-24572.3</v>
      </c>
      <c r="Q171" s="255">
        <v>1890317.34</v>
      </c>
      <c r="T171" s="230">
        <v>1247431.76</v>
      </c>
      <c r="U171" s="230">
        <v>9000</v>
      </c>
      <c r="V171" s="230">
        <v>1864.85</v>
      </c>
      <c r="X171" s="230">
        <v>917540</v>
      </c>
      <c r="Z171" s="231">
        <v>1366027</v>
      </c>
      <c r="AC171" s="231">
        <v>558540</v>
      </c>
      <c r="AD171" s="231">
        <v>72295.23</v>
      </c>
      <c r="AG171" s="76">
        <f t="shared" si="25"/>
        <v>770903.73</v>
      </c>
      <c r="AH171" s="31">
        <f t="shared" si="26"/>
        <v>18</v>
      </c>
      <c r="AI171" s="21">
        <f t="shared" si="22"/>
        <v>770885.73</v>
      </c>
      <c r="AJ171" s="15">
        <f t="shared" si="23"/>
        <v>2175836.6100000003</v>
      </c>
      <c r="AK171" s="16">
        <f t="shared" si="27"/>
        <v>1996862.23</v>
      </c>
      <c r="AL171" s="26">
        <f t="shared" si="24"/>
        <v>178974.38000000035</v>
      </c>
    </row>
    <row r="172" spans="1:38" x14ac:dyDescent="0.2">
      <c r="A172" s="1" t="s">
        <v>521</v>
      </c>
      <c r="B172" s="1" t="s">
        <v>522</v>
      </c>
      <c r="C172" s="66">
        <v>5131</v>
      </c>
      <c r="D172" s="67" t="s">
        <v>1246</v>
      </c>
      <c r="E172" s="255" t="s">
        <v>3170</v>
      </c>
      <c r="F172" s="229">
        <v>1011364.76</v>
      </c>
      <c r="G172" s="229">
        <v>0</v>
      </c>
      <c r="H172" s="229">
        <v>37844.15</v>
      </c>
      <c r="I172" s="255">
        <v>286128.95</v>
      </c>
      <c r="J172" s="255">
        <v>169041.57</v>
      </c>
      <c r="N172" s="233">
        <v>183820.79999999999</v>
      </c>
      <c r="P172" s="255">
        <v>90000</v>
      </c>
      <c r="Q172" s="255">
        <v>2400624.13</v>
      </c>
      <c r="T172" s="230">
        <v>1282554.75</v>
      </c>
      <c r="U172" s="230">
        <v>90000</v>
      </c>
      <c r="V172" s="230">
        <v>993.41</v>
      </c>
      <c r="X172" s="230">
        <v>1453480</v>
      </c>
      <c r="Z172" s="231">
        <v>1931855.75</v>
      </c>
      <c r="AA172" s="231">
        <v>7500</v>
      </c>
      <c r="AC172" s="231">
        <v>540644.71</v>
      </c>
      <c r="AD172" s="231">
        <v>130725.04</v>
      </c>
      <c r="AG172" s="76">
        <f t="shared" si="25"/>
        <v>1049208.9099999999</v>
      </c>
      <c r="AH172" s="31">
        <f t="shared" si="26"/>
        <v>183820.79999999999</v>
      </c>
      <c r="AI172" s="21">
        <f t="shared" si="22"/>
        <v>865388.10999999987</v>
      </c>
      <c r="AJ172" s="15">
        <f t="shared" si="23"/>
        <v>2827028.16</v>
      </c>
      <c r="AK172" s="16">
        <f t="shared" si="27"/>
        <v>2610725.5</v>
      </c>
      <c r="AL172" s="26">
        <f t="shared" si="24"/>
        <v>216302.66000000015</v>
      </c>
    </row>
    <row r="173" spans="1:38" x14ac:dyDescent="0.2">
      <c r="A173" s="1" t="s">
        <v>521</v>
      </c>
      <c r="B173" s="1" t="s">
        <v>522</v>
      </c>
      <c r="C173" s="66">
        <v>3470</v>
      </c>
      <c r="D173" s="67" t="s">
        <v>1247</v>
      </c>
      <c r="E173" s="255" t="s">
        <v>3171</v>
      </c>
      <c r="F173" s="229">
        <v>1418050.66</v>
      </c>
      <c r="G173" s="229">
        <v>0</v>
      </c>
      <c r="H173" s="229">
        <v>51067.77</v>
      </c>
      <c r="I173" s="255">
        <v>660421</v>
      </c>
      <c r="J173" s="255">
        <v>484895.31</v>
      </c>
      <c r="N173" s="233">
        <v>554.98</v>
      </c>
      <c r="P173" s="255">
        <v>-7.79</v>
      </c>
      <c r="Q173" s="255">
        <v>1658240.02</v>
      </c>
      <c r="T173" s="230">
        <v>1894764.73</v>
      </c>
      <c r="U173" s="230">
        <v>130800</v>
      </c>
      <c r="V173" s="230">
        <v>1669.14</v>
      </c>
      <c r="X173" s="230">
        <v>874220</v>
      </c>
      <c r="Z173" s="231">
        <v>1674188</v>
      </c>
      <c r="AC173" s="231">
        <v>661100.93999999994</v>
      </c>
      <c r="AD173" s="231">
        <v>113502.32</v>
      </c>
      <c r="AG173" s="76">
        <f t="shared" si="25"/>
        <v>1469118.43</v>
      </c>
      <c r="AH173" s="31">
        <f t="shared" si="26"/>
        <v>554.98</v>
      </c>
      <c r="AI173" s="21">
        <f t="shared" si="22"/>
        <v>1468563.45</v>
      </c>
      <c r="AJ173" s="15">
        <f t="shared" si="23"/>
        <v>2901453.87</v>
      </c>
      <c r="AK173" s="16">
        <f t="shared" si="27"/>
        <v>2448791.2599999998</v>
      </c>
      <c r="AL173" s="26">
        <f t="shared" si="24"/>
        <v>452662.61000000034</v>
      </c>
    </row>
    <row r="174" spans="1:38" x14ac:dyDescent="0.2">
      <c r="A174" s="1" t="s">
        <v>521</v>
      </c>
      <c r="B174" s="1" t="s">
        <v>522</v>
      </c>
      <c r="C174" s="66">
        <v>6314</v>
      </c>
      <c r="D174" s="67" t="s">
        <v>1248</v>
      </c>
      <c r="E174" s="255" t="s">
        <v>3172</v>
      </c>
      <c r="F174" s="229">
        <v>853499.34</v>
      </c>
      <c r="G174" s="229">
        <v>0</v>
      </c>
      <c r="H174" s="229">
        <v>101623.84</v>
      </c>
      <c r="I174" s="255">
        <v>343934.71999999997</v>
      </c>
      <c r="J174" s="255">
        <v>100891.08</v>
      </c>
      <c r="N174" s="233">
        <v>7</v>
      </c>
      <c r="P174" s="255">
        <v>-3400</v>
      </c>
      <c r="Q174" s="255">
        <v>2400624.13</v>
      </c>
      <c r="T174" s="230">
        <v>1938873.77</v>
      </c>
      <c r="U174" s="230">
        <v>44300</v>
      </c>
      <c r="V174" s="230">
        <v>693.93</v>
      </c>
      <c r="X174" s="230">
        <v>858400</v>
      </c>
      <c r="Z174" s="231">
        <v>1701145.92</v>
      </c>
      <c r="AC174" s="231">
        <v>714394.15</v>
      </c>
      <c r="AD174" s="231">
        <v>73535.12</v>
      </c>
      <c r="AG174" s="76">
        <f t="shared" si="25"/>
        <v>955123.17999999993</v>
      </c>
      <c r="AH174" s="31">
        <f t="shared" si="26"/>
        <v>7</v>
      </c>
      <c r="AI174" s="21">
        <f t="shared" si="22"/>
        <v>955116.17999999993</v>
      </c>
      <c r="AJ174" s="15">
        <f t="shared" si="23"/>
        <v>2842267.7</v>
      </c>
      <c r="AK174" s="16">
        <f t="shared" si="27"/>
        <v>2489075.19</v>
      </c>
      <c r="AL174" s="26">
        <f t="shared" si="24"/>
        <v>353192.51000000024</v>
      </c>
    </row>
    <row r="175" spans="1:38" x14ac:dyDescent="0.2">
      <c r="A175" s="1" t="s">
        <v>525</v>
      </c>
      <c r="B175" s="1" t="s">
        <v>526</v>
      </c>
      <c r="C175" s="66">
        <v>4818</v>
      </c>
      <c r="D175" s="67" t="s">
        <v>1249</v>
      </c>
      <c r="E175" s="255" t="s">
        <v>3173</v>
      </c>
      <c r="F175" s="229">
        <v>663969.18000000005</v>
      </c>
      <c r="G175" s="229">
        <v>0</v>
      </c>
      <c r="H175" s="229">
        <v>23232.560000000001</v>
      </c>
      <c r="I175" s="255">
        <v>128977.87</v>
      </c>
      <c r="J175" s="255">
        <v>79987.839999999997</v>
      </c>
      <c r="N175" s="233">
        <v>130.84</v>
      </c>
      <c r="Q175" s="255">
        <v>1908740.29</v>
      </c>
      <c r="T175" s="230">
        <v>1398660.3</v>
      </c>
      <c r="V175" s="230">
        <v>1543.65</v>
      </c>
      <c r="X175" s="230">
        <v>1156850</v>
      </c>
      <c r="Z175" s="231">
        <v>1748450</v>
      </c>
      <c r="AC175" s="231">
        <v>570392.71</v>
      </c>
      <c r="AD175" s="231">
        <v>60351.839999999997</v>
      </c>
      <c r="AG175" s="76">
        <f t="shared" si="25"/>
        <v>687201.74000000011</v>
      </c>
      <c r="AH175" s="31">
        <f t="shared" si="26"/>
        <v>130.84</v>
      </c>
      <c r="AI175" s="21">
        <f t="shared" si="22"/>
        <v>687070.90000000014</v>
      </c>
      <c r="AJ175" s="15">
        <f t="shared" si="23"/>
        <v>2557053.9500000002</v>
      </c>
      <c r="AK175" s="16">
        <f t="shared" si="27"/>
        <v>2379194.5499999998</v>
      </c>
      <c r="AL175" s="26">
        <f t="shared" si="24"/>
        <v>177859.40000000037</v>
      </c>
    </row>
    <row r="176" spans="1:38" x14ac:dyDescent="0.2">
      <c r="A176" s="1" t="s">
        <v>525</v>
      </c>
      <c r="B176" s="1" t="s">
        <v>526</v>
      </c>
      <c r="C176" s="66">
        <v>3493</v>
      </c>
      <c r="D176" s="67" t="s">
        <v>1250</v>
      </c>
      <c r="E176" s="255" t="s">
        <v>3174</v>
      </c>
      <c r="F176" s="229">
        <v>616116.76</v>
      </c>
      <c r="G176" s="229">
        <v>0</v>
      </c>
      <c r="H176" s="229">
        <v>28270.29</v>
      </c>
      <c r="I176" s="255">
        <v>443874.73</v>
      </c>
      <c r="J176" s="255">
        <v>192738.43</v>
      </c>
      <c r="N176" s="233">
        <v>483.1</v>
      </c>
      <c r="Q176" s="255">
        <v>2036218.61</v>
      </c>
      <c r="T176" s="230">
        <v>1399225.37</v>
      </c>
      <c r="U176" s="230">
        <v>80000</v>
      </c>
      <c r="V176" s="230">
        <v>1347.47</v>
      </c>
      <c r="X176" s="230">
        <v>1081520</v>
      </c>
      <c r="Z176" s="231">
        <v>1870920</v>
      </c>
      <c r="AC176" s="231">
        <v>508362.96</v>
      </c>
      <c r="AD176" s="231">
        <v>144455.29999999999</v>
      </c>
      <c r="AG176" s="76">
        <f t="shared" si="25"/>
        <v>644387.05000000005</v>
      </c>
      <c r="AH176" s="31">
        <f t="shared" si="26"/>
        <v>483.1</v>
      </c>
      <c r="AI176" s="21">
        <f t="shared" si="22"/>
        <v>643903.95000000007</v>
      </c>
      <c r="AJ176" s="15">
        <f t="shared" si="23"/>
        <v>2562092.84</v>
      </c>
      <c r="AK176" s="16">
        <f t="shared" si="27"/>
        <v>2523738.2599999998</v>
      </c>
      <c r="AL176" s="26">
        <f t="shared" si="24"/>
        <v>38354.580000000075</v>
      </c>
    </row>
    <row r="177" spans="1:38" x14ac:dyDescent="0.2">
      <c r="A177" s="1" t="s">
        <v>525</v>
      </c>
      <c r="B177" s="1" t="s">
        <v>526</v>
      </c>
      <c r="C177" s="66">
        <v>2171</v>
      </c>
      <c r="D177" s="67" t="s">
        <v>1251</v>
      </c>
      <c r="E177" s="255" t="s">
        <v>3175</v>
      </c>
      <c r="F177" s="229">
        <v>635475.5</v>
      </c>
      <c r="G177" s="229">
        <v>0</v>
      </c>
      <c r="H177" s="229">
        <v>29368.959999999999</v>
      </c>
      <c r="I177" s="255">
        <v>42446.18</v>
      </c>
      <c r="J177" s="255">
        <v>148216.06</v>
      </c>
      <c r="N177" s="233">
        <v>37.380000000000003</v>
      </c>
      <c r="Q177" s="255">
        <v>2581996.2400000002</v>
      </c>
      <c r="T177" s="230">
        <v>883327.25</v>
      </c>
      <c r="U177" s="230">
        <v>70135</v>
      </c>
      <c r="V177" s="230">
        <v>1129.03</v>
      </c>
      <c r="X177" s="230">
        <v>671610</v>
      </c>
      <c r="Z177" s="231">
        <v>1059050</v>
      </c>
      <c r="AC177" s="231">
        <v>309010.40999999997</v>
      </c>
      <c r="AD177" s="231">
        <v>143612.39000000001</v>
      </c>
      <c r="AG177" s="76">
        <f t="shared" si="25"/>
        <v>664844.46</v>
      </c>
      <c r="AH177" s="31">
        <f t="shared" si="26"/>
        <v>37.380000000000003</v>
      </c>
      <c r="AI177" s="21">
        <f t="shared" si="22"/>
        <v>664807.07999999996</v>
      </c>
      <c r="AJ177" s="15">
        <f t="shared" si="23"/>
        <v>1626201.28</v>
      </c>
      <c r="AK177" s="16">
        <f t="shared" si="27"/>
        <v>1511672.7999999998</v>
      </c>
      <c r="AL177" s="26">
        <f t="shared" si="24"/>
        <v>114528.48000000021</v>
      </c>
    </row>
    <row r="178" spans="1:38" x14ac:dyDescent="0.2">
      <c r="A178" s="1" t="s">
        <v>525</v>
      </c>
      <c r="B178" s="1" t="s">
        <v>526</v>
      </c>
      <c r="C178" s="66">
        <v>4974</v>
      </c>
      <c r="D178" s="67" t="s">
        <v>1252</v>
      </c>
      <c r="E178" s="255" t="s">
        <v>3176</v>
      </c>
      <c r="F178" s="229">
        <v>848883.82</v>
      </c>
      <c r="G178" s="229">
        <v>0</v>
      </c>
      <c r="H178" s="229">
        <v>11686.78</v>
      </c>
      <c r="I178" s="255">
        <v>168955.69</v>
      </c>
      <c r="J178" s="255">
        <v>178337.21</v>
      </c>
      <c r="N178" s="233">
        <v>574.41</v>
      </c>
      <c r="Q178" s="255">
        <v>1442473.15</v>
      </c>
      <c r="T178" s="230">
        <v>1204969.48</v>
      </c>
      <c r="U178" s="230">
        <v>378539</v>
      </c>
      <c r="V178" s="230">
        <v>921.23</v>
      </c>
      <c r="X178" s="230">
        <v>902310</v>
      </c>
      <c r="Y178" s="230">
        <v>5608</v>
      </c>
      <c r="Z178" s="231">
        <v>1278450</v>
      </c>
      <c r="AC178" s="231">
        <v>443672.06</v>
      </c>
      <c r="AD178" s="231">
        <v>127413.67</v>
      </c>
      <c r="AG178" s="76">
        <f t="shared" si="25"/>
        <v>860570.6</v>
      </c>
      <c r="AH178" s="31">
        <f t="shared" si="26"/>
        <v>574.41</v>
      </c>
      <c r="AI178" s="21">
        <f t="shared" si="22"/>
        <v>859996.19</v>
      </c>
      <c r="AJ178" s="15">
        <f t="shared" si="23"/>
        <v>2492347.71</v>
      </c>
      <c r="AK178" s="16">
        <f t="shared" si="27"/>
        <v>1849535.73</v>
      </c>
      <c r="AL178" s="26">
        <f t="shared" si="24"/>
        <v>642811.98</v>
      </c>
    </row>
    <row r="179" spans="1:38" x14ac:dyDescent="0.2">
      <c r="A179" s="1" t="s">
        <v>525</v>
      </c>
      <c r="B179" s="1" t="s">
        <v>526</v>
      </c>
      <c r="C179" s="66">
        <v>2190</v>
      </c>
      <c r="D179" s="67" t="s">
        <v>1253</v>
      </c>
      <c r="E179" s="255" t="s">
        <v>3177</v>
      </c>
      <c r="F179" s="229">
        <v>757735.36</v>
      </c>
      <c r="G179" s="229">
        <v>0</v>
      </c>
      <c r="H179" s="229">
        <v>4729.2299999999996</v>
      </c>
      <c r="I179" s="255">
        <v>230059.02</v>
      </c>
      <c r="J179" s="255">
        <v>151755.13</v>
      </c>
      <c r="N179" s="233">
        <v>0</v>
      </c>
      <c r="Q179" s="255">
        <v>1708773.29</v>
      </c>
      <c r="T179" s="230">
        <v>771037.75</v>
      </c>
      <c r="U179" s="230">
        <v>113000</v>
      </c>
      <c r="V179" s="230">
        <v>1430.31</v>
      </c>
      <c r="X179" s="230">
        <v>778120</v>
      </c>
      <c r="Z179" s="231">
        <v>1067810</v>
      </c>
      <c r="AC179" s="231">
        <v>366982.9</v>
      </c>
      <c r="AD179" s="231">
        <v>109855.74</v>
      </c>
      <c r="AG179" s="76">
        <f t="shared" si="25"/>
        <v>762464.59</v>
      </c>
      <c r="AH179" s="31">
        <f t="shared" si="26"/>
        <v>0</v>
      </c>
      <c r="AI179" s="21">
        <f t="shared" si="22"/>
        <v>762464.59</v>
      </c>
      <c r="AJ179" s="15">
        <f t="shared" si="23"/>
        <v>1663588.06</v>
      </c>
      <c r="AK179" s="16">
        <f t="shared" si="27"/>
        <v>1544648.64</v>
      </c>
      <c r="AL179" s="26">
        <f t="shared" si="24"/>
        <v>118939.42000000016</v>
      </c>
    </row>
    <row r="180" spans="1:38" x14ac:dyDescent="0.2">
      <c r="A180" s="1" t="s">
        <v>525</v>
      </c>
      <c r="B180" s="1" t="s">
        <v>526</v>
      </c>
      <c r="C180" s="66">
        <v>3183</v>
      </c>
      <c r="D180" s="67" t="s">
        <v>1254</v>
      </c>
      <c r="E180" s="255" t="s">
        <v>3178</v>
      </c>
      <c r="F180" s="229">
        <v>568836.18000000005</v>
      </c>
      <c r="G180" s="229">
        <v>0</v>
      </c>
      <c r="H180" s="229">
        <v>18981.62</v>
      </c>
      <c r="I180" s="255">
        <v>25318.03</v>
      </c>
      <c r="J180" s="255">
        <v>50813.15</v>
      </c>
      <c r="N180" s="233">
        <v>29.8</v>
      </c>
      <c r="P180" s="255">
        <v>-4</v>
      </c>
      <c r="Q180" s="255">
        <v>1572242.02</v>
      </c>
      <c r="T180" s="230">
        <v>911959.96</v>
      </c>
      <c r="U180" s="230">
        <v>236413</v>
      </c>
      <c r="V180" s="230">
        <v>2015.24</v>
      </c>
      <c r="X180" s="230">
        <v>790290</v>
      </c>
      <c r="Z180" s="231">
        <v>1206090</v>
      </c>
      <c r="AC180" s="231">
        <v>426763.53</v>
      </c>
      <c r="AD180" s="231">
        <v>40789.599999999999</v>
      </c>
      <c r="AG180" s="76">
        <f t="shared" si="25"/>
        <v>587817.80000000005</v>
      </c>
      <c r="AH180" s="31">
        <f t="shared" si="26"/>
        <v>29.8</v>
      </c>
      <c r="AI180" s="21">
        <f t="shared" si="22"/>
        <v>587788</v>
      </c>
      <c r="AJ180" s="15">
        <f t="shared" si="23"/>
        <v>1940678.2</v>
      </c>
      <c r="AK180" s="16">
        <f t="shared" si="27"/>
        <v>1673643.1300000001</v>
      </c>
      <c r="AL180" s="26">
        <f t="shared" si="24"/>
        <v>267035.06999999983</v>
      </c>
    </row>
    <row r="181" spans="1:38" x14ac:dyDescent="0.2">
      <c r="A181" s="1" t="s">
        <v>525</v>
      </c>
      <c r="B181" s="1" t="s">
        <v>526</v>
      </c>
      <c r="C181" s="66">
        <v>3642</v>
      </c>
      <c r="D181" s="67" t="s">
        <v>1255</v>
      </c>
      <c r="E181" s="255" t="s">
        <v>3179</v>
      </c>
      <c r="F181" s="229">
        <v>505733.14</v>
      </c>
      <c r="G181" s="229">
        <v>0</v>
      </c>
      <c r="H181" s="229">
        <v>17653.11</v>
      </c>
      <c r="I181" s="255">
        <v>91651.78</v>
      </c>
      <c r="J181" s="255">
        <v>116045.18</v>
      </c>
      <c r="N181" s="233">
        <v>570.1</v>
      </c>
      <c r="Q181" s="255">
        <v>1286359.3700000001</v>
      </c>
      <c r="T181" s="230">
        <v>1312953.74</v>
      </c>
      <c r="U181" s="230">
        <v>122555</v>
      </c>
      <c r="V181" s="230">
        <v>1171.01</v>
      </c>
      <c r="X181" s="230">
        <v>856299</v>
      </c>
      <c r="Z181" s="231">
        <v>1361959</v>
      </c>
      <c r="AC181" s="231">
        <v>523605.4</v>
      </c>
      <c r="AD181" s="231">
        <v>55901.88</v>
      </c>
      <c r="AG181" s="76">
        <f t="shared" si="25"/>
        <v>523386.25</v>
      </c>
      <c r="AH181" s="31">
        <f t="shared" si="26"/>
        <v>570.1</v>
      </c>
      <c r="AI181" s="21">
        <f t="shared" si="22"/>
        <v>522816.15</v>
      </c>
      <c r="AJ181" s="15">
        <f t="shared" si="23"/>
        <v>2292978.75</v>
      </c>
      <c r="AK181" s="16">
        <f t="shared" si="27"/>
        <v>1941466.2799999998</v>
      </c>
      <c r="AL181" s="26">
        <f t="shared" si="24"/>
        <v>351512.4700000002</v>
      </c>
    </row>
    <row r="182" spans="1:38" x14ac:dyDescent="0.2">
      <c r="A182" s="1" t="s">
        <v>529</v>
      </c>
      <c r="B182" s="1" t="s">
        <v>531</v>
      </c>
      <c r="C182" s="66">
        <v>3093</v>
      </c>
      <c r="D182" s="67" t="s">
        <v>1256</v>
      </c>
      <c r="E182" s="255" t="s">
        <v>3180</v>
      </c>
      <c r="F182" s="229">
        <v>594915.5</v>
      </c>
      <c r="G182" s="229">
        <v>21454.880000000001</v>
      </c>
      <c r="H182" s="229">
        <v>40062.379999999997</v>
      </c>
      <c r="I182" s="255">
        <v>237763.17</v>
      </c>
      <c r="J182" s="255">
        <v>110660.24</v>
      </c>
      <c r="K182" s="233">
        <v>68429.47</v>
      </c>
      <c r="L182" s="233">
        <v>6898.51</v>
      </c>
      <c r="M182" s="233">
        <v>1107</v>
      </c>
      <c r="Q182" s="255">
        <v>1621669.25</v>
      </c>
      <c r="T182" s="230">
        <v>765552.33</v>
      </c>
      <c r="V182" s="230">
        <v>1057.18</v>
      </c>
      <c r="X182" s="230">
        <v>343040</v>
      </c>
      <c r="Y182" s="230">
        <v>150840.79999999999</v>
      </c>
      <c r="Z182" s="231">
        <v>814560.5</v>
      </c>
      <c r="AC182" s="231">
        <v>230556.68</v>
      </c>
      <c r="AD182" s="231">
        <v>46604.47</v>
      </c>
      <c r="AG182" s="76">
        <f t="shared" si="25"/>
        <v>656432.76</v>
      </c>
      <c r="AH182" s="31">
        <f t="shared" si="26"/>
        <v>76434.98</v>
      </c>
      <c r="AI182" s="21">
        <f t="shared" si="22"/>
        <v>579997.78</v>
      </c>
      <c r="AJ182" s="15">
        <f t="shared" si="23"/>
        <v>1260490.31</v>
      </c>
      <c r="AK182" s="16">
        <f t="shared" si="27"/>
        <v>1091721.6499999999</v>
      </c>
      <c r="AL182" s="26">
        <f t="shared" si="24"/>
        <v>168768.66000000015</v>
      </c>
    </row>
    <row r="183" spans="1:38" x14ac:dyDescent="0.2">
      <c r="A183" s="1" t="s">
        <v>529</v>
      </c>
      <c r="B183" s="1" t="s">
        <v>531</v>
      </c>
      <c r="C183" s="66">
        <v>2775</v>
      </c>
      <c r="D183" s="67" t="s">
        <v>1257</v>
      </c>
      <c r="E183" s="255" t="s">
        <v>3181</v>
      </c>
      <c r="F183" s="229">
        <v>214326.79</v>
      </c>
      <c r="G183" s="229">
        <v>0</v>
      </c>
      <c r="H183" s="229">
        <v>45249.25</v>
      </c>
      <c r="I183" s="255">
        <v>301085.99</v>
      </c>
      <c r="J183" s="255">
        <v>242545.81</v>
      </c>
      <c r="K183" s="233">
        <v>32685</v>
      </c>
      <c r="Q183" s="255">
        <v>2143817.25</v>
      </c>
      <c r="T183" s="230">
        <v>854606.54</v>
      </c>
      <c r="V183" s="230">
        <v>386.7</v>
      </c>
      <c r="X183" s="230">
        <v>977660</v>
      </c>
      <c r="Y183" s="230">
        <v>136807.07999999999</v>
      </c>
      <c r="Z183" s="231">
        <v>1321051</v>
      </c>
      <c r="AC183" s="231">
        <v>478175.2</v>
      </c>
      <c r="AD183" s="231">
        <v>87607.47</v>
      </c>
      <c r="AG183" s="76">
        <f t="shared" si="25"/>
        <v>259576.04</v>
      </c>
      <c r="AH183" s="31">
        <f t="shared" si="26"/>
        <v>32685</v>
      </c>
      <c r="AI183" s="21">
        <f t="shared" si="22"/>
        <v>226891.04</v>
      </c>
      <c r="AJ183" s="15">
        <f t="shared" si="23"/>
        <v>1969460.32</v>
      </c>
      <c r="AK183" s="16">
        <f t="shared" si="27"/>
        <v>1886833.67</v>
      </c>
      <c r="AL183" s="26">
        <f t="shared" si="24"/>
        <v>82626.65000000014</v>
      </c>
    </row>
    <row r="184" spans="1:38" x14ac:dyDescent="0.2">
      <c r="A184" s="1" t="s">
        <v>529</v>
      </c>
      <c r="B184" s="1" t="s">
        <v>531</v>
      </c>
      <c r="C184" s="66">
        <v>2224</v>
      </c>
      <c r="D184" s="67" t="s">
        <v>1258</v>
      </c>
      <c r="E184" s="255" t="s">
        <v>3182</v>
      </c>
      <c r="F184" s="229">
        <v>517817.94</v>
      </c>
      <c r="G184" s="229">
        <v>798</v>
      </c>
      <c r="H184" s="229">
        <v>24920.080000000002</v>
      </c>
      <c r="I184" s="255">
        <v>2269545.35</v>
      </c>
      <c r="J184" s="255">
        <v>220501.53</v>
      </c>
      <c r="K184" s="233">
        <v>15025</v>
      </c>
      <c r="Q184" s="255">
        <v>309335.96999999997</v>
      </c>
      <c r="T184" s="230">
        <v>599812.06999999995</v>
      </c>
      <c r="V184" s="230">
        <v>972.22</v>
      </c>
      <c r="X184" s="230">
        <v>773460</v>
      </c>
      <c r="Y184" s="230">
        <v>98424.56</v>
      </c>
      <c r="Z184" s="231">
        <v>1063322</v>
      </c>
      <c r="AC184" s="231">
        <v>265571.53999999998</v>
      </c>
      <c r="AD184" s="231">
        <v>118606.09</v>
      </c>
      <c r="AG184" s="76">
        <f t="shared" si="25"/>
        <v>543536.02</v>
      </c>
      <c r="AH184" s="31">
        <f t="shared" si="26"/>
        <v>15025</v>
      </c>
      <c r="AI184" s="21">
        <f t="shared" si="22"/>
        <v>528511.02</v>
      </c>
      <c r="AJ184" s="15">
        <f t="shared" si="23"/>
        <v>1472668.85</v>
      </c>
      <c r="AK184" s="16">
        <f t="shared" si="27"/>
        <v>1447499.6300000001</v>
      </c>
      <c r="AL184" s="26">
        <f t="shared" si="24"/>
        <v>25169.219999999972</v>
      </c>
    </row>
    <row r="185" spans="1:38" x14ac:dyDescent="0.2">
      <c r="A185" s="1" t="s">
        <v>529</v>
      </c>
      <c r="B185" s="1" t="s">
        <v>531</v>
      </c>
      <c r="C185" s="66">
        <v>2037</v>
      </c>
      <c r="D185" s="67" t="s">
        <v>1259</v>
      </c>
      <c r="E185" s="255" t="s">
        <v>3183</v>
      </c>
      <c r="F185" s="229">
        <v>231183.73</v>
      </c>
      <c r="G185" s="229">
        <v>31810.59</v>
      </c>
      <c r="H185" s="229">
        <v>31695.62</v>
      </c>
      <c r="I185" s="255">
        <v>94806.55</v>
      </c>
      <c r="J185" s="255">
        <v>71710.09</v>
      </c>
      <c r="K185" s="233">
        <v>12300</v>
      </c>
      <c r="L185" s="233">
        <v>71737</v>
      </c>
      <c r="N185" s="233">
        <v>290</v>
      </c>
      <c r="Q185" s="255">
        <v>1558084.6</v>
      </c>
      <c r="T185" s="230">
        <v>672954.94</v>
      </c>
      <c r="V185" s="230">
        <v>376.07</v>
      </c>
      <c r="X185" s="230">
        <v>609550</v>
      </c>
      <c r="Y185" s="230">
        <v>69306.38</v>
      </c>
      <c r="Z185" s="231">
        <v>966190</v>
      </c>
      <c r="AC185" s="231">
        <v>289899</v>
      </c>
      <c r="AD185" s="231">
        <v>32511.19</v>
      </c>
      <c r="AG185" s="76">
        <f t="shared" si="25"/>
        <v>294689.94</v>
      </c>
      <c r="AH185" s="31">
        <f t="shared" si="26"/>
        <v>84327</v>
      </c>
      <c r="AI185" s="21">
        <f t="shared" si="22"/>
        <v>210362.94</v>
      </c>
      <c r="AJ185" s="15">
        <f t="shared" si="23"/>
        <v>1352187.3899999997</v>
      </c>
      <c r="AK185" s="16">
        <f t="shared" si="27"/>
        <v>1288600.19</v>
      </c>
      <c r="AL185" s="26">
        <f t="shared" si="24"/>
        <v>63587.199999999721</v>
      </c>
    </row>
    <row r="186" spans="1:38" x14ac:dyDescent="0.2">
      <c r="A186" s="1" t="s">
        <v>529</v>
      </c>
      <c r="B186" s="1" t="s">
        <v>531</v>
      </c>
      <c r="C186" s="66">
        <v>3571</v>
      </c>
      <c r="D186" s="67" t="s">
        <v>1260</v>
      </c>
      <c r="E186" s="255" t="s">
        <v>3184</v>
      </c>
      <c r="F186" s="229">
        <v>540907.13</v>
      </c>
      <c r="G186" s="229">
        <v>8434.15</v>
      </c>
      <c r="H186" s="229">
        <v>25911.75</v>
      </c>
      <c r="I186" s="255">
        <v>380416.53</v>
      </c>
      <c r="J186" s="255">
        <v>175891.25</v>
      </c>
      <c r="K186" s="233">
        <v>0</v>
      </c>
      <c r="P186" s="255">
        <v>-5507.15</v>
      </c>
      <c r="Q186" s="255">
        <v>1939631.19</v>
      </c>
      <c r="T186" s="230">
        <v>1163155.74</v>
      </c>
      <c r="V186" s="230">
        <v>780.27</v>
      </c>
      <c r="X186" s="230">
        <v>782580</v>
      </c>
      <c r="Y186" s="230">
        <v>250961.58</v>
      </c>
      <c r="Z186" s="231">
        <v>1403432</v>
      </c>
      <c r="AC186" s="231">
        <v>471594.23</v>
      </c>
      <c r="AD186" s="231">
        <v>82559.929999999993</v>
      </c>
      <c r="AG186" s="76">
        <f t="shared" si="25"/>
        <v>575253.03</v>
      </c>
      <c r="AH186" s="31">
        <f t="shared" si="26"/>
        <v>0</v>
      </c>
      <c r="AI186" s="21">
        <f t="shared" si="22"/>
        <v>575253.03</v>
      </c>
      <c r="AJ186" s="15">
        <f t="shared" si="23"/>
        <v>2197477.59</v>
      </c>
      <c r="AK186" s="16">
        <f t="shared" si="27"/>
        <v>1957586.16</v>
      </c>
      <c r="AL186" s="26">
        <f t="shared" si="24"/>
        <v>239891.42999999993</v>
      </c>
    </row>
    <row r="187" spans="1:38" x14ac:dyDescent="0.2">
      <c r="A187" s="1" t="s">
        <v>529</v>
      </c>
      <c r="B187" s="1" t="s">
        <v>531</v>
      </c>
      <c r="C187" s="66">
        <v>6793</v>
      </c>
      <c r="D187" s="67" t="s">
        <v>1261</v>
      </c>
      <c r="E187" s="255" t="s">
        <v>3185</v>
      </c>
      <c r="F187" s="229">
        <v>768784.17</v>
      </c>
      <c r="G187" s="229">
        <v>53650.05</v>
      </c>
      <c r="H187" s="229">
        <v>104776.14</v>
      </c>
      <c r="I187" s="255">
        <v>116658.88</v>
      </c>
      <c r="J187" s="255">
        <v>87514.15</v>
      </c>
      <c r="K187" s="233">
        <v>18250</v>
      </c>
      <c r="L187" s="233">
        <v>0</v>
      </c>
      <c r="N187" s="233">
        <v>0</v>
      </c>
      <c r="P187" s="255">
        <v>-10487.98</v>
      </c>
      <c r="Q187" s="255">
        <v>2258666.42</v>
      </c>
      <c r="T187" s="230">
        <v>1313053.23</v>
      </c>
      <c r="U187" s="230">
        <v>22140</v>
      </c>
      <c r="V187" s="230">
        <v>1341.91</v>
      </c>
      <c r="X187" s="230">
        <v>2905950</v>
      </c>
      <c r="Y187" s="230">
        <v>298851.51</v>
      </c>
      <c r="Z187" s="231">
        <v>3518122</v>
      </c>
      <c r="AC187" s="231">
        <v>763391.06</v>
      </c>
      <c r="AD187" s="231">
        <v>65444.33</v>
      </c>
      <c r="AG187" s="76">
        <f t="shared" si="25"/>
        <v>927210.3600000001</v>
      </c>
      <c r="AH187" s="31">
        <f t="shared" si="26"/>
        <v>18250</v>
      </c>
      <c r="AI187" s="21">
        <f t="shared" si="22"/>
        <v>908960.3600000001</v>
      </c>
      <c r="AJ187" s="15">
        <f t="shared" si="23"/>
        <v>4541336.6499999994</v>
      </c>
      <c r="AK187" s="16">
        <f t="shared" si="27"/>
        <v>4346957.3900000006</v>
      </c>
      <c r="AL187" s="26">
        <f t="shared" si="24"/>
        <v>194379.25999999885</v>
      </c>
    </row>
    <row r="188" spans="1:38" x14ac:dyDescent="0.2">
      <c r="A188" s="1" t="s">
        <v>529</v>
      </c>
      <c r="B188" s="1" t="s">
        <v>531</v>
      </c>
      <c r="C188" s="66">
        <v>1011</v>
      </c>
      <c r="D188" s="67" t="s">
        <v>1262</v>
      </c>
      <c r="E188" s="255" t="s">
        <v>3186</v>
      </c>
      <c r="F188" s="229">
        <v>219202.28</v>
      </c>
      <c r="G188" s="229">
        <v>38958.46</v>
      </c>
      <c r="H188" s="229">
        <v>57794.45</v>
      </c>
      <c r="I188" s="255">
        <v>-49685.16</v>
      </c>
      <c r="J188" s="255">
        <v>576496.19999999995</v>
      </c>
      <c r="K188" s="233">
        <v>20622</v>
      </c>
      <c r="L188" s="233">
        <v>17927.5</v>
      </c>
      <c r="Q188" s="255">
        <v>3335566.08</v>
      </c>
      <c r="T188" s="230">
        <v>504744.56</v>
      </c>
      <c r="V188" s="230">
        <v>319.82</v>
      </c>
      <c r="X188" s="230">
        <v>537400</v>
      </c>
      <c r="Y188" s="230">
        <v>52360.76</v>
      </c>
      <c r="Z188" s="231">
        <v>709149</v>
      </c>
      <c r="AC188" s="231">
        <v>241574.48</v>
      </c>
      <c r="AD188" s="231">
        <v>123195.64</v>
      </c>
      <c r="AG188" s="76">
        <f t="shared" si="25"/>
        <v>315955.19</v>
      </c>
      <c r="AH188" s="31">
        <f t="shared" si="26"/>
        <v>38549.5</v>
      </c>
      <c r="AI188" s="21">
        <f t="shared" si="22"/>
        <v>277405.69</v>
      </c>
      <c r="AJ188" s="15">
        <f t="shared" si="23"/>
        <v>1094825.1399999999</v>
      </c>
      <c r="AK188" s="16">
        <f t="shared" si="27"/>
        <v>1073919.1199999999</v>
      </c>
      <c r="AL188" s="26">
        <f t="shared" si="24"/>
        <v>20906.020000000019</v>
      </c>
    </row>
    <row r="189" spans="1:38" x14ac:dyDescent="0.2">
      <c r="A189" s="1" t="s">
        <v>529</v>
      </c>
      <c r="B189" s="1" t="s">
        <v>531</v>
      </c>
      <c r="C189" s="66">
        <v>3164</v>
      </c>
      <c r="D189" s="67" t="s">
        <v>1263</v>
      </c>
      <c r="E189" s="255" t="s">
        <v>3187</v>
      </c>
      <c r="F189" s="229">
        <v>664472.87</v>
      </c>
      <c r="G189" s="229">
        <v>0</v>
      </c>
      <c r="H189" s="229">
        <v>12400.76</v>
      </c>
      <c r="I189" s="255">
        <v>212764.04</v>
      </c>
      <c r="J189" s="255">
        <v>40582.15</v>
      </c>
      <c r="K189" s="233">
        <v>19870.77</v>
      </c>
      <c r="L189" s="233">
        <v>63048.09</v>
      </c>
      <c r="Q189" s="255">
        <v>1980732.96</v>
      </c>
      <c r="T189" s="230">
        <v>1110618.6200000001</v>
      </c>
      <c r="U189" s="230">
        <v>32650</v>
      </c>
      <c r="V189" s="230">
        <v>1056.6400000000001</v>
      </c>
      <c r="X189" s="230">
        <v>630680</v>
      </c>
      <c r="Y189" s="230">
        <v>231481.46</v>
      </c>
      <c r="Z189" s="231">
        <v>1295908</v>
      </c>
      <c r="AC189" s="231">
        <v>405834.73</v>
      </c>
      <c r="AD189" s="231">
        <v>104954.59</v>
      </c>
      <c r="AG189" s="76">
        <f t="shared" si="25"/>
        <v>676873.63</v>
      </c>
      <c r="AH189" s="31">
        <f t="shared" si="26"/>
        <v>82918.86</v>
      </c>
      <c r="AI189" s="21">
        <f t="shared" si="22"/>
        <v>593954.77</v>
      </c>
      <c r="AJ189" s="15">
        <f t="shared" si="23"/>
        <v>2006486.72</v>
      </c>
      <c r="AK189" s="16">
        <f t="shared" si="27"/>
        <v>1806697.32</v>
      </c>
      <c r="AL189" s="26">
        <f t="shared" si="24"/>
        <v>199789.39999999991</v>
      </c>
    </row>
    <row r="190" spans="1:38" x14ac:dyDescent="0.2">
      <c r="E190" s="255" t="s">
        <v>3199</v>
      </c>
      <c r="H190" s="229">
        <v>90354.64</v>
      </c>
      <c r="J190" s="255">
        <v>136176.85999999999</v>
      </c>
      <c r="T190" s="230">
        <v>241872.94</v>
      </c>
      <c r="AC190" s="231">
        <v>216590.56</v>
      </c>
      <c r="AD190" s="231">
        <v>37766.32</v>
      </c>
    </row>
    <row r="191" spans="1:38" x14ac:dyDescent="0.2">
      <c r="E191" s="255" t="s">
        <v>3204</v>
      </c>
      <c r="F191" s="229">
        <v>1320483.82</v>
      </c>
      <c r="H191" s="229">
        <v>20706</v>
      </c>
      <c r="I191" s="255">
        <v>1446386.41</v>
      </c>
      <c r="J191" s="255">
        <v>182505.62</v>
      </c>
      <c r="N191" s="233">
        <v>0</v>
      </c>
      <c r="Q191" s="255">
        <v>669277.43000000005</v>
      </c>
      <c r="T191" s="230">
        <v>1910837</v>
      </c>
      <c r="U191" s="230">
        <v>229700</v>
      </c>
      <c r="V191" s="230">
        <v>1046.44</v>
      </c>
      <c r="Z191" s="231">
        <v>390440</v>
      </c>
      <c r="AC191" s="231">
        <v>597725.12</v>
      </c>
      <c r="AD191" s="231">
        <v>153739.29999999999</v>
      </c>
    </row>
    <row r="192" spans="1:38" x14ac:dyDescent="0.2">
      <c r="E192" s="255" t="s">
        <v>3205</v>
      </c>
      <c r="F192" s="229">
        <v>1289670.8400000001</v>
      </c>
      <c r="G192" s="229">
        <v>56222.34</v>
      </c>
      <c r="H192" s="229">
        <v>15649.01</v>
      </c>
      <c r="J192" s="255">
        <v>8319.5400000000009</v>
      </c>
      <c r="P192" s="255">
        <v>84537.93</v>
      </c>
      <c r="T192" s="230">
        <v>1452025.96</v>
      </c>
      <c r="U192" s="230">
        <v>88385</v>
      </c>
      <c r="V192" s="230">
        <v>1377.41</v>
      </c>
      <c r="Z192" s="231">
        <v>211724</v>
      </c>
      <c r="AC192" s="231">
        <v>698537.03</v>
      </c>
      <c r="AD192" s="231">
        <v>15694.08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70"/>
  <sheetViews>
    <sheetView topLeftCell="AC1" zoomScale="70" zoomScaleNormal="70" workbookViewId="0">
      <selection activeCell="AF1" sqref="A1:AF1048576"/>
    </sheetView>
  </sheetViews>
  <sheetFormatPr defaultColWidth="33.125" defaultRowHeight="14.25" x14ac:dyDescent="0.2"/>
  <cols>
    <col min="1" max="1" width="33.125" style="252"/>
    <col min="2" max="5" width="33.125" style="89"/>
    <col min="6" max="8" width="33.125" style="252"/>
    <col min="9" max="9" width="33.125" style="251"/>
    <col min="10" max="12" width="33.125" style="245"/>
    <col min="13" max="13" width="33.125" style="232"/>
    <col min="14" max="17" width="33.125" style="252"/>
    <col min="18" max="24" width="33.125" style="73"/>
    <col min="25" max="32" width="33.125" style="90"/>
    <col min="33" max="16384" width="33.125" style="252"/>
  </cols>
  <sheetData>
    <row r="1" spans="1:33" x14ac:dyDescent="0.2">
      <c r="A1" s="251" t="s">
        <v>2456</v>
      </c>
      <c r="B1" s="244" t="s">
        <v>2457</v>
      </c>
      <c r="C1" s="244" t="s">
        <v>2458</v>
      </c>
      <c r="D1" s="244" t="s">
        <v>2459</v>
      </c>
      <c r="E1" s="244" t="s">
        <v>2597</v>
      </c>
      <c r="F1" s="251" t="s">
        <v>2460</v>
      </c>
      <c r="G1" s="251" t="s">
        <v>2461</v>
      </c>
      <c r="H1" s="251" t="s">
        <v>2462</v>
      </c>
      <c r="I1" s="251" t="s">
        <v>2599</v>
      </c>
      <c r="J1" s="245" t="s">
        <v>2463</v>
      </c>
      <c r="K1" s="245" t="s">
        <v>2464</v>
      </c>
      <c r="L1" s="245" t="s">
        <v>2465</v>
      </c>
      <c r="M1" s="245" t="s">
        <v>2466</v>
      </c>
      <c r="N1" s="251" t="s">
        <v>2467</v>
      </c>
      <c r="O1" s="251" t="s">
        <v>2468</v>
      </c>
      <c r="P1" s="251" t="s">
        <v>2469</v>
      </c>
      <c r="Q1" s="251" t="s">
        <v>2470</v>
      </c>
      <c r="R1" s="40" t="s">
        <v>2933</v>
      </c>
      <c r="S1" s="40" t="s">
        <v>3209</v>
      </c>
      <c r="T1" s="40" t="s">
        <v>2471</v>
      </c>
      <c r="U1" s="40" t="s">
        <v>2472</v>
      </c>
      <c r="V1" s="40" t="s">
        <v>2473</v>
      </c>
      <c r="W1" s="40" t="s">
        <v>2475</v>
      </c>
      <c r="X1" s="40" t="s">
        <v>2476</v>
      </c>
      <c r="Y1" s="246" t="s">
        <v>2477</v>
      </c>
      <c r="Z1" s="246" t="s">
        <v>2478</v>
      </c>
      <c r="AA1" s="246" t="s">
        <v>2479</v>
      </c>
      <c r="AB1" s="246" t="s">
        <v>2480</v>
      </c>
      <c r="AC1" s="246" t="s">
        <v>2481</v>
      </c>
      <c r="AD1" s="246" t="s">
        <v>3210</v>
      </c>
      <c r="AE1" s="246" t="s">
        <v>2601</v>
      </c>
      <c r="AF1" s="246" t="s">
        <v>2482</v>
      </c>
      <c r="AG1" s="251"/>
    </row>
    <row r="2" spans="1:33" x14ac:dyDescent="0.2">
      <c r="A2" s="251" t="s">
        <v>2483</v>
      </c>
      <c r="B2" s="244" t="s">
        <v>2484</v>
      </c>
      <c r="C2" s="244" t="s">
        <v>2485</v>
      </c>
      <c r="D2" s="244" t="s">
        <v>2486</v>
      </c>
      <c r="E2" s="244" t="s">
        <v>2602</v>
      </c>
      <c r="F2" s="251" t="s">
        <v>2487</v>
      </c>
      <c r="G2" s="251" t="s">
        <v>2488</v>
      </c>
      <c r="H2" s="251" t="s">
        <v>2489</v>
      </c>
      <c r="I2" s="251" t="s">
        <v>2604</v>
      </c>
      <c r="J2" s="245" t="s">
        <v>2490</v>
      </c>
      <c r="K2" s="245" t="s">
        <v>2491</v>
      </c>
      <c r="L2" s="245" t="s">
        <v>2492</v>
      </c>
      <c r="M2" s="245" t="s">
        <v>2493</v>
      </c>
      <c r="N2" s="251" t="s">
        <v>2494</v>
      </c>
      <c r="O2" s="251" t="s">
        <v>2495</v>
      </c>
      <c r="P2" s="251" t="s">
        <v>2496</v>
      </c>
      <c r="Q2" s="251" t="s">
        <v>2497</v>
      </c>
      <c r="R2" s="40" t="s">
        <v>2934</v>
      </c>
      <c r="S2" s="40" t="s">
        <v>3211</v>
      </c>
      <c r="T2" s="40" t="s">
        <v>2498</v>
      </c>
      <c r="U2" s="40" t="s">
        <v>2499</v>
      </c>
      <c r="V2" s="40" t="s">
        <v>2500</v>
      </c>
      <c r="W2" s="40" t="s">
        <v>2502</v>
      </c>
      <c r="X2" s="40" t="s">
        <v>2503</v>
      </c>
      <c r="Y2" s="246" t="s">
        <v>2504</v>
      </c>
      <c r="Z2" s="246" t="s">
        <v>2505</v>
      </c>
      <c r="AA2" s="246" t="s">
        <v>2506</v>
      </c>
      <c r="AB2" s="246" t="s">
        <v>2507</v>
      </c>
      <c r="AC2" s="246" t="s">
        <v>2508</v>
      </c>
      <c r="AD2" s="246" t="s">
        <v>3212</v>
      </c>
      <c r="AE2" s="246" t="s">
        <v>2606</v>
      </c>
      <c r="AF2" s="246" t="s">
        <v>2509</v>
      </c>
      <c r="AG2" s="251"/>
    </row>
    <row r="3" spans="1:33" x14ac:dyDescent="0.2">
      <c r="A3" s="251" t="s">
        <v>2510</v>
      </c>
      <c r="B3" s="244">
        <v>66745928.060000002</v>
      </c>
      <c r="C3" s="244">
        <v>992294.38</v>
      </c>
      <c r="D3" s="244">
        <v>19457823.960000001</v>
      </c>
      <c r="E3" s="244">
        <v>0</v>
      </c>
      <c r="F3" s="251">
        <v>108799271.28</v>
      </c>
      <c r="G3" s="251">
        <v>33876557.57</v>
      </c>
      <c r="H3" s="251">
        <v>1291.54</v>
      </c>
      <c r="I3" s="251">
        <v>194900</v>
      </c>
      <c r="J3" s="245">
        <v>873200</v>
      </c>
      <c r="K3" s="245">
        <v>4218555.5199999996</v>
      </c>
      <c r="L3" s="245">
        <v>3227904.79</v>
      </c>
      <c r="M3" s="245">
        <v>1002603.98</v>
      </c>
      <c r="N3" s="251">
        <v>1394360.29</v>
      </c>
      <c r="O3" s="251">
        <v>-2904863.25</v>
      </c>
      <c r="P3" s="251">
        <v>-7127964.0599999996</v>
      </c>
      <c r="Q3" s="251">
        <v>280655676.07999998</v>
      </c>
      <c r="R3" s="40">
        <v>4272.34</v>
      </c>
      <c r="S3" s="40">
        <v>27510</v>
      </c>
      <c r="T3" s="40">
        <v>96894938.379999995</v>
      </c>
      <c r="U3" s="40">
        <v>6985729.96</v>
      </c>
      <c r="V3" s="40">
        <v>91664.58</v>
      </c>
      <c r="W3" s="40">
        <v>114354533.55</v>
      </c>
      <c r="X3" s="40">
        <v>17186865.469999999</v>
      </c>
      <c r="Y3" s="246">
        <v>142506610.59</v>
      </c>
      <c r="Z3" s="246">
        <v>77746</v>
      </c>
      <c r="AA3" s="246">
        <v>311654</v>
      </c>
      <c r="AB3" s="246">
        <v>53704443.93</v>
      </c>
      <c r="AC3" s="246">
        <v>20340478.23</v>
      </c>
      <c r="AD3" s="246">
        <v>30000</v>
      </c>
      <c r="AE3" s="246">
        <v>423.45</v>
      </c>
      <c r="AF3" s="246">
        <v>191066.8</v>
      </c>
      <c r="AG3" s="251"/>
    </row>
    <row r="4" spans="1:33" x14ac:dyDescent="0.2">
      <c r="A4" s="251" t="s">
        <v>3213</v>
      </c>
      <c r="B4" s="244">
        <v>369289.19</v>
      </c>
      <c r="C4" s="244">
        <v>29512.95</v>
      </c>
      <c r="D4" s="244">
        <v>300742.13</v>
      </c>
      <c r="E4" s="244"/>
      <c r="F4" s="251">
        <v>135342.35999999999</v>
      </c>
      <c r="G4" s="251">
        <v>82805.27</v>
      </c>
      <c r="H4" s="251"/>
      <c r="K4" s="245">
        <v>16611</v>
      </c>
      <c r="M4" s="245">
        <v>32.71</v>
      </c>
      <c r="N4" s="251">
        <v>25000</v>
      </c>
      <c r="O4" s="251"/>
      <c r="P4" s="251"/>
      <c r="Q4" s="251">
        <v>2193223.69</v>
      </c>
      <c r="R4" s="40"/>
      <c r="S4" s="40"/>
      <c r="T4" s="40">
        <v>679637.43</v>
      </c>
      <c r="U4" s="40"/>
      <c r="V4" s="40">
        <v>426.98</v>
      </c>
      <c r="W4" s="40">
        <v>910320</v>
      </c>
      <c r="X4" s="40"/>
      <c r="Y4" s="246">
        <v>995754</v>
      </c>
      <c r="Z4" s="246"/>
      <c r="AA4" s="246"/>
      <c r="AB4" s="246">
        <v>244359.59</v>
      </c>
      <c r="AC4" s="246">
        <v>413561.05</v>
      </c>
      <c r="AD4" s="246"/>
      <c r="AE4" s="246"/>
      <c r="AF4" s="246"/>
      <c r="AG4" s="251"/>
    </row>
    <row r="5" spans="1:33" x14ac:dyDescent="0.2">
      <c r="A5" s="251" t="s">
        <v>3214</v>
      </c>
      <c r="B5" s="244">
        <v>626268.02</v>
      </c>
      <c r="C5" s="244">
        <v>0</v>
      </c>
      <c r="D5" s="244">
        <v>166454.98000000001</v>
      </c>
      <c r="E5" s="244"/>
      <c r="F5" s="251">
        <v>877753.21</v>
      </c>
      <c r="G5" s="251">
        <v>546456.16</v>
      </c>
      <c r="H5" s="251"/>
      <c r="K5" s="245">
        <v>9043</v>
      </c>
      <c r="M5" s="245">
        <v>0</v>
      </c>
      <c r="N5" s="251">
        <v>72000</v>
      </c>
      <c r="O5" s="251"/>
      <c r="P5" s="251"/>
      <c r="Q5" s="251">
        <v>1265427.9099999999</v>
      </c>
      <c r="R5" s="40"/>
      <c r="S5" s="40"/>
      <c r="T5" s="40">
        <v>963840.36</v>
      </c>
      <c r="U5" s="40"/>
      <c r="V5" s="40">
        <v>1044.33</v>
      </c>
      <c r="W5" s="40">
        <v>1144840</v>
      </c>
      <c r="X5" s="40"/>
      <c r="Y5" s="246">
        <v>1368118</v>
      </c>
      <c r="Z5" s="246"/>
      <c r="AA5" s="246"/>
      <c r="AB5" s="246">
        <v>393833.98</v>
      </c>
      <c r="AC5" s="246">
        <v>4181.6499999999996</v>
      </c>
      <c r="AD5" s="246"/>
      <c r="AE5" s="246"/>
      <c r="AF5" s="246">
        <v>480</v>
      </c>
      <c r="AG5" s="251"/>
    </row>
    <row r="6" spans="1:33" x14ac:dyDescent="0.2">
      <c r="A6" s="251" t="s">
        <v>3215</v>
      </c>
      <c r="B6" s="244">
        <v>315186.7</v>
      </c>
      <c r="C6" s="244">
        <v>0</v>
      </c>
      <c r="D6" s="244">
        <v>153436.65</v>
      </c>
      <c r="E6" s="244"/>
      <c r="F6" s="251">
        <v>1021498.04</v>
      </c>
      <c r="G6" s="251">
        <v>781979.31</v>
      </c>
      <c r="H6" s="251"/>
      <c r="J6" s="245">
        <v>2500</v>
      </c>
      <c r="K6" s="245">
        <v>13180</v>
      </c>
      <c r="M6" s="245">
        <v>108.41</v>
      </c>
      <c r="N6" s="251">
        <v>42000</v>
      </c>
      <c r="O6" s="251"/>
      <c r="P6" s="251">
        <v>629200</v>
      </c>
      <c r="Q6" s="251">
        <v>3482828.65</v>
      </c>
      <c r="R6" s="40"/>
      <c r="S6" s="40"/>
      <c r="T6" s="40">
        <v>593788.31000000006</v>
      </c>
      <c r="U6" s="40"/>
      <c r="V6" s="40">
        <v>707.5</v>
      </c>
      <c r="W6" s="40">
        <v>1067520</v>
      </c>
      <c r="X6" s="40">
        <v>174785</v>
      </c>
      <c r="Y6" s="246">
        <v>1264922</v>
      </c>
      <c r="Z6" s="246"/>
      <c r="AA6" s="246"/>
      <c r="AB6" s="246">
        <v>446107.79</v>
      </c>
      <c r="AC6" s="246">
        <v>149846.98000000001</v>
      </c>
      <c r="AD6" s="246"/>
      <c r="AE6" s="246"/>
      <c r="AF6" s="246"/>
      <c r="AG6" s="251"/>
    </row>
    <row r="7" spans="1:33" x14ac:dyDescent="0.2">
      <c r="A7" s="251" t="s">
        <v>3216</v>
      </c>
      <c r="B7" s="244">
        <v>456641.05</v>
      </c>
      <c r="C7" s="244">
        <v>0</v>
      </c>
      <c r="D7" s="244">
        <v>107655</v>
      </c>
      <c r="E7" s="244"/>
      <c r="F7" s="251">
        <v>494243.86</v>
      </c>
      <c r="G7" s="251">
        <v>375350.88</v>
      </c>
      <c r="H7" s="251"/>
      <c r="K7" s="245">
        <v>164516.63</v>
      </c>
      <c r="M7" s="245">
        <v>0</v>
      </c>
      <c r="N7" s="251">
        <v>197000</v>
      </c>
      <c r="O7" s="251"/>
      <c r="P7" s="251"/>
      <c r="Q7" s="251">
        <v>3940312</v>
      </c>
      <c r="R7" s="40"/>
      <c r="S7" s="40"/>
      <c r="T7" s="40">
        <v>824360.85</v>
      </c>
      <c r="U7" s="40"/>
      <c r="V7" s="40">
        <v>330.08</v>
      </c>
      <c r="W7" s="40">
        <v>686960</v>
      </c>
      <c r="X7" s="40"/>
      <c r="Y7" s="246">
        <v>894420</v>
      </c>
      <c r="Z7" s="246"/>
      <c r="AA7" s="246"/>
      <c r="AB7" s="246">
        <v>416380.94</v>
      </c>
      <c r="AC7" s="246">
        <v>229974.59</v>
      </c>
      <c r="AD7" s="246"/>
      <c r="AE7" s="246"/>
      <c r="AF7" s="246"/>
      <c r="AG7" s="251"/>
    </row>
    <row r="8" spans="1:33" x14ac:dyDescent="0.2">
      <c r="A8" s="251" t="s">
        <v>3217</v>
      </c>
      <c r="B8" s="244">
        <v>448955.35</v>
      </c>
      <c r="C8" s="244">
        <v>0</v>
      </c>
      <c r="D8" s="244">
        <v>16687.75</v>
      </c>
      <c r="E8" s="244"/>
      <c r="F8" s="251">
        <v>340671.86</v>
      </c>
      <c r="G8" s="251">
        <v>267480.82</v>
      </c>
      <c r="H8" s="251"/>
      <c r="I8" s="251">
        <v>194900</v>
      </c>
      <c r="K8" s="245">
        <v>27590</v>
      </c>
      <c r="M8" s="245">
        <v>0</v>
      </c>
      <c r="N8" s="251"/>
      <c r="O8" s="251"/>
      <c r="P8" s="251">
        <v>1368.52</v>
      </c>
      <c r="Q8" s="251">
        <v>2735240.51</v>
      </c>
      <c r="R8" s="40"/>
      <c r="S8" s="40"/>
      <c r="T8" s="40">
        <v>415905.93</v>
      </c>
      <c r="U8" s="40"/>
      <c r="V8" s="40">
        <v>1037.29</v>
      </c>
      <c r="W8" s="40">
        <v>885770</v>
      </c>
      <c r="X8" s="40"/>
      <c r="Y8" s="246">
        <v>967702</v>
      </c>
      <c r="Z8" s="246"/>
      <c r="AA8" s="246"/>
      <c r="AB8" s="246">
        <v>363770.2</v>
      </c>
      <c r="AC8" s="246">
        <v>78668.98</v>
      </c>
      <c r="AD8" s="246"/>
      <c r="AE8" s="246"/>
      <c r="AF8" s="246"/>
      <c r="AG8" s="251"/>
    </row>
    <row r="9" spans="1:33" x14ac:dyDescent="0.2">
      <c r="A9" s="251" t="s">
        <v>3218</v>
      </c>
      <c r="B9" s="244">
        <v>331056.28999999998</v>
      </c>
      <c r="C9" s="244">
        <v>0</v>
      </c>
      <c r="D9" s="244">
        <v>55968.15</v>
      </c>
      <c r="E9" s="244"/>
      <c r="F9" s="251">
        <v>757010.11</v>
      </c>
      <c r="G9" s="251">
        <v>1121524.6100000001</v>
      </c>
      <c r="H9" s="251"/>
      <c r="K9" s="245">
        <v>32064</v>
      </c>
      <c r="M9" s="245">
        <v>0</v>
      </c>
      <c r="N9" s="251">
        <v>175000</v>
      </c>
      <c r="O9" s="251"/>
      <c r="P9" s="251">
        <v>180423.8</v>
      </c>
      <c r="Q9" s="251">
        <v>2266802.89</v>
      </c>
      <c r="R9" s="40"/>
      <c r="S9" s="40"/>
      <c r="T9" s="40">
        <v>415293.3</v>
      </c>
      <c r="U9" s="40"/>
      <c r="V9" s="40">
        <v>204.35</v>
      </c>
      <c r="W9" s="40">
        <v>649250</v>
      </c>
      <c r="X9" s="40"/>
      <c r="Y9" s="246">
        <v>726731.8</v>
      </c>
      <c r="Z9" s="246"/>
      <c r="AA9" s="246"/>
      <c r="AB9" s="246">
        <v>324537.65000000002</v>
      </c>
      <c r="AC9" s="246">
        <v>1858.33</v>
      </c>
      <c r="AD9" s="246"/>
      <c r="AE9" s="246"/>
      <c r="AF9" s="246"/>
      <c r="AG9" s="251"/>
    </row>
    <row r="10" spans="1:33" x14ac:dyDescent="0.2">
      <c r="A10" s="251" t="s">
        <v>3219</v>
      </c>
      <c r="B10" s="244">
        <v>290712.01</v>
      </c>
      <c r="C10" s="244">
        <v>0</v>
      </c>
      <c r="D10" s="244">
        <v>387453.64</v>
      </c>
      <c r="E10" s="244"/>
      <c r="F10" s="251">
        <v>926566.08</v>
      </c>
      <c r="G10" s="251">
        <v>639902.75</v>
      </c>
      <c r="H10" s="251"/>
      <c r="K10" s="245">
        <v>25293</v>
      </c>
      <c r="M10" s="245">
        <v>0</v>
      </c>
      <c r="N10" s="251">
        <v>41600</v>
      </c>
      <c r="O10" s="251"/>
      <c r="P10" s="251"/>
      <c r="Q10" s="251">
        <v>2678016.84</v>
      </c>
      <c r="R10" s="40"/>
      <c r="S10" s="40"/>
      <c r="T10" s="40">
        <v>861777.7</v>
      </c>
      <c r="U10" s="40">
        <v>260</v>
      </c>
      <c r="V10" s="40">
        <v>471</v>
      </c>
      <c r="W10" s="40">
        <v>568000</v>
      </c>
      <c r="X10" s="40"/>
      <c r="Y10" s="246">
        <v>653942</v>
      </c>
      <c r="Z10" s="246"/>
      <c r="AA10" s="246"/>
      <c r="AB10" s="246">
        <v>665629.44999999995</v>
      </c>
      <c r="AC10" s="246">
        <v>168558.07</v>
      </c>
      <c r="AD10" s="246"/>
      <c r="AE10" s="246"/>
      <c r="AF10" s="246"/>
      <c r="AG10" s="251"/>
    </row>
    <row r="11" spans="1:33" x14ac:dyDescent="0.2">
      <c r="A11" s="251" t="s">
        <v>3220</v>
      </c>
      <c r="B11" s="244">
        <v>454538.99</v>
      </c>
      <c r="C11" s="244">
        <v>87198.76</v>
      </c>
      <c r="D11" s="244">
        <v>181762.99</v>
      </c>
      <c r="E11" s="244"/>
      <c r="F11" s="251">
        <v>1938625.32</v>
      </c>
      <c r="G11" s="251">
        <v>29888.29</v>
      </c>
      <c r="H11" s="251"/>
      <c r="K11" s="245">
        <v>40860</v>
      </c>
      <c r="M11" s="245">
        <v>25804.73</v>
      </c>
      <c r="N11" s="251">
        <v>72450</v>
      </c>
      <c r="O11" s="251"/>
      <c r="P11" s="251"/>
      <c r="Q11" s="251">
        <v>585220.22</v>
      </c>
      <c r="R11" s="40"/>
      <c r="S11" s="40"/>
      <c r="T11" s="40">
        <v>1021442.78</v>
      </c>
      <c r="U11" s="40"/>
      <c r="V11" s="40">
        <v>456.96</v>
      </c>
      <c r="W11" s="40">
        <v>592900</v>
      </c>
      <c r="X11" s="40"/>
      <c r="Y11" s="246">
        <v>843560</v>
      </c>
      <c r="Z11" s="246"/>
      <c r="AA11" s="246"/>
      <c r="AB11" s="246">
        <v>372424.18</v>
      </c>
      <c r="AC11" s="246">
        <v>384057.09</v>
      </c>
      <c r="AD11" s="246"/>
      <c r="AE11" s="246"/>
      <c r="AF11" s="246"/>
      <c r="AG11" s="251"/>
    </row>
    <row r="12" spans="1:33" x14ac:dyDescent="0.2">
      <c r="A12" s="251" t="s">
        <v>3221</v>
      </c>
      <c r="B12" s="244">
        <v>498765.44</v>
      </c>
      <c r="C12" s="244">
        <v>50000</v>
      </c>
      <c r="D12" s="244">
        <v>317706.27</v>
      </c>
      <c r="E12" s="244"/>
      <c r="F12" s="251">
        <v>466873.38</v>
      </c>
      <c r="G12" s="251">
        <v>924398.18</v>
      </c>
      <c r="H12" s="251"/>
      <c r="J12" s="245">
        <v>50000</v>
      </c>
      <c r="K12" s="245">
        <v>57500</v>
      </c>
      <c r="M12" s="245">
        <v>0</v>
      </c>
      <c r="N12" s="251">
        <v>55000</v>
      </c>
      <c r="O12" s="251"/>
      <c r="P12" s="251"/>
      <c r="Q12" s="251">
        <v>1804328.64</v>
      </c>
      <c r="R12" s="40"/>
      <c r="S12" s="40"/>
      <c r="T12" s="40">
        <v>439555.2</v>
      </c>
      <c r="U12" s="40"/>
      <c r="V12" s="40">
        <v>809.99</v>
      </c>
      <c r="W12" s="40">
        <v>992160</v>
      </c>
      <c r="X12" s="40"/>
      <c r="Y12" s="246">
        <v>1064160</v>
      </c>
      <c r="Z12" s="246"/>
      <c r="AA12" s="246"/>
      <c r="AB12" s="246">
        <v>272375.53000000003</v>
      </c>
      <c r="AC12" s="246">
        <v>180071.62</v>
      </c>
      <c r="AD12" s="246"/>
      <c r="AE12" s="246"/>
      <c r="AF12" s="246">
        <v>370</v>
      </c>
      <c r="AG12" s="251"/>
    </row>
    <row r="13" spans="1:33" x14ac:dyDescent="0.2">
      <c r="A13" s="251" t="s">
        <v>3222</v>
      </c>
      <c r="B13" s="244">
        <v>400318.84</v>
      </c>
      <c r="C13" s="244">
        <v>12974.59</v>
      </c>
      <c r="D13" s="244">
        <v>69742.73</v>
      </c>
      <c r="E13" s="244"/>
      <c r="F13" s="251">
        <v>189513.97</v>
      </c>
      <c r="G13" s="251">
        <v>293130.03000000003</v>
      </c>
      <c r="H13" s="251"/>
      <c r="K13" s="245">
        <v>10327</v>
      </c>
      <c r="M13" s="245">
        <v>32.71</v>
      </c>
      <c r="N13" s="251">
        <v>35000</v>
      </c>
      <c r="O13" s="251"/>
      <c r="P13" s="251"/>
      <c r="Q13" s="251">
        <v>667029.63</v>
      </c>
      <c r="R13" s="40"/>
      <c r="S13" s="40"/>
      <c r="T13" s="40">
        <v>913060.69</v>
      </c>
      <c r="U13" s="40">
        <v>99900</v>
      </c>
      <c r="V13" s="40">
        <v>431.58</v>
      </c>
      <c r="W13" s="40">
        <v>825130</v>
      </c>
      <c r="X13" s="40"/>
      <c r="Y13" s="246">
        <v>889896</v>
      </c>
      <c r="Z13" s="246"/>
      <c r="AA13" s="246"/>
      <c r="AB13" s="246">
        <v>625919.69999999995</v>
      </c>
      <c r="AC13" s="246">
        <v>52128.06</v>
      </c>
      <c r="AD13" s="246"/>
      <c r="AE13" s="246"/>
      <c r="AF13" s="246"/>
      <c r="AG13" s="251"/>
    </row>
    <row r="14" spans="1:33" x14ac:dyDescent="0.2">
      <c r="A14" s="251" t="s">
        <v>3223</v>
      </c>
      <c r="B14" s="244">
        <v>153279.82</v>
      </c>
      <c r="C14" s="244">
        <v>0</v>
      </c>
      <c r="D14" s="244">
        <v>255926.45</v>
      </c>
      <c r="E14" s="244"/>
      <c r="F14" s="251">
        <v>-893.6</v>
      </c>
      <c r="G14" s="251">
        <v>297707.45</v>
      </c>
      <c r="H14" s="251"/>
      <c r="K14" s="245">
        <v>10000</v>
      </c>
      <c r="M14" s="245">
        <v>0</v>
      </c>
      <c r="N14" s="251">
        <v>15000</v>
      </c>
      <c r="O14" s="251"/>
      <c r="P14" s="251"/>
      <c r="Q14" s="251">
        <v>818351.54</v>
      </c>
      <c r="R14" s="40"/>
      <c r="S14" s="40"/>
      <c r="T14" s="40">
        <v>750533.64</v>
      </c>
      <c r="U14" s="40"/>
      <c r="V14" s="40">
        <v>250.25</v>
      </c>
      <c r="W14" s="40">
        <v>471740</v>
      </c>
      <c r="X14" s="40"/>
      <c r="Y14" s="246">
        <v>698822</v>
      </c>
      <c r="Z14" s="246"/>
      <c r="AA14" s="246"/>
      <c r="AB14" s="246">
        <v>475764.96</v>
      </c>
      <c r="AC14" s="246">
        <v>46485.65</v>
      </c>
      <c r="AD14" s="246"/>
      <c r="AE14" s="246"/>
      <c r="AF14" s="246"/>
      <c r="AG14" s="251"/>
    </row>
    <row r="15" spans="1:33" x14ac:dyDescent="0.2">
      <c r="A15" s="251" t="s">
        <v>3224</v>
      </c>
      <c r="B15" s="244">
        <v>183636.5</v>
      </c>
      <c r="C15" s="244">
        <v>0</v>
      </c>
      <c r="D15" s="244">
        <v>138592.93</v>
      </c>
      <c r="E15" s="244"/>
      <c r="F15" s="251">
        <v>562350.92000000004</v>
      </c>
      <c r="G15" s="251">
        <v>-252494.71</v>
      </c>
      <c r="H15" s="251"/>
      <c r="K15" s="245">
        <v>18100</v>
      </c>
      <c r="M15" s="245">
        <v>170.99</v>
      </c>
      <c r="N15" s="251"/>
      <c r="O15" s="251"/>
      <c r="P15" s="251"/>
      <c r="Q15" s="251">
        <v>3873985.05</v>
      </c>
      <c r="R15" s="40"/>
      <c r="S15" s="40"/>
      <c r="T15" s="40">
        <v>424700.47</v>
      </c>
      <c r="U15" s="40"/>
      <c r="V15" s="40">
        <v>256.74</v>
      </c>
      <c r="W15" s="40">
        <v>1097010</v>
      </c>
      <c r="X15" s="40"/>
      <c r="Y15" s="246">
        <v>1152010</v>
      </c>
      <c r="Z15" s="246"/>
      <c r="AA15" s="246"/>
      <c r="AB15" s="246">
        <v>271585.21999999997</v>
      </c>
      <c r="AC15" s="246">
        <v>1964288.84</v>
      </c>
      <c r="AD15" s="246"/>
      <c r="AE15" s="246"/>
      <c r="AF15" s="246"/>
      <c r="AG15" s="251"/>
    </row>
    <row r="16" spans="1:33" x14ac:dyDescent="0.2">
      <c r="A16" s="251" t="s">
        <v>3225</v>
      </c>
      <c r="B16" s="244">
        <v>318285.73</v>
      </c>
      <c r="C16" s="244">
        <v>0</v>
      </c>
      <c r="D16" s="244">
        <v>134662.23000000001</v>
      </c>
      <c r="E16" s="244"/>
      <c r="F16" s="251">
        <v>1514731.92</v>
      </c>
      <c r="G16" s="251">
        <v>148705.25</v>
      </c>
      <c r="H16" s="251"/>
      <c r="K16" s="245">
        <v>132407</v>
      </c>
      <c r="M16" s="245">
        <v>0</v>
      </c>
      <c r="N16" s="251">
        <v>85000</v>
      </c>
      <c r="O16" s="251"/>
      <c r="P16" s="251"/>
      <c r="Q16" s="251">
        <v>2037072.22</v>
      </c>
      <c r="R16" s="40"/>
      <c r="S16" s="40"/>
      <c r="T16" s="40">
        <v>776073.3</v>
      </c>
      <c r="U16" s="40"/>
      <c r="V16" s="40">
        <v>144.34</v>
      </c>
      <c r="W16" s="40">
        <v>612310</v>
      </c>
      <c r="X16" s="40">
        <v>60000</v>
      </c>
      <c r="Y16" s="246">
        <v>896568</v>
      </c>
      <c r="Z16" s="246"/>
      <c r="AA16" s="246"/>
      <c r="AB16" s="246">
        <v>421758.71999999997</v>
      </c>
      <c r="AC16" s="246">
        <v>91146.26</v>
      </c>
      <c r="AD16" s="246"/>
      <c r="AE16" s="246"/>
      <c r="AF16" s="246">
        <v>60000</v>
      </c>
      <c r="AG16" s="251"/>
    </row>
    <row r="17" spans="1:33" x14ac:dyDescent="0.2">
      <c r="A17" s="251" t="s">
        <v>3226</v>
      </c>
      <c r="B17" s="244">
        <v>331459.33</v>
      </c>
      <c r="C17" s="244">
        <v>0</v>
      </c>
      <c r="D17" s="244">
        <v>101679.78</v>
      </c>
      <c r="E17" s="244"/>
      <c r="F17" s="251">
        <v>205454.36</v>
      </c>
      <c r="G17" s="251">
        <v>449397.47</v>
      </c>
      <c r="H17" s="251"/>
      <c r="K17" s="245">
        <v>77227</v>
      </c>
      <c r="M17" s="245">
        <v>32.71</v>
      </c>
      <c r="N17" s="251">
        <v>100000</v>
      </c>
      <c r="O17" s="251"/>
      <c r="P17" s="251"/>
      <c r="Q17" s="251">
        <v>2706524.69</v>
      </c>
      <c r="R17" s="40"/>
      <c r="S17" s="40"/>
      <c r="T17" s="40">
        <v>346739.11</v>
      </c>
      <c r="U17" s="40"/>
      <c r="V17" s="40">
        <v>483.33</v>
      </c>
      <c r="W17" s="40">
        <v>697560</v>
      </c>
      <c r="X17" s="40"/>
      <c r="Y17" s="246">
        <v>803327</v>
      </c>
      <c r="Z17" s="246"/>
      <c r="AA17" s="246"/>
      <c r="AB17" s="246">
        <v>238331.51999999999</v>
      </c>
      <c r="AC17" s="246">
        <v>147780.41</v>
      </c>
      <c r="AD17" s="246"/>
      <c r="AE17" s="246"/>
      <c r="AF17" s="246"/>
      <c r="AG17" s="251"/>
    </row>
    <row r="18" spans="1:33" x14ac:dyDescent="0.2">
      <c r="A18" s="251" t="s">
        <v>3227</v>
      </c>
      <c r="B18" s="244">
        <v>279530.28999999998</v>
      </c>
      <c r="C18" s="244">
        <v>44600</v>
      </c>
      <c r="D18" s="244">
        <v>264496.57</v>
      </c>
      <c r="E18" s="244"/>
      <c r="F18" s="251">
        <v>2049669.08</v>
      </c>
      <c r="G18" s="251">
        <v>155516.56</v>
      </c>
      <c r="H18" s="251"/>
      <c r="K18" s="245">
        <v>64180</v>
      </c>
      <c r="M18" s="245">
        <v>32.71</v>
      </c>
      <c r="N18" s="251">
        <v>65000</v>
      </c>
      <c r="O18" s="251"/>
      <c r="P18" s="251"/>
      <c r="Q18" s="251">
        <v>865508.28</v>
      </c>
      <c r="R18" s="40"/>
      <c r="S18" s="40"/>
      <c r="T18" s="40">
        <v>736211.81</v>
      </c>
      <c r="U18" s="40"/>
      <c r="V18" s="40">
        <v>346.71</v>
      </c>
      <c r="W18" s="40">
        <v>162120</v>
      </c>
      <c r="X18" s="40">
        <v>3094900</v>
      </c>
      <c r="Y18" s="246">
        <v>260340</v>
      </c>
      <c r="Z18" s="246"/>
      <c r="AA18" s="246"/>
      <c r="AB18" s="246">
        <v>415042.17</v>
      </c>
      <c r="AC18" s="246">
        <v>1208119.1499999999</v>
      </c>
      <c r="AD18" s="246"/>
      <c r="AE18" s="246"/>
      <c r="AF18" s="246"/>
      <c r="AG18" s="251"/>
    </row>
    <row r="19" spans="1:33" x14ac:dyDescent="0.2">
      <c r="A19" s="251" t="s">
        <v>3228</v>
      </c>
      <c r="B19" s="244">
        <v>258751.97</v>
      </c>
      <c r="C19" s="244">
        <v>0</v>
      </c>
      <c r="D19" s="244">
        <v>114121.49</v>
      </c>
      <c r="E19" s="244"/>
      <c r="F19" s="251">
        <v>46207.57</v>
      </c>
      <c r="G19" s="251">
        <v>163912.91</v>
      </c>
      <c r="H19" s="251"/>
      <c r="K19" s="245">
        <v>7040</v>
      </c>
      <c r="M19" s="245"/>
      <c r="N19" s="251">
        <v>90000</v>
      </c>
      <c r="O19" s="251"/>
      <c r="P19" s="251"/>
      <c r="Q19" s="251">
        <v>2831701.19</v>
      </c>
      <c r="R19" s="40"/>
      <c r="S19" s="40"/>
      <c r="T19" s="40">
        <v>649973.26</v>
      </c>
      <c r="U19" s="40"/>
      <c r="V19" s="40">
        <v>304.70999999999998</v>
      </c>
      <c r="W19" s="40">
        <v>747120</v>
      </c>
      <c r="X19" s="40">
        <v>565.32000000000005</v>
      </c>
      <c r="Y19" s="246">
        <v>972810.5</v>
      </c>
      <c r="Z19" s="246"/>
      <c r="AA19" s="246"/>
      <c r="AB19" s="246">
        <v>288342.52</v>
      </c>
      <c r="AC19" s="246">
        <v>18813.16</v>
      </c>
      <c r="AD19" s="246"/>
      <c r="AE19" s="246"/>
      <c r="AF19" s="246"/>
      <c r="AG19" s="251"/>
    </row>
    <row r="20" spans="1:33" x14ac:dyDescent="0.2">
      <c r="A20" s="251" t="s">
        <v>3229</v>
      </c>
      <c r="B20" s="244">
        <v>715621.59</v>
      </c>
      <c r="C20" s="244">
        <v>0</v>
      </c>
      <c r="D20" s="244">
        <v>160816.41</v>
      </c>
      <c r="E20" s="244"/>
      <c r="F20" s="251">
        <v>2567482.9500000002</v>
      </c>
      <c r="G20" s="251">
        <v>427325.86</v>
      </c>
      <c r="H20" s="251"/>
      <c r="K20" s="245">
        <v>12040</v>
      </c>
      <c r="M20" s="245">
        <v>0</v>
      </c>
      <c r="N20" s="251">
        <v>90000</v>
      </c>
      <c r="O20" s="251"/>
      <c r="P20" s="251"/>
      <c r="Q20" s="251">
        <v>5546813.3099999996</v>
      </c>
      <c r="R20" s="40"/>
      <c r="S20" s="40"/>
      <c r="T20" s="40">
        <v>465257.05</v>
      </c>
      <c r="U20" s="40">
        <v>1000</v>
      </c>
      <c r="V20" s="40">
        <v>2962.99</v>
      </c>
      <c r="W20" s="40">
        <v>866870</v>
      </c>
      <c r="X20" s="40">
        <v>105</v>
      </c>
      <c r="Y20" s="246">
        <v>960855</v>
      </c>
      <c r="Z20" s="246"/>
      <c r="AA20" s="246"/>
      <c r="AB20" s="246">
        <v>320835.89</v>
      </c>
      <c r="AC20" s="246">
        <v>28078.69</v>
      </c>
      <c r="AD20" s="246"/>
      <c r="AE20" s="246"/>
      <c r="AF20" s="246"/>
      <c r="AG20" s="251"/>
    </row>
    <row r="21" spans="1:33" x14ac:dyDescent="0.2">
      <c r="A21" s="251" t="s">
        <v>3230</v>
      </c>
      <c r="B21" s="244">
        <v>891030.67</v>
      </c>
      <c r="C21" s="244">
        <v>0</v>
      </c>
      <c r="D21" s="244">
        <v>111753.07</v>
      </c>
      <c r="E21" s="244"/>
      <c r="F21" s="251">
        <v>2482759.7999999998</v>
      </c>
      <c r="G21" s="251">
        <v>1293756.33</v>
      </c>
      <c r="H21" s="251"/>
      <c r="K21" s="245">
        <v>28333</v>
      </c>
      <c r="M21" s="245">
        <v>761.68</v>
      </c>
      <c r="N21" s="251">
        <v>105000</v>
      </c>
      <c r="O21" s="251"/>
      <c r="P21" s="251"/>
      <c r="Q21" s="251">
        <v>1606327.04</v>
      </c>
      <c r="R21" s="40"/>
      <c r="S21" s="40"/>
      <c r="T21" s="40">
        <v>1577467.68</v>
      </c>
      <c r="U21" s="40">
        <v>78000</v>
      </c>
      <c r="V21" s="40">
        <v>568.33000000000004</v>
      </c>
      <c r="W21" s="40">
        <v>1104950</v>
      </c>
      <c r="X21" s="40"/>
      <c r="Y21" s="246">
        <v>1530981</v>
      </c>
      <c r="Z21" s="246">
        <v>16400</v>
      </c>
      <c r="AA21" s="246"/>
      <c r="AB21" s="246">
        <v>438097.29</v>
      </c>
      <c r="AC21" s="246">
        <v>84026.94</v>
      </c>
      <c r="AD21" s="246"/>
      <c r="AE21" s="246"/>
      <c r="AF21" s="246"/>
      <c r="AG21" s="251"/>
    </row>
    <row r="22" spans="1:33" x14ac:dyDescent="0.2">
      <c r="A22" s="251" t="s">
        <v>3231</v>
      </c>
      <c r="B22" s="244">
        <v>990069.69</v>
      </c>
      <c r="C22" s="244">
        <v>0</v>
      </c>
      <c r="D22" s="244">
        <v>61302.5</v>
      </c>
      <c r="E22" s="244"/>
      <c r="F22" s="251">
        <v>1839268.17</v>
      </c>
      <c r="G22" s="251">
        <v>485845.17</v>
      </c>
      <c r="H22" s="251"/>
      <c r="K22" s="245">
        <v>44029</v>
      </c>
      <c r="M22" s="245">
        <v>47698</v>
      </c>
      <c r="N22" s="251">
        <v>36224.29</v>
      </c>
      <c r="O22" s="251"/>
      <c r="P22" s="251"/>
      <c r="Q22" s="251">
        <v>1373222.93</v>
      </c>
      <c r="R22" s="40"/>
      <c r="S22" s="40"/>
      <c r="T22" s="40">
        <v>768362.49</v>
      </c>
      <c r="U22" s="40">
        <v>23775.71</v>
      </c>
      <c r="V22" s="40">
        <v>1012.74</v>
      </c>
      <c r="W22" s="40">
        <v>1049520</v>
      </c>
      <c r="X22" s="40"/>
      <c r="Y22" s="246">
        <v>1154843</v>
      </c>
      <c r="Z22" s="246"/>
      <c r="AA22" s="246"/>
      <c r="AB22" s="246">
        <v>267948.15999999997</v>
      </c>
      <c r="AC22" s="246">
        <v>128224</v>
      </c>
      <c r="AD22" s="246"/>
      <c r="AE22" s="246"/>
      <c r="AF22" s="246"/>
      <c r="AG22" s="251"/>
    </row>
    <row r="23" spans="1:33" x14ac:dyDescent="0.2">
      <c r="A23" s="251" t="s">
        <v>3232</v>
      </c>
      <c r="B23" s="244">
        <v>612280.72</v>
      </c>
      <c r="C23" s="244">
        <v>11741.04</v>
      </c>
      <c r="D23" s="244">
        <v>109844.89</v>
      </c>
      <c r="E23" s="244"/>
      <c r="F23" s="251">
        <v>1959271.93</v>
      </c>
      <c r="G23" s="251">
        <v>-77186.86</v>
      </c>
      <c r="H23" s="251"/>
      <c r="K23" s="245">
        <v>18830</v>
      </c>
      <c r="M23" s="245">
        <v>0</v>
      </c>
      <c r="N23" s="251"/>
      <c r="O23" s="251"/>
      <c r="P23" s="251"/>
      <c r="Q23" s="251">
        <v>466379.49</v>
      </c>
      <c r="R23" s="40"/>
      <c r="S23" s="40"/>
      <c r="T23" s="40">
        <v>794907.25</v>
      </c>
      <c r="U23" s="40">
        <v>117900</v>
      </c>
      <c r="V23" s="40">
        <v>910.72</v>
      </c>
      <c r="W23" s="40">
        <v>560230</v>
      </c>
      <c r="X23" s="40"/>
      <c r="Y23" s="246">
        <v>743605</v>
      </c>
      <c r="Z23" s="246"/>
      <c r="AA23" s="246"/>
      <c r="AB23" s="246">
        <v>359710.25</v>
      </c>
      <c r="AC23" s="246">
        <v>1045675.32</v>
      </c>
      <c r="AD23" s="246"/>
      <c r="AE23" s="246"/>
      <c r="AF23" s="246"/>
      <c r="AG23" s="251"/>
    </row>
    <row r="24" spans="1:33" x14ac:dyDescent="0.2">
      <c r="A24" s="251" t="s">
        <v>3233</v>
      </c>
      <c r="B24" s="244">
        <v>208527.63</v>
      </c>
      <c r="C24" s="244">
        <v>3206</v>
      </c>
      <c r="D24" s="244">
        <v>142736.65</v>
      </c>
      <c r="E24" s="244"/>
      <c r="F24" s="251">
        <v>223190.64</v>
      </c>
      <c r="G24" s="251">
        <v>328652.33</v>
      </c>
      <c r="H24" s="251"/>
      <c r="J24" s="245">
        <v>50000</v>
      </c>
      <c r="K24" s="245">
        <v>13822</v>
      </c>
      <c r="M24" s="245"/>
      <c r="N24" s="251">
        <v>83500</v>
      </c>
      <c r="O24" s="251"/>
      <c r="P24" s="251"/>
      <c r="Q24" s="251">
        <v>1804328.64</v>
      </c>
      <c r="R24" s="40"/>
      <c r="S24" s="40"/>
      <c r="T24" s="40">
        <v>523549.77</v>
      </c>
      <c r="U24" s="40"/>
      <c r="V24" s="40">
        <v>155.13</v>
      </c>
      <c r="W24" s="40">
        <v>673762</v>
      </c>
      <c r="X24" s="40"/>
      <c r="Y24" s="246">
        <v>750661</v>
      </c>
      <c r="Z24" s="246"/>
      <c r="AA24" s="246"/>
      <c r="AB24" s="246">
        <v>298520.38</v>
      </c>
      <c r="AC24" s="246">
        <v>218830.55</v>
      </c>
      <c r="AD24" s="246"/>
      <c r="AE24" s="246"/>
      <c r="AF24" s="246"/>
      <c r="AG24" s="251"/>
    </row>
    <row r="25" spans="1:33" x14ac:dyDescent="0.2">
      <c r="A25" s="251" t="s">
        <v>3234</v>
      </c>
      <c r="B25" s="244">
        <v>352144.82</v>
      </c>
      <c r="C25" s="244">
        <v>0</v>
      </c>
      <c r="D25" s="244">
        <v>322201.71999999997</v>
      </c>
      <c r="E25" s="244"/>
      <c r="F25" s="251">
        <v>442547.98</v>
      </c>
      <c r="G25" s="251">
        <v>89441.98</v>
      </c>
      <c r="H25" s="251"/>
      <c r="K25" s="245">
        <v>58072</v>
      </c>
      <c r="M25" s="245">
        <v>32.71</v>
      </c>
      <c r="N25" s="251"/>
      <c r="O25" s="251"/>
      <c r="P25" s="251"/>
      <c r="Q25" s="251">
        <v>1601555.91</v>
      </c>
      <c r="R25" s="40"/>
      <c r="S25" s="40"/>
      <c r="T25" s="40">
        <v>1017446.04</v>
      </c>
      <c r="U25" s="40"/>
      <c r="V25" s="40">
        <v>636.94000000000005</v>
      </c>
      <c r="W25" s="40">
        <v>570290</v>
      </c>
      <c r="X25" s="40"/>
      <c r="Y25" s="246">
        <v>953453.81</v>
      </c>
      <c r="Z25" s="246"/>
      <c r="AA25" s="246"/>
      <c r="AB25" s="246">
        <v>759639.02</v>
      </c>
      <c r="AC25" s="246">
        <v>18962</v>
      </c>
      <c r="AD25" s="246"/>
      <c r="AE25" s="246"/>
      <c r="AF25" s="246"/>
      <c r="AG25" s="251"/>
    </row>
    <row r="26" spans="1:33" x14ac:dyDescent="0.2">
      <c r="A26" s="251" t="s">
        <v>3235</v>
      </c>
      <c r="B26" s="244">
        <v>342411.99</v>
      </c>
      <c r="C26" s="244">
        <v>0</v>
      </c>
      <c r="D26" s="244">
        <v>144135.57</v>
      </c>
      <c r="E26" s="244"/>
      <c r="F26" s="251">
        <v>96438.5</v>
      </c>
      <c r="G26" s="251">
        <v>217548.35</v>
      </c>
      <c r="H26" s="251"/>
      <c r="K26" s="245">
        <v>20955</v>
      </c>
      <c r="M26" s="245">
        <v>699.71</v>
      </c>
      <c r="N26" s="251"/>
      <c r="O26" s="251"/>
      <c r="P26" s="251"/>
      <c r="Q26" s="251">
        <v>1188537.31</v>
      </c>
      <c r="R26" s="40"/>
      <c r="S26" s="40"/>
      <c r="T26" s="40">
        <v>620899.34</v>
      </c>
      <c r="U26" s="40"/>
      <c r="V26" s="40">
        <v>451.75</v>
      </c>
      <c r="W26" s="40">
        <v>1013760</v>
      </c>
      <c r="X26" s="40"/>
      <c r="Y26" s="246">
        <v>1097963</v>
      </c>
      <c r="Z26" s="246"/>
      <c r="AA26" s="246"/>
      <c r="AB26" s="246">
        <v>613161.04</v>
      </c>
      <c r="AC26" s="246">
        <v>48631.76</v>
      </c>
      <c r="AD26" s="246"/>
      <c r="AE26" s="246"/>
      <c r="AF26" s="246"/>
      <c r="AG26" s="251"/>
    </row>
    <row r="27" spans="1:33" x14ac:dyDescent="0.2">
      <c r="A27" s="251" t="s">
        <v>3355</v>
      </c>
      <c r="B27" s="244">
        <v>202895.56</v>
      </c>
      <c r="C27" s="244">
        <v>0</v>
      </c>
      <c r="D27" s="244">
        <v>144116</v>
      </c>
      <c r="E27" s="244"/>
      <c r="F27" s="251">
        <v>687731.56</v>
      </c>
      <c r="G27" s="251">
        <v>342573.66</v>
      </c>
      <c r="H27" s="251"/>
      <c r="K27" s="245">
        <v>16280</v>
      </c>
      <c r="M27" s="245">
        <v>415605.68</v>
      </c>
      <c r="N27" s="251"/>
      <c r="O27" s="251"/>
      <c r="P27" s="251"/>
      <c r="Q27" s="251">
        <v>3378480.39</v>
      </c>
      <c r="R27" s="40"/>
      <c r="S27" s="40"/>
      <c r="T27" s="40">
        <v>726010.17</v>
      </c>
      <c r="U27" s="40"/>
      <c r="V27" s="40">
        <v>318.10000000000002</v>
      </c>
      <c r="W27" s="40">
        <v>447895</v>
      </c>
      <c r="X27" s="40"/>
      <c r="Y27" s="246">
        <v>704953.5</v>
      </c>
      <c r="Z27" s="246"/>
      <c r="AA27" s="246"/>
      <c r="AB27" s="246">
        <v>363094.82</v>
      </c>
      <c r="AC27" s="246">
        <v>45</v>
      </c>
      <c r="AD27" s="246"/>
      <c r="AE27" s="246"/>
      <c r="AF27" s="246"/>
      <c r="AG27" s="251"/>
    </row>
    <row r="28" spans="1:33" x14ac:dyDescent="0.2">
      <c r="A28" s="251" t="s">
        <v>3360</v>
      </c>
      <c r="B28" s="244">
        <v>283229.46000000002</v>
      </c>
      <c r="C28" s="244">
        <v>0</v>
      </c>
      <c r="D28" s="244">
        <v>157852.4</v>
      </c>
      <c r="E28" s="244"/>
      <c r="F28" s="251">
        <v>3515571.2</v>
      </c>
      <c r="G28" s="251">
        <v>270908.33</v>
      </c>
      <c r="H28" s="251"/>
      <c r="K28" s="245">
        <v>42864</v>
      </c>
      <c r="M28" s="245">
        <v>0</v>
      </c>
      <c r="N28" s="251"/>
      <c r="O28" s="251"/>
      <c r="P28" s="251">
        <v>25000</v>
      </c>
      <c r="Q28" s="251">
        <v>4652638.84</v>
      </c>
      <c r="R28" s="40"/>
      <c r="S28" s="40"/>
      <c r="T28" s="40">
        <v>429346.6</v>
      </c>
      <c r="U28" s="40"/>
      <c r="V28" s="40">
        <v>465.8</v>
      </c>
      <c r="W28" s="40">
        <v>476080</v>
      </c>
      <c r="X28" s="40"/>
      <c r="Y28" s="246">
        <v>570819</v>
      </c>
      <c r="Z28" s="246"/>
      <c r="AA28" s="246"/>
      <c r="AB28" s="246">
        <v>253650.59</v>
      </c>
      <c r="AC28" s="246">
        <v>2899.58</v>
      </c>
      <c r="AD28" s="246"/>
      <c r="AE28" s="246"/>
      <c r="AF28" s="246"/>
      <c r="AG28" s="251"/>
    </row>
    <row r="29" spans="1:33" x14ac:dyDescent="0.2">
      <c r="A29" s="251" t="s">
        <v>3236</v>
      </c>
      <c r="B29" s="244">
        <v>419788.47</v>
      </c>
      <c r="C29" s="244">
        <v>0</v>
      </c>
      <c r="D29" s="244">
        <v>18879.5</v>
      </c>
      <c r="E29" s="244"/>
      <c r="F29" s="251">
        <v>2251144.67</v>
      </c>
      <c r="G29" s="251">
        <v>322504.71999999997</v>
      </c>
      <c r="H29" s="251"/>
      <c r="M29" s="245"/>
      <c r="N29" s="251"/>
      <c r="O29" s="251"/>
      <c r="P29" s="251">
        <v>-1234725.33</v>
      </c>
      <c r="Q29" s="251">
        <v>3908830.71</v>
      </c>
      <c r="R29" s="40"/>
      <c r="S29" s="40"/>
      <c r="T29" s="40">
        <v>288299.59999999998</v>
      </c>
      <c r="U29" s="40">
        <v>255330.19</v>
      </c>
      <c r="V29" s="40">
        <v>369.72</v>
      </c>
      <c r="W29" s="40">
        <v>998240</v>
      </c>
      <c r="X29" s="40">
        <v>750000</v>
      </c>
      <c r="Y29" s="246">
        <v>1407760</v>
      </c>
      <c r="Z29" s="246"/>
      <c r="AA29" s="246"/>
      <c r="AB29" s="246">
        <v>379181.49</v>
      </c>
      <c r="AC29" s="246">
        <v>147938.04</v>
      </c>
      <c r="AD29" s="246"/>
      <c r="AE29" s="246"/>
      <c r="AF29" s="246">
        <v>1231</v>
      </c>
      <c r="AG29" s="251"/>
    </row>
    <row r="30" spans="1:33" x14ac:dyDescent="0.2">
      <c r="A30" s="251" t="s">
        <v>3237</v>
      </c>
      <c r="B30" s="244">
        <v>293623.40999999997</v>
      </c>
      <c r="C30" s="244">
        <v>0</v>
      </c>
      <c r="D30" s="244">
        <v>207517.99</v>
      </c>
      <c r="E30" s="244"/>
      <c r="F30" s="251">
        <v>911688</v>
      </c>
      <c r="G30" s="251">
        <v>347653</v>
      </c>
      <c r="H30" s="251"/>
      <c r="M30" s="245">
        <v>233.65</v>
      </c>
      <c r="N30" s="251"/>
      <c r="O30" s="251"/>
      <c r="P30" s="251">
        <v>-2230501.0499999998</v>
      </c>
      <c r="Q30" s="251">
        <v>3967213.3</v>
      </c>
      <c r="R30" s="40">
        <v>515.61</v>
      </c>
      <c r="S30" s="40"/>
      <c r="T30" s="40">
        <v>677211.67</v>
      </c>
      <c r="U30" s="40"/>
      <c r="V30" s="40"/>
      <c r="W30" s="40">
        <v>888160</v>
      </c>
      <c r="X30" s="40">
        <v>100000</v>
      </c>
      <c r="Y30" s="246">
        <v>1057480.3</v>
      </c>
      <c r="Z30" s="246"/>
      <c r="AA30" s="246">
        <v>10804</v>
      </c>
      <c r="AB30" s="246">
        <v>462469.78</v>
      </c>
      <c r="AC30" s="246">
        <v>103648</v>
      </c>
      <c r="AD30" s="246"/>
      <c r="AE30" s="246"/>
      <c r="AF30" s="246"/>
      <c r="AG30" s="251"/>
    </row>
    <row r="31" spans="1:33" x14ac:dyDescent="0.2">
      <c r="A31" s="251" t="s">
        <v>3238</v>
      </c>
      <c r="B31" s="244">
        <v>511017.85</v>
      </c>
      <c r="C31" s="244">
        <v>0</v>
      </c>
      <c r="D31" s="244">
        <v>42519.06</v>
      </c>
      <c r="E31" s="244"/>
      <c r="F31" s="251">
        <v>15020</v>
      </c>
      <c r="G31" s="251">
        <v>271354.09999999998</v>
      </c>
      <c r="H31" s="251"/>
      <c r="M31" s="245"/>
      <c r="N31" s="251"/>
      <c r="O31" s="251"/>
      <c r="P31" s="251"/>
      <c r="Q31" s="251">
        <v>1728640.99</v>
      </c>
      <c r="R31" s="40"/>
      <c r="S31" s="40"/>
      <c r="T31" s="40">
        <v>515788.57</v>
      </c>
      <c r="U31" s="40"/>
      <c r="V31" s="40">
        <v>765.23</v>
      </c>
      <c r="W31" s="40">
        <v>880000</v>
      </c>
      <c r="X31" s="40">
        <v>60309.38</v>
      </c>
      <c r="Y31" s="246">
        <v>958700</v>
      </c>
      <c r="Z31" s="246"/>
      <c r="AA31" s="246"/>
      <c r="AB31" s="246">
        <v>289109.15000000002</v>
      </c>
      <c r="AC31" s="246">
        <v>114652.48</v>
      </c>
      <c r="AD31" s="246"/>
      <c r="AE31" s="246"/>
      <c r="AF31" s="246"/>
      <c r="AG31" s="251"/>
    </row>
    <row r="32" spans="1:33" x14ac:dyDescent="0.2">
      <c r="A32" s="251" t="s">
        <v>3239</v>
      </c>
      <c r="B32" s="244">
        <v>401997.32</v>
      </c>
      <c r="C32" s="244">
        <v>29976</v>
      </c>
      <c r="D32" s="244">
        <v>-41535.129999999997</v>
      </c>
      <c r="E32" s="244"/>
      <c r="F32" s="251">
        <v>8058.07</v>
      </c>
      <c r="G32" s="251">
        <v>309239.93</v>
      </c>
      <c r="H32" s="251"/>
      <c r="M32" s="245">
        <v>256025.21</v>
      </c>
      <c r="N32" s="251"/>
      <c r="O32" s="251"/>
      <c r="P32" s="251">
        <v>-1577763.78</v>
      </c>
      <c r="Q32" s="251">
        <v>2399403.2599999998</v>
      </c>
      <c r="R32" s="40"/>
      <c r="S32" s="40"/>
      <c r="T32" s="40">
        <v>534132.16</v>
      </c>
      <c r="U32" s="40"/>
      <c r="V32" s="40"/>
      <c r="W32" s="40"/>
      <c r="X32" s="40">
        <v>90024.88</v>
      </c>
      <c r="Y32" s="246">
        <v>211094</v>
      </c>
      <c r="Z32" s="246"/>
      <c r="AA32" s="246">
        <v>51124</v>
      </c>
      <c r="AB32" s="246">
        <v>558385.65</v>
      </c>
      <c r="AC32" s="246">
        <v>85519.48</v>
      </c>
      <c r="AD32" s="246"/>
      <c r="AE32" s="246"/>
      <c r="AF32" s="246">
        <v>449.41</v>
      </c>
      <c r="AG32" s="251"/>
    </row>
    <row r="33" spans="1:33" x14ac:dyDescent="0.2">
      <c r="A33" s="251" t="s">
        <v>3240</v>
      </c>
      <c r="B33" s="244">
        <v>418562.9</v>
      </c>
      <c r="C33" s="244">
        <v>0</v>
      </c>
      <c r="D33" s="244">
        <v>42829.29</v>
      </c>
      <c r="E33" s="244"/>
      <c r="F33" s="251">
        <v>11286726.92</v>
      </c>
      <c r="G33" s="251">
        <v>472618.12</v>
      </c>
      <c r="H33" s="251"/>
      <c r="M33" s="245">
        <v>-61</v>
      </c>
      <c r="N33" s="251"/>
      <c r="O33" s="251"/>
      <c r="P33" s="251">
        <v>4065917.73</v>
      </c>
      <c r="Q33" s="251">
        <v>8039383.1299999999</v>
      </c>
      <c r="R33" s="40"/>
      <c r="S33" s="40"/>
      <c r="T33" s="40">
        <v>997978.3</v>
      </c>
      <c r="U33" s="40"/>
      <c r="V33" s="40">
        <v>661.75</v>
      </c>
      <c r="W33" s="40">
        <v>630310</v>
      </c>
      <c r="X33" s="40">
        <v>79800</v>
      </c>
      <c r="Y33" s="246">
        <v>1060170</v>
      </c>
      <c r="Z33" s="246"/>
      <c r="AA33" s="246">
        <v>5208</v>
      </c>
      <c r="AB33" s="246">
        <v>387370.28</v>
      </c>
      <c r="AC33" s="246">
        <v>129249.4</v>
      </c>
      <c r="AD33" s="246"/>
      <c r="AE33" s="246"/>
      <c r="AF33" s="246"/>
      <c r="AG33" s="251"/>
    </row>
    <row r="34" spans="1:33" x14ac:dyDescent="0.2">
      <c r="A34" s="251" t="s">
        <v>3241</v>
      </c>
      <c r="B34" s="244">
        <v>397702.41</v>
      </c>
      <c r="C34" s="244">
        <v>0</v>
      </c>
      <c r="D34" s="244">
        <v>124659.81</v>
      </c>
      <c r="E34" s="244"/>
      <c r="F34" s="251">
        <v>2154332.9700000002</v>
      </c>
      <c r="G34" s="251">
        <v>117454.65</v>
      </c>
      <c r="H34" s="251"/>
      <c r="K34" s="245">
        <v>0</v>
      </c>
      <c r="M34" s="245"/>
      <c r="N34" s="251"/>
      <c r="O34" s="251"/>
      <c r="P34" s="251">
        <v>541704.46</v>
      </c>
      <c r="Q34" s="251">
        <v>2109112.34</v>
      </c>
      <c r="R34" s="40"/>
      <c r="S34" s="40"/>
      <c r="T34" s="40">
        <v>607471.53</v>
      </c>
      <c r="U34" s="40"/>
      <c r="V34" s="40">
        <v>460.18</v>
      </c>
      <c r="W34" s="40">
        <v>591960</v>
      </c>
      <c r="X34" s="40">
        <v>370762</v>
      </c>
      <c r="Y34" s="246">
        <v>928312</v>
      </c>
      <c r="Z34" s="246">
        <v>5982</v>
      </c>
      <c r="AA34" s="246"/>
      <c r="AB34" s="246">
        <v>326243.37</v>
      </c>
      <c r="AC34" s="246">
        <v>151662.29999999999</v>
      </c>
      <c r="AD34" s="246"/>
      <c r="AE34" s="246"/>
      <c r="AF34" s="246">
        <v>3000</v>
      </c>
      <c r="AG34" s="251"/>
    </row>
    <row r="35" spans="1:33" x14ac:dyDescent="0.2">
      <c r="A35" s="251" t="s">
        <v>3242</v>
      </c>
      <c r="B35" s="244">
        <v>352540.02</v>
      </c>
      <c r="C35" s="244">
        <v>2500</v>
      </c>
      <c r="D35" s="244">
        <v>34470.28</v>
      </c>
      <c r="E35" s="244"/>
      <c r="F35" s="251">
        <v>2165543.62</v>
      </c>
      <c r="G35" s="251">
        <v>257401.62</v>
      </c>
      <c r="H35" s="251"/>
      <c r="M35" s="245">
        <v>29966.93</v>
      </c>
      <c r="N35" s="251"/>
      <c r="O35" s="251"/>
      <c r="P35" s="251">
        <v>783827.26</v>
      </c>
      <c r="Q35" s="251">
        <v>2003005.18</v>
      </c>
      <c r="R35" s="40"/>
      <c r="S35" s="40"/>
      <c r="T35" s="40">
        <v>544934.35</v>
      </c>
      <c r="U35" s="40">
        <v>20000</v>
      </c>
      <c r="V35" s="40">
        <v>991.16</v>
      </c>
      <c r="W35" s="40"/>
      <c r="X35" s="40">
        <v>150000</v>
      </c>
      <c r="Y35" s="246">
        <v>203700</v>
      </c>
      <c r="Z35" s="246"/>
      <c r="AA35" s="246">
        <v>2520</v>
      </c>
      <c r="AB35" s="246">
        <v>358813.83</v>
      </c>
      <c r="AC35" s="246">
        <v>127984.51</v>
      </c>
      <c r="AD35" s="246"/>
      <c r="AE35" s="246"/>
      <c r="AF35" s="246"/>
      <c r="AG35" s="251"/>
    </row>
    <row r="36" spans="1:33" x14ac:dyDescent="0.2">
      <c r="A36" s="251" t="s">
        <v>3243</v>
      </c>
      <c r="B36" s="244">
        <v>353379.74</v>
      </c>
      <c r="C36" s="244">
        <v>0</v>
      </c>
      <c r="D36" s="244">
        <v>10607.42</v>
      </c>
      <c r="E36" s="244"/>
      <c r="F36" s="251">
        <v>1253368.3</v>
      </c>
      <c r="G36" s="251">
        <v>124756.6</v>
      </c>
      <c r="H36" s="251"/>
      <c r="M36" s="245"/>
      <c r="N36" s="251"/>
      <c r="O36" s="251"/>
      <c r="P36" s="251">
        <v>-421262.16</v>
      </c>
      <c r="Q36" s="251">
        <v>2067007.72</v>
      </c>
      <c r="R36" s="40"/>
      <c r="S36" s="40"/>
      <c r="T36" s="40">
        <v>614747.18000000005</v>
      </c>
      <c r="U36" s="40"/>
      <c r="V36" s="40">
        <v>362.56</v>
      </c>
      <c r="W36" s="40"/>
      <c r="X36" s="40">
        <v>-9000</v>
      </c>
      <c r="Y36" s="246">
        <v>125630</v>
      </c>
      <c r="Z36" s="246"/>
      <c r="AA36" s="246">
        <v>17644</v>
      </c>
      <c r="AB36" s="246">
        <v>289413</v>
      </c>
      <c r="AC36" s="246">
        <v>74656.240000000005</v>
      </c>
      <c r="AD36" s="246"/>
      <c r="AE36" s="246"/>
      <c r="AF36" s="246"/>
      <c r="AG36" s="251"/>
    </row>
    <row r="37" spans="1:33" x14ac:dyDescent="0.2">
      <c r="A37" s="251" t="s">
        <v>3244</v>
      </c>
      <c r="B37" s="244">
        <v>304935.59000000003</v>
      </c>
      <c r="C37" s="244">
        <v>0</v>
      </c>
      <c r="D37" s="244">
        <v>172103.55</v>
      </c>
      <c r="E37" s="244"/>
      <c r="F37" s="251">
        <v>547062.94999999995</v>
      </c>
      <c r="G37" s="251">
        <v>889538.57</v>
      </c>
      <c r="H37" s="251"/>
      <c r="M37" s="245"/>
      <c r="N37" s="251"/>
      <c r="O37" s="251"/>
      <c r="P37" s="251">
        <v>-1052658.8400000001</v>
      </c>
      <c r="Q37" s="251">
        <v>2721924.84</v>
      </c>
      <c r="R37" s="40"/>
      <c r="S37" s="40"/>
      <c r="T37" s="40">
        <v>889815.98</v>
      </c>
      <c r="U37" s="40"/>
      <c r="V37" s="40">
        <v>279.39999999999998</v>
      </c>
      <c r="W37" s="40">
        <v>608376</v>
      </c>
      <c r="X37" s="40">
        <v>132910</v>
      </c>
      <c r="Y37" s="246">
        <v>947541</v>
      </c>
      <c r="Z37" s="246"/>
      <c r="AA37" s="246">
        <v>12112</v>
      </c>
      <c r="AB37" s="246">
        <v>323344.71999999997</v>
      </c>
      <c r="AC37" s="246">
        <v>116861</v>
      </c>
      <c r="AD37" s="246"/>
      <c r="AE37" s="246"/>
      <c r="AF37" s="246"/>
      <c r="AG37" s="251"/>
    </row>
    <row r="38" spans="1:33" x14ac:dyDescent="0.2">
      <c r="A38" s="253" t="s">
        <v>3245</v>
      </c>
      <c r="B38" s="244">
        <v>424654.72</v>
      </c>
      <c r="C38" s="244">
        <v>0</v>
      </c>
      <c r="D38" s="244">
        <v>83541.649999999994</v>
      </c>
      <c r="E38" s="244"/>
      <c r="F38" s="251">
        <v>3</v>
      </c>
      <c r="G38" s="251">
        <v>-76795.7</v>
      </c>
      <c r="H38" s="251"/>
      <c r="K38" s="245">
        <v>1800</v>
      </c>
      <c r="M38" s="245">
        <v>95.86</v>
      </c>
      <c r="N38" s="251"/>
      <c r="O38" s="251"/>
      <c r="P38" s="251">
        <v>79693</v>
      </c>
      <c r="Q38" s="251">
        <v>1153430.04</v>
      </c>
      <c r="R38" s="40"/>
      <c r="S38" s="40"/>
      <c r="T38" s="40">
        <v>668687.81000000006</v>
      </c>
      <c r="U38" s="40"/>
      <c r="V38" s="40">
        <v>466.98</v>
      </c>
      <c r="W38" s="40">
        <v>747360</v>
      </c>
      <c r="X38" s="40">
        <v>17200</v>
      </c>
      <c r="Y38" s="246">
        <v>893642</v>
      </c>
      <c r="Z38" s="246"/>
      <c r="AA38" s="246">
        <v>6880</v>
      </c>
      <c r="AB38" s="246">
        <v>229504.36</v>
      </c>
      <c r="AC38" s="246">
        <v>55863.93</v>
      </c>
      <c r="AD38" s="246"/>
      <c r="AE38" s="246"/>
      <c r="AF38" s="246"/>
      <c r="AG38" s="251"/>
    </row>
    <row r="39" spans="1:33" x14ac:dyDescent="0.2">
      <c r="A39" s="251" t="s">
        <v>3246</v>
      </c>
      <c r="B39" s="244">
        <v>580002.86</v>
      </c>
      <c r="C39" s="244">
        <v>0</v>
      </c>
      <c r="D39" s="244">
        <v>188407.21</v>
      </c>
      <c r="E39" s="244"/>
      <c r="F39" s="251">
        <v>-420281.91</v>
      </c>
      <c r="G39" s="251">
        <v>93327.95</v>
      </c>
      <c r="H39" s="251"/>
      <c r="K39" s="245">
        <v>260325</v>
      </c>
      <c r="M39" s="245"/>
      <c r="N39" s="251"/>
      <c r="O39" s="251">
        <v>-2304521.69</v>
      </c>
      <c r="P39" s="251">
        <v>-291259</v>
      </c>
      <c r="Q39" s="251">
        <v>2737074.7</v>
      </c>
      <c r="R39" s="40"/>
      <c r="S39" s="40"/>
      <c r="T39" s="40">
        <v>632352.98</v>
      </c>
      <c r="U39" s="40">
        <v>129435</v>
      </c>
      <c r="V39" s="40">
        <v>550.54999999999995</v>
      </c>
      <c r="W39" s="40">
        <v>707600</v>
      </c>
      <c r="X39" s="40">
        <v>23200</v>
      </c>
      <c r="Y39" s="246">
        <v>783600</v>
      </c>
      <c r="Z39" s="246"/>
      <c r="AA39" s="246">
        <v>6880</v>
      </c>
      <c r="AB39" s="246">
        <v>248042.61</v>
      </c>
      <c r="AC39" s="246">
        <v>84830.24</v>
      </c>
      <c r="AD39" s="246"/>
      <c r="AE39" s="246"/>
      <c r="AF39" s="246"/>
      <c r="AG39" s="251"/>
    </row>
    <row r="40" spans="1:33" x14ac:dyDescent="0.2">
      <c r="A40" s="251" t="s">
        <v>3247</v>
      </c>
      <c r="B40" s="244">
        <v>681468.28</v>
      </c>
      <c r="C40" s="244">
        <v>0</v>
      </c>
      <c r="D40" s="244">
        <v>132614.34</v>
      </c>
      <c r="E40" s="244"/>
      <c r="F40" s="251">
        <v>140203.89000000001</v>
      </c>
      <c r="G40" s="251">
        <v>116986.73</v>
      </c>
      <c r="H40" s="251"/>
      <c r="K40" s="245">
        <v>6300</v>
      </c>
      <c r="M40" s="245"/>
      <c r="N40" s="251"/>
      <c r="O40" s="251"/>
      <c r="P40" s="251">
        <v>24543</v>
      </c>
      <c r="Q40" s="251">
        <v>1656318.18</v>
      </c>
      <c r="R40" s="40"/>
      <c r="S40" s="40"/>
      <c r="T40" s="40">
        <v>432590.51</v>
      </c>
      <c r="U40" s="40">
        <v>122400</v>
      </c>
      <c r="V40" s="40">
        <v>2057.84</v>
      </c>
      <c r="W40" s="40">
        <v>846760</v>
      </c>
      <c r="X40" s="40">
        <v>10679</v>
      </c>
      <c r="Y40" s="246">
        <v>923325</v>
      </c>
      <c r="Z40" s="246"/>
      <c r="AA40" s="246">
        <v>7840</v>
      </c>
      <c r="AB40" s="246">
        <v>212985.19</v>
      </c>
      <c r="AC40" s="246">
        <v>88754.22</v>
      </c>
      <c r="AD40" s="246"/>
      <c r="AE40" s="246"/>
      <c r="AF40" s="246"/>
      <c r="AG40" s="251"/>
    </row>
    <row r="41" spans="1:33" x14ac:dyDescent="0.2">
      <c r="A41" s="251" t="s">
        <v>3248</v>
      </c>
      <c r="B41" s="244">
        <v>211680.99</v>
      </c>
      <c r="C41" s="244">
        <v>0</v>
      </c>
      <c r="D41" s="244">
        <v>66327.960000000006</v>
      </c>
      <c r="E41" s="244"/>
      <c r="F41" s="251">
        <v>97743.19</v>
      </c>
      <c r="G41" s="251">
        <v>-53446.98</v>
      </c>
      <c r="H41" s="251"/>
      <c r="K41" s="245">
        <v>577325</v>
      </c>
      <c r="M41" s="245">
        <v>166.35</v>
      </c>
      <c r="N41" s="251"/>
      <c r="O41" s="251"/>
      <c r="P41" s="251">
        <v>3744.1</v>
      </c>
      <c r="Q41" s="251">
        <v>1118559.83</v>
      </c>
      <c r="R41" s="40"/>
      <c r="S41" s="40"/>
      <c r="T41" s="40">
        <v>495319.49</v>
      </c>
      <c r="U41" s="40">
        <v>77860</v>
      </c>
      <c r="V41" s="40">
        <v>168.73</v>
      </c>
      <c r="W41" s="40">
        <v>659690</v>
      </c>
      <c r="X41" s="40">
        <v>18734</v>
      </c>
      <c r="Y41" s="246">
        <v>795378</v>
      </c>
      <c r="Z41" s="246"/>
      <c r="AA41" s="246"/>
      <c r="AB41" s="246">
        <v>251755.38</v>
      </c>
      <c r="AC41" s="246">
        <v>71530.19</v>
      </c>
      <c r="AD41" s="246"/>
      <c r="AE41" s="246"/>
      <c r="AF41" s="246"/>
      <c r="AG41" s="251"/>
    </row>
    <row r="42" spans="1:33" x14ac:dyDescent="0.2">
      <c r="A42" s="251" t="s">
        <v>3249</v>
      </c>
      <c r="B42" s="244">
        <v>324509.62</v>
      </c>
      <c r="C42" s="244">
        <v>0</v>
      </c>
      <c r="D42" s="244">
        <v>845454.8</v>
      </c>
      <c r="E42" s="244"/>
      <c r="F42" s="251">
        <v>-731207.26</v>
      </c>
      <c r="G42" s="251">
        <v>-130657.46</v>
      </c>
      <c r="H42" s="251"/>
      <c r="J42" s="245">
        <v>150000</v>
      </c>
      <c r="K42" s="245">
        <v>42490</v>
      </c>
      <c r="M42" s="245"/>
      <c r="N42" s="251"/>
      <c r="O42" s="251"/>
      <c r="P42" s="251"/>
      <c r="Q42" s="251">
        <v>1381244.13</v>
      </c>
      <c r="R42" s="40"/>
      <c r="S42" s="40"/>
      <c r="T42" s="40">
        <v>600518.68000000005</v>
      </c>
      <c r="U42" s="40">
        <v>190590</v>
      </c>
      <c r="V42" s="40">
        <v>406.11</v>
      </c>
      <c r="W42" s="40">
        <v>854720</v>
      </c>
      <c r="X42" s="40">
        <v>20200</v>
      </c>
      <c r="Y42" s="246">
        <v>1004560</v>
      </c>
      <c r="Z42" s="246"/>
      <c r="AA42" s="246"/>
      <c r="AB42" s="246">
        <v>207824.4</v>
      </c>
      <c r="AC42" s="246">
        <v>117165.86</v>
      </c>
      <c r="AD42" s="246"/>
      <c r="AE42" s="246"/>
      <c r="AF42" s="246"/>
      <c r="AG42" s="251"/>
    </row>
    <row r="43" spans="1:33" x14ac:dyDescent="0.2">
      <c r="A43" s="251" t="s">
        <v>3250</v>
      </c>
      <c r="B43" s="244">
        <v>531216.99</v>
      </c>
      <c r="C43" s="244">
        <v>0</v>
      </c>
      <c r="D43" s="244">
        <v>927742.78</v>
      </c>
      <c r="E43" s="244"/>
      <c r="F43" s="251">
        <v>194913.66</v>
      </c>
      <c r="G43" s="251">
        <v>-129835.06</v>
      </c>
      <c r="H43" s="251"/>
      <c r="K43" s="245">
        <v>144138</v>
      </c>
      <c r="M43" s="245">
        <v>400</v>
      </c>
      <c r="N43" s="251"/>
      <c r="O43" s="251"/>
      <c r="P43" s="251"/>
      <c r="Q43" s="251">
        <v>1240631.49</v>
      </c>
      <c r="R43" s="40"/>
      <c r="S43" s="40"/>
      <c r="T43" s="40">
        <v>768324.27</v>
      </c>
      <c r="U43" s="40">
        <v>63563.88</v>
      </c>
      <c r="V43" s="40">
        <v>400.87</v>
      </c>
      <c r="W43" s="40">
        <v>980720</v>
      </c>
      <c r="X43" s="40">
        <v>23400</v>
      </c>
      <c r="Y43" s="246">
        <v>1150170</v>
      </c>
      <c r="Z43" s="246"/>
      <c r="AA43" s="246">
        <v>1280</v>
      </c>
      <c r="AB43" s="246">
        <v>190918.26</v>
      </c>
      <c r="AC43" s="246">
        <v>151478.9</v>
      </c>
      <c r="AD43" s="246"/>
      <c r="AE43" s="246"/>
      <c r="AF43" s="246"/>
      <c r="AG43" s="251"/>
    </row>
    <row r="44" spans="1:33" x14ac:dyDescent="0.2">
      <c r="A44" s="251" t="s">
        <v>3251</v>
      </c>
      <c r="B44" s="244">
        <v>498488.48</v>
      </c>
      <c r="C44" s="244">
        <v>100000</v>
      </c>
      <c r="D44" s="244">
        <v>519299.41</v>
      </c>
      <c r="E44" s="244"/>
      <c r="F44" s="251">
        <v>26847.54</v>
      </c>
      <c r="G44" s="251">
        <v>95576.79</v>
      </c>
      <c r="H44" s="251"/>
      <c r="J44" s="245">
        <v>100000</v>
      </c>
      <c r="K44" s="245">
        <v>340400</v>
      </c>
      <c r="M44" s="245"/>
      <c r="N44" s="251"/>
      <c r="O44" s="251"/>
      <c r="P44" s="251">
        <v>-740413.1</v>
      </c>
      <c r="Q44" s="251">
        <v>2770050.54</v>
      </c>
      <c r="R44" s="40"/>
      <c r="S44" s="40"/>
      <c r="T44" s="40">
        <v>525590.43000000005</v>
      </c>
      <c r="U44" s="40">
        <v>89225</v>
      </c>
      <c r="V44" s="40">
        <v>555.94000000000005</v>
      </c>
      <c r="W44" s="40">
        <v>6880</v>
      </c>
      <c r="X44" s="40"/>
      <c r="Y44" s="246">
        <v>125080</v>
      </c>
      <c r="Z44" s="246"/>
      <c r="AA44" s="246"/>
      <c r="AB44" s="246">
        <v>182763.71</v>
      </c>
      <c r="AC44" s="246">
        <v>28430.29</v>
      </c>
      <c r="AD44" s="246"/>
      <c r="AE44" s="246"/>
      <c r="AF44" s="246"/>
      <c r="AG44" s="251"/>
    </row>
    <row r="45" spans="1:33" x14ac:dyDescent="0.2">
      <c r="A45" s="251" t="s">
        <v>3252</v>
      </c>
      <c r="B45" s="244">
        <v>589751.69999999995</v>
      </c>
      <c r="C45" s="244">
        <v>0</v>
      </c>
      <c r="D45" s="244">
        <v>76384.350000000006</v>
      </c>
      <c r="E45" s="244"/>
      <c r="F45" s="251">
        <v>45097.31</v>
      </c>
      <c r="G45" s="251">
        <v>190114.04</v>
      </c>
      <c r="H45" s="251"/>
      <c r="K45" s="245">
        <v>8540</v>
      </c>
      <c r="M45" s="245">
        <v>648.86</v>
      </c>
      <c r="N45" s="251"/>
      <c r="O45" s="251">
        <v>16660.38</v>
      </c>
      <c r="P45" s="251">
        <v>132883.67000000001</v>
      </c>
      <c r="Q45" s="251">
        <v>2356118.79</v>
      </c>
      <c r="R45" s="40"/>
      <c r="S45" s="40"/>
      <c r="T45" s="40">
        <v>555820.78</v>
      </c>
      <c r="U45" s="40">
        <v>160100</v>
      </c>
      <c r="V45" s="40">
        <v>1691.12</v>
      </c>
      <c r="W45" s="40">
        <v>951180</v>
      </c>
      <c r="X45" s="40">
        <v>15893</v>
      </c>
      <c r="Y45" s="246">
        <v>1020200</v>
      </c>
      <c r="Z45" s="246"/>
      <c r="AA45" s="246">
        <v>16910</v>
      </c>
      <c r="AB45" s="246">
        <v>255877.11</v>
      </c>
      <c r="AC45" s="246">
        <v>20754.05</v>
      </c>
      <c r="AD45" s="246"/>
      <c r="AE45" s="246"/>
      <c r="AF45" s="246"/>
      <c r="AG45" s="251"/>
    </row>
    <row r="46" spans="1:33" x14ac:dyDescent="0.2">
      <c r="A46" s="251" t="s">
        <v>3253</v>
      </c>
      <c r="B46" s="244">
        <v>317888.26</v>
      </c>
      <c r="C46" s="244">
        <v>0</v>
      </c>
      <c r="D46" s="244">
        <v>160115.04999999999</v>
      </c>
      <c r="E46" s="244"/>
      <c r="F46" s="251">
        <v>155028.03</v>
      </c>
      <c r="G46" s="251">
        <v>213420.85</v>
      </c>
      <c r="H46" s="251"/>
      <c r="K46" s="245">
        <v>36260</v>
      </c>
      <c r="L46" s="245">
        <v>2759</v>
      </c>
      <c r="M46" s="245">
        <v>350.05</v>
      </c>
      <c r="N46" s="251"/>
      <c r="O46" s="251">
        <v>-341908.85</v>
      </c>
      <c r="P46" s="251">
        <v>105525.12</v>
      </c>
      <c r="Q46" s="251">
        <v>1990390.15</v>
      </c>
      <c r="R46" s="40"/>
      <c r="S46" s="40"/>
      <c r="T46" s="40">
        <v>537712.06000000006</v>
      </c>
      <c r="U46" s="40">
        <v>65200</v>
      </c>
      <c r="V46" s="40">
        <v>322.95</v>
      </c>
      <c r="W46" s="40">
        <v>534150</v>
      </c>
      <c r="X46" s="40">
        <v>77950</v>
      </c>
      <c r="Y46" s="246">
        <v>628589</v>
      </c>
      <c r="Z46" s="246"/>
      <c r="AA46" s="246">
        <v>8972</v>
      </c>
      <c r="AB46" s="246">
        <v>295067.53999999998</v>
      </c>
      <c r="AC46" s="246">
        <v>87564.01</v>
      </c>
      <c r="AD46" s="246"/>
      <c r="AE46" s="246"/>
      <c r="AF46" s="246"/>
      <c r="AG46" s="251"/>
    </row>
    <row r="47" spans="1:33" x14ac:dyDescent="0.2">
      <c r="A47" s="251" t="s">
        <v>3254</v>
      </c>
      <c r="B47" s="244">
        <v>422033.03</v>
      </c>
      <c r="C47" s="244">
        <v>0</v>
      </c>
      <c r="D47" s="244">
        <v>35782.089999999997</v>
      </c>
      <c r="E47" s="244"/>
      <c r="F47" s="251">
        <v>275449.49</v>
      </c>
      <c r="G47" s="251">
        <v>-5126.42</v>
      </c>
      <c r="H47" s="251"/>
      <c r="J47" s="245">
        <v>100000</v>
      </c>
      <c r="K47" s="245">
        <v>39030</v>
      </c>
      <c r="M47" s="245">
        <v>113.26</v>
      </c>
      <c r="N47" s="251"/>
      <c r="O47" s="251"/>
      <c r="P47" s="251"/>
      <c r="Q47" s="251">
        <v>498635.02</v>
      </c>
      <c r="R47" s="40"/>
      <c r="S47" s="40"/>
      <c r="T47" s="40">
        <v>518836.51</v>
      </c>
      <c r="U47" s="40">
        <v>46250</v>
      </c>
      <c r="V47" s="40">
        <v>397.71</v>
      </c>
      <c r="W47" s="40">
        <v>629440</v>
      </c>
      <c r="X47" s="40">
        <v>20400</v>
      </c>
      <c r="Y47" s="246">
        <v>697630</v>
      </c>
      <c r="Z47" s="246"/>
      <c r="AA47" s="246"/>
      <c r="AB47" s="246">
        <v>154134.59</v>
      </c>
      <c r="AC47" s="246">
        <v>29302.84</v>
      </c>
      <c r="AD47" s="246"/>
      <c r="AE47" s="246"/>
      <c r="AF47" s="246"/>
      <c r="AG47" s="251"/>
    </row>
    <row r="48" spans="1:33" x14ac:dyDescent="0.2">
      <c r="A48" s="253" t="s">
        <v>3255</v>
      </c>
      <c r="B48" s="244">
        <v>156168.59</v>
      </c>
      <c r="C48" s="244">
        <v>0</v>
      </c>
      <c r="D48" s="244">
        <v>230121.85</v>
      </c>
      <c r="E48" s="244"/>
      <c r="F48" s="251">
        <v>3</v>
      </c>
      <c r="G48" s="251">
        <v>26375.48</v>
      </c>
      <c r="H48" s="251"/>
      <c r="K48" s="245">
        <v>6600</v>
      </c>
      <c r="M48" s="245"/>
      <c r="N48" s="251"/>
      <c r="O48" s="251">
        <v>-11452.2</v>
      </c>
      <c r="P48" s="251">
        <v>38562</v>
      </c>
      <c r="Q48" s="251">
        <v>452082.82</v>
      </c>
      <c r="R48" s="40"/>
      <c r="S48" s="40"/>
      <c r="T48" s="40">
        <v>538490.66</v>
      </c>
      <c r="U48" s="40"/>
      <c r="V48" s="40">
        <v>272</v>
      </c>
      <c r="W48" s="40">
        <v>508320</v>
      </c>
      <c r="X48" s="40">
        <v>17200</v>
      </c>
      <c r="Y48" s="246">
        <v>634740</v>
      </c>
      <c r="Z48" s="246"/>
      <c r="AA48" s="246"/>
      <c r="AB48" s="246">
        <v>293363.5</v>
      </c>
      <c r="AC48" s="246">
        <v>17043.419999999998</v>
      </c>
      <c r="AD48" s="246"/>
      <c r="AE48" s="246"/>
      <c r="AF48" s="246"/>
      <c r="AG48" s="251"/>
    </row>
    <row r="49" spans="1:33" x14ac:dyDescent="0.2">
      <c r="A49" s="252" t="s">
        <v>3256</v>
      </c>
      <c r="B49" s="244">
        <v>539847.31999999995</v>
      </c>
      <c r="C49" s="244">
        <v>0</v>
      </c>
      <c r="D49" s="244">
        <v>26694.03</v>
      </c>
      <c r="E49" s="244"/>
      <c r="F49" s="251">
        <v>2577207.7999999998</v>
      </c>
      <c r="G49" s="251">
        <v>157655.38</v>
      </c>
      <c r="H49" s="251"/>
      <c r="K49" s="245">
        <v>27380</v>
      </c>
      <c r="M49" s="245">
        <v>196.26</v>
      </c>
      <c r="N49" s="251"/>
      <c r="O49" s="251"/>
      <c r="P49" s="251">
        <v>97200</v>
      </c>
      <c r="Q49" s="251">
        <v>5378772.1500000004</v>
      </c>
      <c r="R49" s="40"/>
      <c r="S49" s="40"/>
      <c r="T49" s="40">
        <v>580881.56000000006</v>
      </c>
      <c r="U49" s="40"/>
      <c r="V49" s="40">
        <v>774.24</v>
      </c>
      <c r="W49" s="40">
        <v>748890</v>
      </c>
      <c r="X49" s="40">
        <v>158400</v>
      </c>
      <c r="Y49" s="246">
        <v>970370</v>
      </c>
      <c r="Z49" s="246"/>
      <c r="AA49" s="246">
        <v>6960</v>
      </c>
      <c r="AB49" s="246">
        <v>276413.25</v>
      </c>
      <c r="AC49" s="246">
        <v>143020.56</v>
      </c>
      <c r="AD49" s="246"/>
      <c r="AE49" s="246"/>
      <c r="AF49" s="246"/>
      <c r="AG49" s="251"/>
    </row>
    <row r="50" spans="1:33" x14ac:dyDescent="0.2">
      <c r="A50" s="251" t="s">
        <v>3257</v>
      </c>
      <c r="B50" s="244">
        <v>359016.2</v>
      </c>
      <c r="C50" s="244">
        <v>0</v>
      </c>
      <c r="D50" s="244">
        <v>737622.09</v>
      </c>
      <c r="E50" s="244"/>
      <c r="F50" s="251">
        <v>-164650.21</v>
      </c>
      <c r="G50" s="251">
        <v>-263950.25</v>
      </c>
      <c r="H50" s="251"/>
      <c r="K50" s="245">
        <v>107440</v>
      </c>
      <c r="M50" s="245">
        <v>0</v>
      </c>
      <c r="N50" s="251">
        <v>4586</v>
      </c>
      <c r="O50" s="251"/>
      <c r="P50" s="251"/>
      <c r="Q50" s="251">
        <v>1780248.13</v>
      </c>
      <c r="R50" s="40"/>
      <c r="S50" s="40"/>
      <c r="T50" s="40">
        <v>593910.93999999994</v>
      </c>
      <c r="U50" s="40"/>
      <c r="V50" s="40">
        <v>987.64</v>
      </c>
      <c r="W50" s="40">
        <v>890740</v>
      </c>
      <c r="X50" s="40">
        <v>26120</v>
      </c>
      <c r="Y50" s="246">
        <v>1051770</v>
      </c>
      <c r="Z50" s="246"/>
      <c r="AA50" s="246"/>
      <c r="AB50" s="246">
        <v>212262.25</v>
      </c>
      <c r="AC50" s="246">
        <v>114714.51</v>
      </c>
      <c r="AD50" s="246"/>
      <c r="AE50" s="246"/>
      <c r="AF50" s="246"/>
      <c r="AG50" s="251"/>
    </row>
    <row r="51" spans="1:33" x14ac:dyDescent="0.2">
      <c r="A51" s="253" t="s">
        <v>3258</v>
      </c>
      <c r="B51" s="244">
        <v>775362.8</v>
      </c>
      <c r="C51" s="244">
        <v>82805.72</v>
      </c>
      <c r="D51" s="244">
        <v>128522.2</v>
      </c>
      <c r="E51" s="244"/>
      <c r="F51" s="251">
        <v>846851.72</v>
      </c>
      <c r="G51" s="251">
        <v>276587.14</v>
      </c>
      <c r="H51" s="251"/>
      <c r="K51" s="245">
        <v>11700</v>
      </c>
      <c r="L51" s="245">
        <v>57130</v>
      </c>
      <c r="M51" s="245">
        <v>380</v>
      </c>
      <c r="N51" s="251"/>
      <c r="O51" s="251"/>
      <c r="P51" s="251">
        <v>197487.27</v>
      </c>
      <c r="Q51" s="251">
        <v>2690789.95</v>
      </c>
      <c r="R51" s="40"/>
      <c r="S51" s="40"/>
      <c r="T51" s="40">
        <v>570567.22</v>
      </c>
      <c r="U51" s="40">
        <v>135000</v>
      </c>
      <c r="V51" s="40">
        <v>1008.84</v>
      </c>
      <c r="W51" s="40">
        <v>771840</v>
      </c>
      <c r="X51" s="40">
        <v>206160</v>
      </c>
      <c r="Y51" s="246">
        <v>1007593</v>
      </c>
      <c r="Z51" s="246"/>
      <c r="AA51" s="246"/>
      <c r="AB51" s="246">
        <v>483324.29</v>
      </c>
      <c r="AC51" s="246">
        <v>330</v>
      </c>
      <c r="AD51" s="246"/>
      <c r="AE51" s="246"/>
      <c r="AF51" s="246"/>
      <c r="AG51" s="251"/>
    </row>
    <row r="52" spans="1:33" x14ac:dyDescent="0.2">
      <c r="A52" s="251" t="s">
        <v>3259</v>
      </c>
      <c r="B52" s="244">
        <v>684785.49</v>
      </c>
      <c r="C52" s="244">
        <v>0</v>
      </c>
      <c r="D52" s="244">
        <v>32600.77</v>
      </c>
      <c r="E52" s="244"/>
      <c r="F52" s="251">
        <v>455149.38</v>
      </c>
      <c r="G52" s="251">
        <v>-37443.29</v>
      </c>
      <c r="H52" s="251"/>
      <c r="M52" s="245">
        <v>1981</v>
      </c>
      <c r="N52" s="251"/>
      <c r="O52" s="251"/>
      <c r="P52" s="251">
        <v>36376.46</v>
      </c>
      <c r="Q52" s="251">
        <v>2057308.95</v>
      </c>
      <c r="R52" s="40"/>
      <c r="S52" s="40"/>
      <c r="T52" s="40">
        <v>464722.01</v>
      </c>
      <c r="U52" s="40">
        <v>120000</v>
      </c>
      <c r="V52" s="40">
        <v>1305.17</v>
      </c>
      <c r="W52" s="40"/>
      <c r="X52" s="40">
        <v>8900</v>
      </c>
      <c r="Y52" s="246">
        <v>62895</v>
      </c>
      <c r="Z52" s="246"/>
      <c r="AA52" s="246">
        <v>7360</v>
      </c>
      <c r="AB52" s="246">
        <v>191443.37</v>
      </c>
      <c r="AC52" s="246">
        <v>66070.22</v>
      </c>
      <c r="AD52" s="246"/>
      <c r="AE52" s="246"/>
      <c r="AF52" s="246"/>
      <c r="AG52" s="251"/>
    </row>
    <row r="53" spans="1:33" x14ac:dyDescent="0.2">
      <c r="A53" s="251" t="s">
        <v>3260</v>
      </c>
      <c r="B53" s="244">
        <v>162095.20000000001</v>
      </c>
      <c r="C53" s="244">
        <v>0</v>
      </c>
      <c r="D53" s="244">
        <v>67238.820000000007</v>
      </c>
      <c r="E53" s="244"/>
      <c r="F53" s="251">
        <v>118924.08</v>
      </c>
      <c r="G53" s="251">
        <v>167872.88</v>
      </c>
      <c r="H53" s="251"/>
      <c r="M53" s="245">
        <v>14.39</v>
      </c>
      <c r="N53" s="251"/>
      <c r="O53" s="251"/>
      <c r="P53" s="251">
        <v>-1065</v>
      </c>
      <c r="Q53" s="251">
        <v>1988049.06</v>
      </c>
      <c r="R53" s="40"/>
      <c r="S53" s="40"/>
      <c r="T53" s="40">
        <v>381077.68</v>
      </c>
      <c r="U53" s="40">
        <v>43650</v>
      </c>
      <c r="V53" s="40">
        <v>111.37</v>
      </c>
      <c r="W53" s="40">
        <v>650790</v>
      </c>
      <c r="X53" s="40">
        <v>76341.850000000006</v>
      </c>
      <c r="Y53" s="246">
        <v>791673</v>
      </c>
      <c r="Z53" s="246"/>
      <c r="AA53" s="246"/>
      <c r="AB53" s="246">
        <v>380599.33</v>
      </c>
      <c r="AC53" s="246">
        <v>24462.31</v>
      </c>
      <c r="AD53" s="246"/>
      <c r="AE53" s="246"/>
      <c r="AF53" s="246"/>
      <c r="AG53" s="251"/>
    </row>
    <row r="54" spans="1:33" x14ac:dyDescent="0.2">
      <c r="A54" s="251" t="s">
        <v>3261</v>
      </c>
      <c r="B54" s="244">
        <v>116037.71</v>
      </c>
      <c r="C54" s="244">
        <v>0</v>
      </c>
      <c r="D54" s="244">
        <v>139650.57999999999</v>
      </c>
      <c r="E54" s="244"/>
      <c r="F54" s="251">
        <v>6036.16</v>
      </c>
      <c r="G54" s="251">
        <v>142880.29999999999</v>
      </c>
      <c r="H54" s="251"/>
      <c r="K54" s="245">
        <v>170045</v>
      </c>
      <c r="M54" s="245">
        <v>830</v>
      </c>
      <c r="N54" s="251"/>
      <c r="O54" s="251">
        <v>249356.91</v>
      </c>
      <c r="P54" s="251">
        <v>-510218.18</v>
      </c>
      <c r="Q54" s="251">
        <v>1911374.52</v>
      </c>
      <c r="R54" s="40"/>
      <c r="S54" s="40"/>
      <c r="T54" s="40">
        <v>443979.7</v>
      </c>
      <c r="U54" s="40"/>
      <c r="V54" s="40">
        <v>124.1</v>
      </c>
      <c r="W54" s="40">
        <v>676030</v>
      </c>
      <c r="X54" s="40">
        <v>20600</v>
      </c>
      <c r="Y54" s="246">
        <v>835990</v>
      </c>
      <c r="Z54" s="246"/>
      <c r="AA54" s="246"/>
      <c r="AB54" s="246">
        <v>152732.25</v>
      </c>
      <c r="AC54" s="246">
        <v>40881.440000000002</v>
      </c>
      <c r="AD54" s="246"/>
      <c r="AE54" s="246"/>
      <c r="AF54" s="246"/>
      <c r="AG54" s="251"/>
    </row>
    <row r="55" spans="1:33" x14ac:dyDescent="0.2">
      <c r="A55" s="251" t="s">
        <v>3262</v>
      </c>
      <c r="B55" s="244">
        <v>411732.7</v>
      </c>
      <c r="C55" s="244">
        <v>7583</v>
      </c>
      <c r="D55" s="244">
        <v>31483.43</v>
      </c>
      <c r="E55" s="244"/>
      <c r="F55" s="251">
        <v>104517.01</v>
      </c>
      <c r="G55" s="251">
        <v>155701.71</v>
      </c>
      <c r="H55" s="251"/>
      <c r="K55" s="245">
        <v>33740</v>
      </c>
      <c r="M55" s="245">
        <v>5300</v>
      </c>
      <c r="N55" s="251"/>
      <c r="O55" s="251"/>
      <c r="P55" s="251"/>
      <c r="Q55" s="251">
        <v>1946410.43</v>
      </c>
      <c r="R55" s="40">
        <v>518.71</v>
      </c>
      <c r="S55" s="40"/>
      <c r="T55" s="40">
        <v>1025344.97</v>
      </c>
      <c r="U55" s="40">
        <v>118400</v>
      </c>
      <c r="V55" s="40"/>
      <c r="W55" s="40">
        <v>921900</v>
      </c>
      <c r="X55" s="40">
        <v>109900</v>
      </c>
      <c r="Y55" s="246">
        <v>1089320</v>
      </c>
      <c r="Z55" s="246"/>
      <c r="AA55" s="246"/>
      <c r="AB55" s="246">
        <v>845053.01</v>
      </c>
      <c r="AC55" s="246">
        <v>44493.48</v>
      </c>
      <c r="AD55" s="246"/>
      <c r="AE55" s="246"/>
      <c r="AF55" s="246"/>
      <c r="AG55" s="251"/>
    </row>
    <row r="56" spans="1:33" x14ac:dyDescent="0.2">
      <c r="A56" s="251" t="s">
        <v>3263</v>
      </c>
      <c r="B56" s="244">
        <v>331776.55</v>
      </c>
      <c r="C56" s="244">
        <v>21118.25</v>
      </c>
      <c r="D56" s="244">
        <v>34919.57</v>
      </c>
      <c r="E56" s="244"/>
      <c r="F56" s="251">
        <v>453228.28</v>
      </c>
      <c r="G56" s="251">
        <v>131647.87</v>
      </c>
      <c r="H56" s="251"/>
      <c r="K56" s="245">
        <v>22756.45</v>
      </c>
      <c r="M56" s="245">
        <v>784</v>
      </c>
      <c r="N56" s="251"/>
      <c r="O56" s="251"/>
      <c r="P56" s="251"/>
      <c r="Q56" s="251">
        <v>1372237.86</v>
      </c>
      <c r="R56" s="40"/>
      <c r="S56" s="40"/>
      <c r="T56" s="40">
        <v>436258.76</v>
      </c>
      <c r="U56" s="40">
        <v>61400</v>
      </c>
      <c r="V56" s="40">
        <v>395.8</v>
      </c>
      <c r="W56" s="40">
        <v>423655.4</v>
      </c>
      <c r="X56" s="40">
        <v>65400</v>
      </c>
      <c r="Y56" s="246">
        <v>488055.4</v>
      </c>
      <c r="Z56" s="246"/>
      <c r="AA56" s="246"/>
      <c r="AB56" s="246">
        <v>266899.73</v>
      </c>
      <c r="AC56" s="246">
        <v>164583.29</v>
      </c>
      <c r="AD56" s="246"/>
      <c r="AE56" s="246"/>
      <c r="AF56" s="246"/>
      <c r="AG56" s="251"/>
    </row>
    <row r="57" spans="1:33" x14ac:dyDescent="0.2">
      <c r="A57" s="251" t="s">
        <v>3264</v>
      </c>
      <c r="B57" s="244">
        <v>293656.06</v>
      </c>
      <c r="C57" s="244">
        <v>0</v>
      </c>
      <c r="D57" s="244">
        <v>56587.44</v>
      </c>
      <c r="E57" s="244"/>
      <c r="F57" s="251">
        <v>21652.23</v>
      </c>
      <c r="G57" s="251">
        <v>53015.92</v>
      </c>
      <c r="H57" s="251"/>
      <c r="J57" s="245">
        <v>3000</v>
      </c>
      <c r="K57" s="245">
        <v>29240</v>
      </c>
      <c r="M57" s="245">
        <v>248.04</v>
      </c>
      <c r="N57" s="251"/>
      <c r="O57" s="251"/>
      <c r="P57" s="251">
        <v>3953.5</v>
      </c>
      <c r="Q57" s="251">
        <v>1028783.07</v>
      </c>
      <c r="R57" s="40">
        <v>526.36</v>
      </c>
      <c r="S57" s="40"/>
      <c r="T57" s="40">
        <v>460409.8</v>
      </c>
      <c r="U57" s="40"/>
      <c r="V57" s="40"/>
      <c r="W57" s="40">
        <v>376460.7</v>
      </c>
      <c r="X57" s="40">
        <v>61000</v>
      </c>
      <c r="Y57" s="246">
        <v>498180.7</v>
      </c>
      <c r="Z57" s="246"/>
      <c r="AA57" s="246"/>
      <c r="AB57" s="246">
        <v>348362.25</v>
      </c>
      <c r="AC57" s="246">
        <v>29896.240000000002</v>
      </c>
      <c r="AD57" s="246"/>
      <c r="AE57" s="246"/>
      <c r="AF57" s="246"/>
      <c r="AG57" s="251"/>
    </row>
    <row r="58" spans="1:33" x14ac:dyDescent="0.2">
      <c r="A58" s="251" t="s">
        <v>3265</v>
      </c>
      <c r="B58" s="244">
        <v>607241.27</v>
      </c>
      <c r="C58" s="244">
        <v>9224.08</v>
      </c>
      <c r="D58" s="244">
        <v>48968.85</v>
      </c>
      <c r="E58" s="244"/>
      <c r="F58" s="251">
        <v>71893.179999999993</v>
      </c>
      <c r="G58" s="251">
        <v>59356.65</v>
      </c>
      <c r="H58" s="251"/>
      <c r="J58" s="245">
        <v>2000</v>
      </c>
      <c r="K58" s="245">
        <v>37191.42</v>
      </c>
      <c r="M58" s="245">
        <v>18.690000000000001</v>
      </c>
      <c r="N58" s="251"/>
      <c r="O58" s="251"/>
      <c r="P58" s="251"/>
      <c r="Q58" s="251">
        <v>566631.65</v>
      </c>
      <c r="R58" s="40"/>
      <c r="S58" s="40"/>
      <c r="T58" s="40">
        <v>531123.96</v>
      </c>
      <c r="U58" s="40">
        <v>81000</v>
      </c>
      <c r="V58" s="40">
        <v>1034.43</v>
      </c>
      <c r="W58" s="40">
        <v>741611.34</v>
      </c>
      <c r="X58" s="40">
        <v>112500</v>
      </c>
      <c r="Y58" s="246">
        <v>884231.34</v>
      </c>
      <c r="Z58" s="246"/>
      <c r="AA58" s="246"/>
      <c r="AB58" s="246">
        <v>429499.82</v>
      </c>
      <c r="AC58" s="246">
        <v>22463.23</v>
      </c>
      <c r="AD58" s="246"/>
      <c r="AE58" s="246"/>
      <c r="AF58" s="246"/>
      <c r="AG58" s="251"/>
    </row>
    <row r="59" spans="1:33" x14ac:dyDescent="0.2">
      <c r="A59" s="251" t="s">
        <v>3266</v>
      </c>
      <c r="B59" s="244">
        <v>502121.2</v>
      </c>
      <c r="C59" s="244">
        <v>8411.64</v>
      </c>
      <c r="D59" s="244">
        <v>10336.67</v>
      </c>
      <c r="E59" s="244"/>
      <c r="F59" s="251">
        <v>209020.47</v>
      </c>
      <c r="G59" s="251">
        <v>58535.34</v>
      </c>
      <c r="H59" s="251"/>
      <c r="K59" s="245">
        <v>40650</v>
      </c>
      <c r="M59" s="245">
        <v>198.13</v>
      </c>
      <c r="N59" s="251"/>
      <c r="O59" s="251"/>
      <c r="P59" s="251">
        <v>-32897.97</v>
      </c>
      <c r="Q59" s="251">
        <v>1787234.17</v>
      </c>
      <c r="R59" s="40"/>
      <c r="S59" s="40"/>
      <c r="T59" s="40">
        <v>649419.16</v>
      </c>
      <c r="U59" s="40">
        <v>104000</v>
      </c>
      <c r="V59" s="40">
        <v>162.97</v>
      </c>
      <c r="W59" s="40">
        <v>411054</v>
      </c>
      <c r="X59" s="40">
        <v>83400</v>
      </c>
      <c r="Y59" s="246">
        <v>557854</v>
      </c>
      <c r="Z59" s="246"/>
      <c r="AA59" s="246"/>
      <c r="AB59" s="246">
        <v>244749.02</v>
      </c>
      <c r="AC59" s="246">
        <v>88588.44</v>
      </c>
      <c r="AD59" s="246"/>
      <c r="AE59" s="246"/>
      <c r="AF59" s="246"/>
      <c r="AG59" s="251"/>
    </row>
    <row r="60" spans="1:33" x14ac:dyDescent="0.2">
      <c r="A60" s="251" t="s">
        <v>3267</v>
      </c>
      <c r="B60" s="244">
        <v>491666.25</v>
      </c>
      <c r="C60" s="244">
        <v>4497.8100000000004</v>
      </c>
      <c r="D60" s="244">
        <v>76418</v>
      </c>
      <c r="E60" s="244"/>
      <c r="F60" s="251">
        <v>2114564.4300000002</v>
      </c>
      <c r="G60" s="251">
        <v>47820.71</v>
      </c>
      <c r="H60" s="251"/>
      <c r="K60" s="245">
        <v>31170</v>
      </c>
      <c r="M60" s="245">
        <v>248.4</v>
      </c>
      <c r="N60" s="251"/>
      <c r="O60" s="251"/>
      <c r="P60" s="251">
        <v>1310.96</v>
      </c>
      <c r="Q60" s="251">
        <v>3909726.18</v>
      </c>
      <c r="R60" s="40"/>
      <c r="S60" s="40"/>
      <c r="T60" s="40">
        <v>775325.37</v>
      </c>
      <c r="U60" s="40">
        <v>142325</v>
      </c>
      <c r="V60" s="40">
        <v>226.01</v>
      </c>
      <c r="W60" s="40">
        <v>840698</v>
      </c>
      <c r="X60" s="40">
        <v>104001.63</v>
      </c>
      <c r="Y60" s="246">
        <v>986558</v>
      </c>
      <c r="Z60" s="246"/>
      <c r="AA60" s="246"/>
      <c r="AB60" s="246">
        <v>369393.55</v>
      </c>
      <c r="AC60" s="246">
        <v>120107.2</v>
      </c>
      <c r="AD60" s="246"/>
      <c r="AE60" s="246"/>
      <c r="AF60" s="246"/>
      <c r="AG60" s="251"/>
    </row>
    <row r="61" spans="1:33" x14ac:dyDescent="0.2">
      <c r="A61" s="251" t="s">
        <v>3268</v>
      </c>
      <c r="B61" s="244">
        <v>240816.27</v>
      </c>
      <c r="C61" s="244">
        <v>12154.21</v>
      </c>
      <c r="D61" s="244">
        <v>22827.91</v>
      </c>
      <c r="E61" s="244"/>
      <c r="F61" s="251">
        <v>129220.43</v>
      </c>
      <c r="G61" s="251">
        <v>833182.19</v>
      </c>
      <c r="H61" s="251"/>
      <c r="J61" s="245">
        <v>2000</v>
      </c>
      <c r="K61" s="245">
        <v>21350</v>
      </c>
      <c r="M61" s="245">
        <v>436.34</v>
      </c>
      <c r="N61" s="251"/>
      <c r="O61" s="251"/>
      <c r="P61" s="251"/>
      <c r="Q61" s="251">
        <v>2469567.41</v>
      </c>
      <c r="R61" s="40">
        <v>400.55</v>
      </c>
      <c r="S61" s="40"/>
      <c r="T61" s="40">
        <v>632355.96</v>
      </c>
      <c r="U61" s="40"/>
      <c r="V61" s="40">
        <v>463.42</v>
      </c>
      <c r="W61" s="40">
        <v>1310227</v>
      </c>
      <c r="X61" s="40">
        <v>104900</v>
      </c>
      <c r="Y61" s="246">
        <v>1481937</v>
      </c>
      <c r="Z61" s="246"/>
      <c r="AA61" s="246"/>
      <c r="AB61" s="246">
        <v>413666.94</v>
      </c>
      <c r="AC61" s="246">
        <v>128097.45</v>
      </c>
      <c r="AD61" s="246"/>
      <c r="AE61" s="246"/>
      <c r="AF61" s="246">
        <v>20701.63</v>
      </c>
      <c r="AG61" s="251"/>
    </row>
    <row r="62" spans="1:33" x14ac:dyDescent="0.2">
      <c r="A62" s="251" t="s">
        <v>3353</v>
      </c>
      <c r="B62" s="244">
        <v>308214.96999999997</v>
      </c>
      <c r="C62" s="244">
        <v>1005.85</v>
      </c>
      <c r="D62" s="244">
        <v>77791.789999999994</v>
      </c>
      <c r="E62" s="244"/>
      <c r="F62" s="251">
        <v>354014.29</v>
      </c>
      <c r="G62" s="251">
        <v>167721.42000000001</v>
      </c>
      <c r="H62" s="251"/>
      <c r="J62" s="245">
        <v>3000</v>
      </c>
      <c r="K62" s="245">
        <v>14650</v>
      </c>
      <c r="M62" s="245">
        <v>573.1</v>
      </c>
      <c r="N62" s="251"/>
      <c r="O62" s="251"/>
      <c r="P62" s="251"/>
      <c r="Q62" s="251">
        <v>2114448.44</v>
      </c>
      <c r="R62" s="40"/>
      <c r="S62" s="40"/>
      <c r="T62" s="40">
        <v>469335.62</v>
      </c>
      <c r="U62" s="40">
        <v>119700</v>
      </c>
      <c r="V62" s="40">
        <v>993.84</v>
      </c>
      <c r="W62" s="40">
        <v>600191.91</v>
      </c>
      <c r="X62" s="40">
        <v>80500</v>
      </c>
      <c r="Y62" s="246">
        <v>680891.91</v>
      </c>
      <c r="Z62" s="246"/>
      <c r="AA62" s="246"/>
      <c r="AB62" s="246">
        <v>419551.26</v>
      </c>
      <c r="AC62" s="246">
        <v>104081.94</v>
      </c>
      <c r="AD62" s="246"/>
      <c r="AE62" s="246"/>
      <c r="AF62" s="246"/>
      <c r="AG62" s="251"/>
    </row>
    <row r="63" spans="1:33" x14ac:dyDescent="0.2">
      <c r="A63" s="251" t="s">
        <v>3356</v>
      </c>
      <c r="B63" s="244">
        <v>396145.78</v>
      </c>
      <c r="C63" s="244">
        <v>0</v>
      </c>
      <c r="D63" s="244">
        <v>22217.47</v>
      </c>
      <c r="E63" s="244"/>
      <c r="F63" s="251">
        <v>1732785.71</v>
      </c>
      <c r="G63" s="251">
        <v>27617.919999999998</v>
      </c>
      <c r="H63" s="251"/>
      <c r="K63" s="245">
        <v>31050</v>
      </c>
      <c r="M63" s="245">
        <v>0</v>
      </c>
      <c r="N63" s="251"/>
      <c r="O63" s="251"/>
      <c r="P63" s="251"/>
      <c r="Q63" s="251">
        <v>2791483.6</v>
      </c>
      <c r="R63" s="40"/>
      <c r="S63" s="40"/>
      <c r="T63" s="40">
        <v>637696.59</v>
      </c>
      <c r="U63" s="40">
        <v>2000</v>
      </c>
      <c r="V63" s="40">
        <v>239.88</v>
      </c>
      <c r="W63" s="40">
        <v>877650.06</v>
      </c>
      <c r="X63" s="40">
        <v>81900</v>
      </c>
      <c r="Y63" s="246">
        <v>1022750.06</v>
      </c>
      <c r="Z63" s="246"/>
      <c r="AA63" s="246"/>
      <c r="AB63" s="246">
        <v>278451.59999999998</v>
      </c>
      <c r="AC63" s="246">
        <v>92769.65</v>
      </c>
      <c r="AD63" s="246"/>
      <c r="AE63" s="246"/>
      <c r="AF63" s="246"/>
      <c r="AG63" s="251"/>
    </row>
    <row r="64" spans="1:33" x14ac:dyDescent="0.2">
      <c r="A64" s="251" t="s">
        <v>3269</v>
      </c>
      <c r="B64" s="244">
        <v>504358.63</v>
      </c>
      <c r="C64" s="244">
        <v>0</v>
      </c>
      <c r="D64" s="244">
        <v>245809.78</v>
      </c>
      <c r="E64" s="244"/>
      <c r="F64" s="251">
        <v>316244.96000000002</v>
      </c>
      <c r="G64" s="251">
        <v>40478.910000000003</v>
      </c>
      <c r="H64" s="251"/>
      <c r="K64" s="245">
        <v>6835</v>
      </c>
      <c r="L64" s="245">
        <v>46125</v>
      </c>
      <c r="M64" s="245">
        <v>0</v>
      </c>
      <c r="N64" s="251"/>
      <c r="O64" s="251"/>
      <c r="P64" s="251">
        <v>138717.6</v>
      </c>
      <c r="Q64" s="251">
        <v>1683662.57</v>
      </c>
      <c r="R64" s="40"/>
      <c r="S64" s="40"/>
      <c r="T64" s="40">
        <v>454423.85</v>
      </c>
      <c r="U64" s="40">
        <v>103475</v>
      </c>
      <c r="V64" s="40">
        <v>1301.92</v>
      </c>
      <c r="W64" s="40">
        <v>1401260.5</v>
      </c>
      <c r="X64" s="40">
        <v>88800</v>
      </c>
      <c r="Y64" s="246">
        <v>1655908.5</v>
      </c>
      <c r="Z64" s="246"/>
      <c r="AA64" s="246"/>
      <c r="AB64" s="246">
        <v>266233.71999999997</v>
      </c>
      <c r="AC64" s="246">
        <v>45061.93</v>
      </c>
      <c r="AD64" s="246"/>
      <c r="AE64" s="246"/>
      <c r="AF64" s="246"/>
      <c r="AG64" s="251"/>
    </row>
    <row r="65" spans="1:33" x14ac:dyDescent="0.2">
      <c r="A65" s="251" t="s">
        <v>3270</v>
      </c>
      <c r="B65" s="244">
        <v>557114.14</v>
      </c>
      <c r="C65" s="244">
        <v>0</v>
      </c>
      <c r="D65" s="244">
        <v>36223.54</v>
      </c>
      <c r="E65" s="244"/>
      <c r="F65" s="251">
        <v>37083.769999999997</v>
      </c>
      <c r="G65" s="251">
        <v>360883.05</v>
      </c>
      <c r="H65" s="251"/>
      <c r="K65" s="245">
        <v>16300</v>
      </c>
      <c r="L65" s="245">
        <v>121400</v>
      </c>
      <c r="M65" s="245">
        <v>163.74</v>
      </c>
      <c r="N65" s="251"/>
      <c r="O65" s="251"/>
      <c r="P65" s="251">
        <v>127999.06</v>
      </c>
      <c r="Q65" s="251">
        <v>1188971.67</v>
      </c>
      <c r="R65" s="40"/>
      <c r="S65" s="40"/>
      <c r="T65" s="40">
        <v>612687.48</v>
      </c>
      <c r="U65" s="40"/>
      <c r="V65" s="40">
        <v>961.28</v>
      </c>
      <c r="W65" s="40">
        <v>410200</v>
      </c>
      <c r="X65" s="40">
        <v>58200</v>
      </c>
      <c r="Y65" s="246">
        <v>641760</v>
      </c>
      <c r="Z65" s="246"/>
      <c r="AA65" s="246"/>
      <c r="AB65" s="246">
        <v>324747.18</v>
      </c>
      <c r="AC65" s="246">
        <v>144865.54999999999</v>
      </c>
      <c r="AD65" s="246"/>
      <c r="AE65" s="246"/>
      <c r="AF65" s="246"/>
      <c r="AG65" s="251"/>
    </row>
    <row r="66" spans="1:33" x14ac:dyDescent="0.2">
      <c r="A66" s="251" t="s">
        <v>3271</v>
      </c>
      <c r="B66" s="244">
        <v>441672.13</v>
      </c>
      <c r="C66" s="244">
        <v>0</v>
      </c>
      <c r="D66" s="244">
        <v>67504.66</v>
      </c>
      <c r="E66" s="244"/>
      <c r="F66" s="251">
        <v>578601.54</v>
      </c>
      <c r="G66" s="251">
        <v>262176.07</v>
      </c>
      <c r="H66" s="251"/>
      <c r="K66" s="245">
        <v>33522.400000000001</v>
      </c>
      <c r="M66" s="245">
        <v>946</v>
      </c>
      <c r="N66" s="251"/>
      <c r="O66" s="251"/>
      <c r="P66" s="251">
        <v>130414.07</v>
      </c>
      <c r="Q66" s="251">
        <v>2121250.9300000002</v>
      </c>
      <c r="R66" s="40">
        <v>1129.8800000000001</v>
      </c>
      <c r="S66" s="40"/>
      <c r="T66" s="40">
        <v>512935.96</v>
      </c>
      <c r="U66" s="40"/>
      <c r="V66" s="40"/>
      <c r="W66" s="40">
        <v>686300</v>
      </c>
      <c r="X66" s="40">
        <v>35980</v>
      </c>
      <c r="Y66" s="246">
        <v>956540</v>
      </c>
      <c r="Z66" s="246"/>
      <c r="AA66" s="246"/>
      <c r="AB66" s="246">
        <v>458579.35</v>
      </c>
      <c r="AC66" s="246">
        <v>173292.65</v>
      </c>
      <c r="AD66" s="246"/>
      <c r="AE66" s="246"/>
      <c r="AF66" s="246"/>
      <c r="AG66" s="251"/>
    </row>
    <row r="67" spans="1:33" x14ac:dyDescent="0.2">
      <c r="A67" s="251" t="s">
        <v>3272</v>
      </c>
      <c r="B67" s="244">
        <v>362634.04</v>
      </c>
      <c r="C67" s="244">
        <v>0</v>
      </c>
      <c r="D67" s="244">
        <v>233935.32</v>
      </c>
      <c r="E67" s="244"/>
      <c r="F67" s="251">
        <v>26900.3</v>
      </c>
      <c r="G67" s="251">
        <v>-38739.39</v>
      </c>
      <c r="H67" s="251"/>
      <c r="K67" s="245">
        <v>22620</v>
      </c>
      <c r="L67" s="245">
        <v>58700</v>
      </c>
      <c r="M67" s="245">
        <v>0</v>
      </c>
      <c r="N67" s="251"/>
      <c r="O67" s="251"/>
      <c r="P67" s="251">
        <v>238837.49</v>
      </c>
      <c r="Q67" s="251">
        <v>1374864.38</v>
      </c>
      <c r="R67" s="40"/>
      <c r="S67" s="40"/>
      <c r="T67" s="40">
        <v>560895.43999999994</v>
      </c>
      <c r="U67" s="40">
        <v>155000</v>
      </c>
      <c r="V67" s="40">
        <v>967.47</v>
      </c>
      <c r="W67" s="40">
        <v>829097.4</v>
      </c>
      <c r="X67" s="40">
        <v>91900</v>
      </c>
      <c r="Y67" s="246">
        <v>1217037.3999999999</v>
      </c>
      <c r="Z67" s="246">
        <v>9270</v>
      </c>
      <c r="AA67" s="246"/>
      <c r="AB67" s="246">
        <v>345847.63</v>
      </c>
      <c r="AC67" s="246">
        <v>74532.73</v>
      </c>
      <c r="AD67" s="246"/>
      <c r="AE67" s="246"/>
      <c r="AF67" s="246"/>
      <c r="AG67" s="251"/>
    </row>
    <row r="68" spans="1:33" x14ac:dyDescent="0.2">
      <c r="A68" s="251" t="s">
        <v>3273</v>
      </c>
      <c r="B68" s="244">
        <v>699978.13</v>
      </c>
      <c r="C68" s="244">
        <v>0</v>
      </c>
      <c r="D68" s="244">
        <v>45787.89</v>
      </c>
      <c r="E68" s="244"/>
      <c r="F68" s="251">
        <v>33011.65</v>
      </c>
      <c r="G68" s="251">
        <v>1175518.57</v>
      </c>
      <c r="H68" s="251"/>
      <c r="K68" s="245">
        <v>35285.51</v>
      </c>
      <c r="L68" s="245">
        <v>413775</v>
      </c>
      <c r="M68" s="245">
        <v>632</v>
      </c>
      <c r="N68" s="251"/>
      <c r="O68" s="251"/>
      <c r="P68" s="251">
        <v>48481.65</v>
      </c>
      <c r="Q68" s="251">
        <v>2680574.06</v>
      </c>
      <c r="R68" s="40"/>
      <c r="S68" s="40"/>
      <c r="T68" s="40">
        <v>594380.17000000004</v>
      </c>
      <c r="U68" s="40"/>
      <c r="V68" s="40">
        <v>1517.95</v>
      </c>
      <c r="W68" s="40">
        <v>1509108.5</v>
      </c>
      <c r="X68" s="40">
        <v>161400</v>
      </c>
      <c r="Y68" s="246">
        <v>1818328.5</v>
      </c>
      <c r="Z68" s="246"/>
      <c r="AA68" s="246"/>
      <c r="AB68" s="246">
        <v>507878.56</v>
      </c>
      <c r="AC68" s="246">
        <v>263458.09999999998</v>
      </c>
      <c r="AD68" s="246"/>
      <c r="AE68" s="246"/>
      <c r="AF68" s="246"/>
      <c r="AG68" s="251"/>
    </row>
    <row r="69" spans="1:33" x14ac:dyDescent="0.2">
      <c r="A69" s="251" t="s">
        <v>3274</v>
      </c>
      <c r="B69" s="244">
        <v>604889.75</v>
      </c>
      <c r="C69" s="244">
        <v>5000</v>
      </c>
      <c r="D69" s="244">
        <v>201952.79</v>
      </c>
      <c r="E69" s="244"/>
      <c r="F69" s="251">
        <v>52872.74</v>
      </c>
      <c r="G69" s="251">
        <v>138399.79999999999</v>
      </c>
      <c r="H69" s="251"/>
      <c r="K69" s="245">
        <v>6600</v>
      </c>
      <c r="L69" s="245">
        <v>4020</v>
      </c>
      <c r="M69" s="245">
        <v>2049</v>
      </c>
      <c r="N69" s="251">
        <v>5000</v>
      </c>
      <c r="O69" s="251"/>
      <c r="P69" s="251">
        <v>71149.2</v>
      </c>
      <c r="Q69" s="251">
        <v>2191965</v>
      </c>
      <c r="R69" s="40"/>
      <c r="S69" s="40"/>
      <c r="T69" s="40">
        <v>459822.28</v>
      </c>
      <c r="U69" s="40">
        <v>175880</v>
      </c>
      <c r="V69" s="40">
        <v>1531.68</v>
      </c>
      <c r="W69" s="40">
        <v>681280</v>
      </c>
      <c r="X69" s="40">
        <v>115200</v>
      </c>
      <c r="Y69" s="246">
        <v>1022640</v>
      </c>
      <c r="Z69" s="246"/>
      <c r="AA69" s="246"/>
      <c r="AB69" s="246">
        <v>344522.78</v>
      </c>
      <c r="AC69" s="246">
        <v>112526.44</v>
      </c>
      <c r="AD69" s="246"/>
      <c r="AE69" s="246"/>
      <c r="AF69" s="246"/>
      <c r="AG69" s="251"/>
    </row>
    <row r="70" spans="1:33" x14ac:dyDescent="0.2">
      <c r="A70" s="251" t="s">
        <v>3275</v>
      </c>
      <c r="B70" s="244">
        <v>686844.95</v>
      </c>
      <c r="C70" s="244">
        <v>0</v>
      </c>
      <c r="D70" s="244">
        <v>167752.16</v>
      </c>
      <c r="E70" s="244"/>
      <c r="F70" s="251">
        <v>31330.46</v>
      </c>
      <c r="G70" s="251">
        <v>173534</v>
      </c>
      <c r="H70" s="251"/>
      <c r="K70" s="245">
        <v>12460.53</v>
      </c>
      <c r="M70" s="245">
        <v>1049</v>
      </c>
      <c r="N70" s="251"/>
      <c r="O70" s="251"/>
      <c r="P70" s="251">
        <v>50047.21</v>
      </c>
      <c r="Q70" s="251">
        <v>1302561.3500000001</v>
      </c>
      <c r="R70" s="40"/>
      <c r="S70" s="40"/>
      <c r="T70" s="40">
        <v>901979.18</v>
      </c>
      <c r="U70" s="40">
        <v>600</v>
      </c>
      <c r="V70" s="40">
        <v>2530.25</v>
      </c>
      <c r="W70" s="40">
        <v>817775.9</v>
      </c>
      <c r="X70" s="40">
        <v>1440</v>
      </c>
      <c r="Y70" s="246">
        <v>1063855.8999999999</v>
      </c>
      <c r="Z70" s="246"/>
      <c r="AA70" s="246"/>
      <c r="AB70" s="246">
        <v>360700.51</v>
      </c>
      <c r="AC70" s="246">
        <v>106953.05</v>
      </c>
      <c r="AD70" s="246"/>
      <c r="AE70" s="246"/>
      <c r="AF70" s="246"/>
      <c r="AG70" s="251"/>
    </row>
    <row r="71" spans="1:33" x14ac:dyDescent="0.2">
      <c r="A71" s="251" t="s">
        <v>3276</v>
      </c>
      <c r="B71" s="244">
        <v>599957.12</v>
      </c>
      <c r="C71" s="244">
        <v>0</v>
      </c>
      <c r="D71" s="244">
        <v>73694.31</v>
      </c>
      <c r="E71" s="244"/>
      <c r="F71" s="251">
        <v>391536.21</v>
      </c>
      <c r="G71" s="251">
        <v>212010.18</v>
      </c>
      <c r="H71" s="251"/>
      <c r="K71" s="245">
        <v>7186.35</v>
      </c>
      <c r="L71" s="245">
        <v>214900</v>
      </c>
      <c r="M71" s="245"/>
      <c r="N71" s="251"/>
      <c r="O71" s="251"/>
      <c r="P71" s="251">
        <v>196412.55</v>
      </c>
      <c r="Q71" s="251">
        <v>1726865.73</v>
      </c>
      <c r="R71" s="40"/>
      <c r="S71" s="40"/>
      <c r="T71" s="40">
        <v>749581.87</v>
      </c>
      <c r="U71" s="40">
        <v>28000</v>
      </c>
      <c r="V71" s="40">
        <v>957.71</v>
      </c>
      <c r="W71" s="40">
        <v>896686</v>
      </c>
      <c r="X71" s="40">
        <v>196300</v>
      </c>
      <c r="Y71" s="246">
        <v>1261426</v>
      </c>
      <c r="Z71" s="246"/>
      <c r="AA71" s="246">
        <v>4000</v>
      </c>
      <c r="AB71" s="246">
        <v>553266.28</v>
      </c>
      <c r="AC71" s="246">
        <v>86907.09</v>
      </c>
      <c r="AD71" s="246"/>
      <c r="AE71" s="246"/>
      <c r="AF71" s="246"/>
      <c r="AG71" s="251"/>
    </row>
    <row r="72" spans="1:33" x14ac:dyDescent="0.2">
      <c r="A72" s="251" t="s">
        <v>3277</v>
      </c>
      <c r="B72" s="244">
        <v>467427.75</v>
      </c>
      <c r="C72" s="244">
        <v>0</v>
      </c>
      <c r="D72" s="244">
        <v>131916.38</v>
      </c>
      <c r="E72" s="244"/>
      <c r="F72" s="251">
        <v>264801.84000000003</v>
      </c>
      <c r="G72" s="251">
        <v>208577.19</v>
      </c>
      <c r="H72" s="251"/>
      <c r="K72" s="245">
        <v>6150</v>
      </c>
      <c r="L72" s="245">
        <v>91500</v>
      </c>
      <c r="M72" s="245"/>
      <c r="N72" s="251"/>
      <c r="O72" s="251"/>
      <c r="P72" s="251">
        <v>147763.71</v>
      </c>
      <c r="Q72" s="251">
        <v>1340923.19</v>
      </c>
      <c r="R72" s="40"/>
      <c r="S72" s="40"/>
      <c r="T72" s="40">
        <v>518224.74</v>
      </c>
      <c r="U72" s="40">
        <v>23500</v>
      </c>
      <c r="V72" s="40">
        <v>894.93</v>
      </c>
      <c r="W72" s="40">
        <v>922934</v>
      </c>
      <c r="X72" s="40">
        <v>177300</v>
      </c>
      <c r="Y72" s="246">
        <v>1370734</v>
      </c>
      <c r="Z72" s="246"/>
      <c r="AA72" s="246"/>
      <c r="AB72" s="246">
        <v>289362.96000000002</v>
      </c>
      <c r="AC72" s="246">
        <v>95047.99</v>
      </c>
      <c r="AD72" s="246"/>
      <c r="AE72" s="246"/>
      <c r="AF72" s="246"/>
      <c r="AG72" s="251"/>
    </row>
    <row r="73" spans="1:33" x14ac:dyDescent="0.2">
      <c r="A73" s="251" t="s">
        <v>3278</v>
      </c>
      <c r="B73" s="244">
        <v>533678.56000000006</v>
      </c>
      <c r="C73" s="244">
        <v>0</v>
      </c>
      <c r="D73" s="244">
        <v>93035.36</v>
      </c>
      <c r="E73" s="244"/>
      <c r="F73" s="251">
        <v>739213.22</v>
      </c>
      <c r="G73" s="251">
        <v>183839.56</v>
      </c>
      <c r="H73" s="251"/>
      <c r="J73" s="245">
        <v>0</v>
      </c>
      <c r="K73" s="245">
        <v>11001.48</v>
      </c>
      <c r="M73" s="245"/>
      <c r="N73" s="251"/>
      <c r="O73" s="251"/>
      <c r="P73" s="251">
        <v>149934.78</v>
      </c>
      <c r="Q73" s="251">
        <v>1529202.14</v>
      </c>
      <c r="R73" s="40"/>
      <c r="S73" s="40"/>
      <c r="T73" s="40">
        <v>495419.49</v>
      </c>
      <c r="U73" s="40">
        <v>50000</v>
      </c>
      <c r="V73" s="40">
        <v>1052.21</v>
      </c>
      <c r="W73" s="40">
        <v>491693.2</v>
      </c>
      <c r="X73" s="40">
        <v>106400</v>
      </c>
      <c r="Y73" s="246">
        <v>734573.2</v>
      </c>
      <c r="Z73" s="246"/>
      <c r="AA73" s="246"/>
      <c r="AB73" s="246">
        <v>302518.94</v>
      </c>
      <c r="AC73" s="246">
        <v>165125.70000000001</v>
      </c>
      <c r="AD73" s="246"/>
      <c r="AE73" s="246"/>
      <c r="AF73" s="246"/>
      <c r="AG73" s="251"/>
    </row>
    <row r="74" spans="1:33" x14ac:dyDescent="0.2">
      <c r="A74" s="251" t="s">
        <v>3279</v>
      </c>
      <c r="B74" s="244">
        <v>652007.04</v>
      </c>
      <c r="C74" s="244">
        <v>0</v>
      </c>
      <c r="D74" s="244">
        <v>60325.68</v>
      </c>
      <c r="E74" s="244"/>
      <c r="F74" s="251">
        <v>2050137.62</v>
      </c>
      <c r="G74" s="251">
        <v>293302.71999999997</v>
      </c>
      <c r="H74" s="251"/>
      <c r="K74" s="245">
        <v>6714</v>
      </c>
      <c r="L74" s="245">
        <v>63400</v>
      </c>
      <c r="M74" s="245">
        <v>0</v>
      </c>
      <c r="N74" s="251"/>
      <c r="O74" s="251"/>
      <c r="P74" s="251">
        <v>1141692.69</v>
      </c>
      <c r="Q74" s="251">
        <v>464694.52</v>
      </c>
      <c r="R74" s="40"/>
      <c r="S74" s="40"/>
      <c r="T74" s="40">
        <v>553404.93999999994</v>
      </c>
      <c r="U74" s="40"/>
      <c r="V74" s="40">
        <v>1381.62</v>
      </c>
      <c r="W74" s="40">
        <v>738459.6</v>
      </c>
      <c r="X74" s="40">
        <v>58671.4</v>
      </c>
      <c r="Y74" s="246">
        <v>948931</v>
      </c>
      <c r="Z74" s="246"/>
      <c r="AA74" s="246"/>
      <c r="AB74" s="246">
        <v>258598.7</v>
      </c>
      <c r="AC74" s="246">
        <v>147649.71</v>
      </c>
      <c r="AD74" s="246"/>
      <c r="AE74" s="246"/>
      <c r="AF74" s="246"/>
      <c r="AG74" s="251"/>
    </row>
    <row r="75" spans="1:33" x14ac:dyDescent="0.2">
      <c r="A75" s="251" t="s">
        <v>3280</v>
      </c>
      <c r="B75" s="244">
        <v>254661.03</v>
      </c>
      <c r="C75" s="244">
        <v>0</v>
      </c>
      <c r="D75" s="244">
        <v>99713.26</v>
      </c>
      <c r="E75" s="244"/>
      <c r="F75" s="251">
        <v>1203688.74</v>
      </c>
      <c r="G75" s="251">
        <v>204626.12</v>
      </c>
      <c r="H75" s="251"/>
      <c r="K75" s="245">
        <v>11600</v>
      </c>
      <c r="L75" s="245">
        <v>37500</v>
      </c>
      <c r="M75" s="245">
        <v>2099</v>
      </c>
      <c r="N75" s="251"/>
      <c r="O75" s="251"/>
      <c r="P75" s="251">
        <v>179180.64</v>
      </c>
      <c r="Q75" s="251">
        <v>961521.58</v>
      </c>
      <c r="R75" s="40"/>
      <c r="S75" s="40"/>
      <c r="T75" s="40">
        <v>504222.58</v>
      </c>
      <c r="U75" s="40">
        <v>57500</v>
      </c>
      <c r="V75" s="40">
        <v>1684.35</v>
      </c>
      <c r="W75" s="40">
        <v>776797.5</v>
      </c>
      <c r="X75" s="40">
        <v>228400</v>
      </c>
      <c r="Y75" s="246">
        <v>1311377.5</v>
      </c>
      <c r="Z75" s="246"/>
      <c r="AA75" s="246"/>
      <c r="AB75" s="246">
        <v>267868.24</v>
      </c>
      <c r="AC75" s="246">
        <v>158508.38</v>
      </c>
      <c r="AD75" s="246"/>
      <c r="AE75" s="246"/>
      <c r="AF75" s="246"/>
      <c r="AG75" s="251"/>
    </row>
    <row r="76" spans="1:33" x14ac:dyDescent="0.2">
      <c r="A76" s="251" t="s">
        <v>3281</v>
      </c>
      <c r="B76" s="244">
        <v>613050.75</v>
      </c>
      <c r="C76" s="244">
        <v>0</v>
      </c>
      <c r="D76" s="244">
        <v>57482.16</v>
      </c>
      <c r="E76" s="244"/>
      <c r="F76" s="251">
        <v>1540019.35</v>
      </c>
      <c r="G76" s="251">
        <v>417927.93</v>
      </c>
      <c r="H76" s="251"/>
      <c r="K76" s="245">
        <v>23100</v>
      </c>
      <c r="L76" s="245">
        <v>69750</v>
      </c>
      <c r="M76" s="245">
        <v>1358</v>
      </c>
      <c r="N76" s="251"/>
      <c r="O76" s="251"/>
      <c r="P76" s="251">
        <v>274142.09999999998</v>
      </c>
      <c r="Q76" s="251">
        <v>2317512.06</v>
      </c>
      <c r="R76" s="40"/>
      <c r="S76" s="40"/>
      <c r="T76" s="40">
        <v>535664.25</v>
      </c>
      <c r="U76" s="40">
        <v>61100</v>
      </c>
      <c r="V76" s="40">
        <v>250.73</v>
      </c>
      <c r="W76" s="40">
        <v>611616.4</v>
      </c>
      <c r="X76" s="40">
        <v>77400</v>
      </c>
      <c r="Y76" s="246">
        <v>940536.4</v>
      </c>
      <c r="Z76" s="246"/>
      <c r="AA76" s="246"/>
      <c r="AB76" s="246">
        <v>253563.92</v>
      </c>
      <c r="AC76" s="246">
        <v>100273.39</v>
      </c>
      <c r="AD76" s="246"/>
      <c r="AE76" s="246"/>
      <c r="AF76" s="246"/>
      <c r="AG76" s="251"/>
    </row>
    <row r="77" spans="1:33" x14ac:dyDescent="0.2">
      <c r="A77" s="251" t="s">
        <v>3282</v>
      </c>
      <c r="B77" s="244">
        <v>317218.25</v>
      </c>
      <c r="C77" s="244">
        <v>0</v>
      </c>
      <c r="D77" s="244">
        <v>59144.53</v>
      </c>
      <c r="E77" s="244"/>
      <c r="F77" s="251">
        <v>528017.87</v>
      </c>
      <c r="G77" s="251">
        <v>227460</v>
      </c>
      <c r="H77" s="251"/>
      <c r="K77" s="245">
        <v>10514.31</v>
      </c>
      <c r="L77" s="245">
        <v>374010</v>
      </c>
      <c r="M77" s="245">
        <v>166000</v>
      </c>
      <c r="N77" s="251"/>
      <c r="O77" s="251"/>
      <c r="P77" s="251">
        <v>157099.47</v>
      </c>
      <c r="Q77" s="251">
        <v>2233839.69</v>
      </c>
      <c r="R77" s="40"/>
      <c r="S77" s="40"/>
      <c r="T77" s="40">
        <v>508314.93</v>
      </c>
      <c r="U77" s="40">
        <v>530</v>
      </c>
      <c r="V77" s="40">
        <v>887.03</v>
      </c>
      <c r="W77" s="40">
        <v>676966.5</v>
      </c>
      <c r="X77" s="40">
        <v>185200</v>
      </c>
      <c r="Y77" s="246">
        <v>1016566.5</v>
      </c>
      <c r="Z77" s="246"/>
      <c r="AA77" s="246"/>
      <c r="AB77" s="246">
        <v>426340.63</v>
      </c>
      <c r="AC77" s="246">
        <v>117202.83</v>
      </c>
      <c r="AD77" s="246"/>
      <c r="AE77" s="246"/>
      <c r="AF77" s="246"/>
      <c r="AG77" s="251"/>
    </row>
    <row r="78" spans="1:33" x14ac:dyDescent="0.2">
      <c r="A78" s="251" t="s">
        <v>3354</v>
      </c>
      <c r="B78" s="244">
        <v>566143.38</v>
      </c>
      <c r="C78" s="244"/>
      <c r="D78" s="244">
        <v>88297.75</v>
      </c>
      <c r="E78" s="244"/>
      <c r="F78" s="251">
        <v>299915.96000000002</v>
      </c>
      <c r="G78" s="251">
        <v>496553.83</v>
      </c>
      <c r="H78" s="251"/>
      <c r="M78" s="245">
        <v>152.59</v>
      </c>
      <c r="N78" s="251"/>
      <c r="O78" s="251"/>
      <c r="P78" s="251">
        <v>64106.04</v>
      </c>
      <c r="Q78" s="251">
        <v>2560558.21</v>
      </c>
      <c r="R78" s="40"/>
      <c r="S78" s="40"/>
      <c r="T78" s="40">
        <v>451826.54</v>
      </c>
      <c r="U78" s="40">
        <v>82000</v>
      </c>
      <c r="V78" s="40"/>
      <c r="W78" s="40">
        <v>456908</v>
      </c>
      <c r="X78" s="40">
        <v>57600</v>
      </c>
      <c r="Y78" s="246">
        <v>686542</v>
      </c>
      <c r="Z78" s="246"/>
      <c r="AA78" s="246"/>
      <c r="AB78" s="246">
        <v>376901.47</v>
      </c>
      <c r="AC78" s="246">
        <v>87914.68</v>
      </c>
      <c r="AD78" s="246"/>
      <c r="AE78" s="246"/>
      <c r="AF78" s="246"/>
      <c r="AG78" s="251"/>
    </row>
    <row r="79" spans="1:33" x14ac:dyDescent="0.2">
      <c r="A79" s="251" t="s">
        <v>3283</v>
      </c>
      <c r="B79" s="244">
        <v>433170.58</v>
      </c>
      <c r="C79" s="244">
        <v>0</v>
      </c>
      <c r="D79" s="244">
        <v>81621.37</v>
      </c>
      <c r="E79" s="244"/>
      <c r="F79" s="251">
        <v>391329.83</v>
      </c>
      <c r="G79" s="251">
        <v>596842.66</v>
      </c>
      <c r="H79" s="251"/>
      <c r="M79" s="245">
        <v>324</v>
      </c>
      <c r="N79" s="251"/>
      <c r="O79" s="251"/>
      <c r="P79" s="251">
        <v>-53232.18</v>
      </c>
      <c r="Q79" s="251">
        <v>1212676.51</v>
      </c>
      <c r="R79" s="40"/>
      <c r="S79" s="40"/>
      <c r="T79" s="40">
        <v>728458.4</v>
      </c>
      <c r="U79" s="40"/>
      <c r="V79" s="40">
        <v>626.35</v>
      </c>
      <c r="W79" s="40">
        <v>1244130</v>
      </c>
      <c r="X79" s="40">
        <v>85000</v>
      </c>
      <c r="Y79" s="246">
        <v>1232404</v>
      </c>
      <c r="Z79" s="246"/>
      <c r="AA79" s="246">
        <v>5130</v>
      </c>
      <c r="AB79" s="246">
        <v>343744.33</v>
      </c>
      <c r="AC79" s="246">
        <v>120676.31</v>
      </c>
      <c r="AD79" s="246"/>
      <c r="AE79" s="246"/>
      <c r="AF79" s="246"/>
      <c r="AG79" s="251"/>
    </row>
    <row r="80" spans="1:33" x14ac:dyDescent="0.2">
      <c r="A80" s="251" t="s">
        <v>3284</v>
      </c>
      <c r="B80" s="244">
        <v>260318.86</v>
      </c>
      <c r="C80" s="244">
        <v>4108.5</v>
      </c>
      <c r="D80" s="244">
        <v>87892.72</v>
      </c>
      <c r="E80" s="244"/>
      <c r="F80" s="251">
        <v>195294.84</v>
      </c>
      <c r="G80" s="251">
        <v>101458.39</v>
      </c>
      <c r="H80" s="251"/>
      <c r="K80" s="245">
        <v>82255</v>
      </c>
      <c r="L80" s="245">
        <v>120800</v>
      </c>
      <c r="M80" s="245"/>
      <c r="N80" s="251"/>
      <c r="O80" s="251"/>
      <c r="P80" s="251">
        <v>-993564.31</v>
      </c>
      <c r="Q80" s="251">
        <v>1431387.54</v>
      </c>
      <c r="R80" s="40"/>
      <c r="S80" s="40"/>
      <c r="T80" s="40">
        <v>556594.88</v>
      </c>
      <c r="U80" s="40"/>
      <c r="V80" s="40">
        <v>268.56</v>
      </c>
      <c r="W80" s="40">
        <v>846560</v>
      </c>
      <c r="X80" s="40">
        <v>39500</v>
      </c>
      <c r="Y80" s="246">
        <v>1071540</v>
      </c>
      <c r="Z80" s="246"/>
      <c r="AA80" s="246"/>
      <c r="AB80" s="246">
        <v>270821.36</v>
      </c>
      <c r="AC80" s="246">
        <v>84785</v>
      </c>
      <c r="AD80" s="246"/>
      <c r="AE80" s="246"/>
      <c r="AF80" s="246"/>
      <c r="AG80" s="251"/>
    </row>
    <row r="81" spans="1:33" x14ac:dyDescent="0.2">
      <c r="A81" s="251" t="s">
        <v>3285</v>
      </c>
      <c r="B81" s="244">
        <v>669278.39</v>
      </c>
      <c r="C81" s="244">
        <v>0</v>
      </c>
      <c r="D81" s="244">
        <v>64554.59</v>
      </c>
      <c r="E81" s="244"/>
      <c r="F81" s="251">
        <v>438435.02</v>
      </c>
      <c r="G81" s="251">
        <v>791164.63</v>
      </c>
      <c r="H81" s="251"/>
      <c r="K81" s="245">
        <v>171962.43</v>
      </c>
      <c r="L81" s="245">
        <v>69750</v>
      </c>
      <c r="M81" s="245">
        <v>2588.96</v>
      </c>
      <c r="N81" s="251"/>
      <c r="O81" s="251"/>
      <c r="P81" s="251">
        <v>-175069.08</v>
      </c>
      <c r="Q81" s="251">
        <v>2015625.01</v>
      </c>
      <c r="R81" s="40"/>
      <c r="S81" s="40"/>
      <c r="T81" s="40">
        <v>551395.4</v>
      </c>
      <c r="U81" s="40">
        <v>1000</v>
      </c>
      <c r="V81" s="40">
        <v>812</v>
      </c>
      <c r="W81" s="40">
        <v>1143700</v>
      </c>
      <c r="X81" s="40">
        <v>210400</v>
      </c>
      <c r="Y81" s="246">
        <v>1652400</v>
      </c>
      <c r="Z81" s="246"/>
      <c r="AA81" s="246">
        <v>4640</v>
      </c>
      <c r="AB81" s="246">
        <v>261733.13</v>
      </c>
      <c r="AC81" s="246">
        <v>100661.96</v>
      </c>
      <c r="AD81" s="246"/>
      <c r="AE81" s="246"/>
      <c r="AF81" s="246"/>
      <c r="AG81" s="251"/>
    </row>
    <row r="82" spans="1:33" x14ac:dyDescent="0.2">
      <c r="A82" s="251" t="s">
        <v>3286</v>
      </c>
      <c r="B82" s="244">
        <v>326153.87</v>
      </c>
      <c r="C82" s="244">
        <v>0</v>
      </c>
      <c r="D82" s="244">
        <v>55682.61</v>
      </c>
      <c r="E82" s="244"/>
      <c r="F82" s="251">
        <v>462547.13</v>
      </c>
      <c r="G82" s="251">
        <v>289868.53999999998</v>
      </c>
      <c r="H82" s="251"/>
      <c r="K82" s="245">
        <v>9600</v>
      </c>
      <c r="L82" s="245">
        <v>135531.29999999999</v>
      </c>
      <c r="M82" s="245">
        <v>285</v>
      </c>
      <c r="N82" s="251"/>
      <c r="O82" s="251"/>
      <c r="P82" s="251">
        <v>-176284.94</v>
      </c>
      <c r="Q82" s="251">
        <v>1171298.0900000001</v>
      </c>
      <c r="R82" s="40"/>
      <c r="S82" s="40"/>
      <c r="T82" s="40">
        <v>480984.15</v>
      </c>
      <c r="U82" s="40">
        <v>41178.18</v>
      </c>
      <c r="V82" s="40">
        <v>307.20999999999998</v>
      </c>
      <c r="W82" s="40">
        <v>1070240</v>
      </c>
      <c r="X82" s="40">
        <v>252367.65</v>
      </c>
      <c r="Y82" s="246">
        <v>1303223</v>
      </c>
      <c r="Z82" s="246"/>
      <c r="AA82" s="246">
        <v>2000</v>
      </c>
      <c r="AB82" s="246">
        <v>460805.95</v>
      </c>
      <c r="AC82" s="246">
        <v>78130.39</v>
      </c>
      <c r="AD82" s="246"/>
      <c r="AE82" s="246"/>
      <c r="AF82" s="246"/>
      <c r="AG82" s="251"/>
    </row>
    <row r="83" spans="1:33" x14ac:dyDescent="0.2">
      <c r="A83" s="251" t="s">
        <v>3287</v>
      </c>
      <c r="B83" s="244">
        <v>1221653.22</v>
      </c>
      <c r="C83" s="244">
        <v>0</v>
      </c>
      <c r="D83" s="244">
        <v>41406.94</v>
      </c>
      <c r="E83" s="244"/>
      <c r="F83" s="251">
        <v>606339.14</v>
      </c>
      <c r="G83" s="251">
        <v>197351.45</v>
      </c>
      <c r="H83" s="251"/>
      <c r="K83" s="245">
        <v>1026.5</v>
      </c>
      <c r="L83" s="245">
        <v>168450</v>
      </c>
      <c r="M83" s="245"/>
      <c r="N83" s="251"/>
      <c r="O83" s="251"/>
      <c r="P83" s="251">
        <v>-843806.36</v>
      </c>
      <c r="Q83" s="251">
        <v>1745362.84</v>
      </c>
      <c r="R83" s="40"/>
      <c r="S83" s="40"/>
      <c r="T83" s="40">
        <v>1646114.47</v>
      </c>
      <c r="U83" s="40">
        <v>545290</v>
      </c>
      <c r="V83" s="40">
        <v>1081.79</v>
      </c>
      <c r="W83" s="40">
        <v>1364860</v>
      </c>
      <c r="X83" s="40">
        <v>98400</v>
      </c>
      <c r="Y83" s="246">
        <v>1550360</v>
      </c>
      <c r="Z83" s="246"/>
      <c r="AA83" s="246">
        <v>9152</v>
      </c>
      <c r="AB83" s="246">
        <v>954320.32</v>
      </c>
      <c r="AC83" s="246">
        <v>142270.17000000001</v>
      </c>
      <c r="AD83" s="246"/>
      <c r="AE83" s="246"/>
      <c r="AF83" s="246"/>
      <c r="AG83" s="251"/>
    </row>
    <row r="84" spans="1:33" x14ac:dyDescent="0.2">
      <c r="A84" s="251" t="s">
        <v>3288</v>
      </c>
      <c r="B84" s="244">
        <v>528041.72</v>
      </c>
      <c r="C84" s="244">
        <v>102223.19</v>
      </c>
      <c r="D84" s="244">
        <v>27378.27</v>
      </c>
      <c r="E84" s="244"/>
      <c r="F84" s="251">
        <v>947251.15</v>
      </c>
      <c r="G84" s="251">
        <v>367175.35</v>
      </c>
      <c r="H84" s="251"/>
      <c r="K84" s="245">
        <v>14617.9</v>
      </c>
      <c r="M84" s="245">
        <v>404.99</v>
      </c>
      <c r="N84" s="251"/>
      <c r="O84" s="251"/>
      <c r="P84" s="251">
        <v>-367232.72</v>
      </c>
      <c r="Q84" s="251">
        <v>1929262.58</v>
      </c>
      <c r="R84" s="40">
        <v>4.43</v>
      </c>
      <c r="S84" s="40"/>
      <c r="T84" s="40">
        <v>905016.39</v>
      </c>
      <c r="U84" s="40">
        <v>129789</v>
      </c>
      <c r="V84" s="40">
        <v>666.67</v>
      </c>
      <c r="W84" s="40">
        <v>1038880</v>
      </c>
      <c r="X84" s="40">
        <v>31382.5</v>
      </c>
      <c r="Y84" s="246">
        <v>1271460</v>
      </c>
      <c r="Z84" s="246"/>
      <c r="AA84" s="246">
        <v>5160</v>
      </c>
      <c r="AB84" s="246">
        <v>316013.64</v>
      </c>
      <c r="AC84" s="246">
        <v>106403.42</v>
      </c>
      <c r="AD84" s="246"/>
      <c r="AE84" s="246"/>
      <c r="AF84" s="246">
        <v>1547</v>
      </c>
      <c r="AG84" s="251"/>
    </row>
    <row r="85" spans="1:33" x14ac:dyDescent="0.2">
      <c r="A85" s="251" t="s">
        <v>3289</v>
      </c>
      <c r="B85" s="244">
        <v>537579.64</v>
      </c>
      <c r="C85" s="244">
        <v>0</v>
      </c>
      <c r="D85" s="244">
        <v>25926.02</v>
      </c>
      <c r="E85" s="244"/>
      <c r="F85" s="251">
        <v>308384.90000000002</v>
      </c>
      <c r="G85" s="251">
        <v>269795.09999999998</v>
      </c>
      <c r="H85" s="251"/>
      <c r="L85" s="245">
        <v>10000</v>
      </c>
      <c r="M85" s="245">
        <v>286</v>
      </c>
      <c r="N85" s="251"/>
      <c r="O85" s="251"/>
      <c r="P85" s="251">
        <v>-908579.25</v>
      </c>
      <c r="Q85" s="251">
        <v>1851699.47</v>
      </c>
      <c r="R85" s="40"/>
      <c r="S85" s="40"/>
      <c r="T85" s="40">
        <v>725504.08</v>
      </c>
      <c r="U85" s="40"/>
      <c r="V85" s="40">
        <v>1555.47</v>
      </c>
      <c r="W85" s="40">
        <v>1123920</v>
      </c>
      <c r="X85" s="40">
        <v>88800</v>
      </c>
      <c r="Y85" s="246">
        <v>1386612</v>
      </c>
      <c r="Z85" s="246"/>
      <c r="AA85" s="246">
        <v>1488</v>
      </c>
      <c r="AB85" s="246">
        <v>224145.55</v>
      </c>
      <c r="AC85" s="246">
        <v>128998.56</v>
      </c>
      <c r="AD85" s="246"/>
      <c r="AE85" s="246"/>
      <c r="AF85" s="246"/>
      <c r="AG85" s="251"/>
    </row>
    <row r="86" spans="1:33" x14ac:dyDescent="0.2">
      <c r="A86" s="251" t="s">
        <v>3290</v>
      </c>
      <c r="B86" s="244">
        <v>377536.65</v>
      </c>
      <c r="C86" s="244">
        <v>0</v>
      </c>
      <c r="D86" s="244">
        <v>42276.25</v>
      </c>
      <c r="E86" s="244">
        <v>0</v>
      </c>
      <c r="F86" s="251">
        <v>573562.44999999995</v>
      </c>
      <c r="G86" s="251">
        <v>240132.58</v>
      </c>
      <c r="H86" s="251"/>
      <c r="M86" s="245">
        <v>0</v>
      </c>
      <c r="N86" s="251"/>
      <c r="O86" s="251"/>
      <c r="P86" s="251">
        <v>-199216.71</v>
      </c>
      <c r="Q86" s="251">
        <v>1211766.1200000001</v>
      </c>
      <c r="R86" s="40"/>
      <c r="S86" s="40"/>
      <c r="T86" s="40">
        <v>551433.65</v>
      </c>
      <c r="U86" s="40"/>
      <c r="V86" s="40">
        <v>559.74</v>
      </c>
      <c r="W86" s="40">
        <v>989440</v>
      </c>
      <c r="X86" s="40">
        <v>223300</v>
      </c>
      <c r="Y86" s="246">
        <v>1265135</v>
      </c>
      <c r="Z86" s="246">
        <v>4000</v>
      </c>
      <c r="AA86" s="246">
        <v>1320</v>
      </c>
      <c r="AB86" s="246">
        <v>224256.44</v>
      </c>
      <c r="AC86" s="246">
        <v>32427.43</v>
      </c>
      <c r="AD86" s="246"/>
      <c r="AE86" s="246"/>
      <c r="AF86" s="246"/>
      <c r="AG86" s="251"/>
    </row>
    <row r="87" spans="1:33" x14ac:dyDescent="0.2">
      <c r="A87" s="256" t="s">
        <v>3291</v>
      </c>
      <c r="B87" s="244">
        <v>718841.7</v>
      </c>
      <c r="C87" s="244">
        <v>0</v>
      </c>
      <c r="D87" s="244">
        <v>57471.199999999997</v>
      </c>
      <c r="E87" s="244"/>
      <c r="F87" s="251">
        <v>-5694.12</v>
      </c>
      <c r="G87" s="251">
        <v>575914.41</v>
      </c>
      <c r="H87" s="251"/>
      <c r="K87" s="245">
        <v>1500</v>
      </c>
      <c r="L87" s="245">
        <v>118330</v>
      </c>
      <c r="M87" s="245">
        <v>2965.03</v>
      </c>
      <c r="N87" s="251"/>
      <c r="O87" s="251">
        <v>67378.53</v>
      </c>
      <c r="P87" s="251">
        <v>46303.03</v>
      </c>
      <c r="Q87" s="251">
        <v>907622.82</v>
      </c>
      <c r="R87" s="40"/>
      <c r="S87" s="40"/>
      <c r="T87" s="40">
        <v>770811.52</v>
      </c>
      <c r="U87" s="40"/>
      <c r="V87" s="40">
        <v>705.01</v>
      </c>
      <c r="W87" s="40">
        <v>1122240</v>
      </c>
      <c r="X87" s="40">
        <v>97200</v>
      </c>
      <c r="Y87" s="246">
        <v>1280295</v>
      </c>
      <c r="Z87" s="246"/>
      <c r="AA87" s="246">
        <v>2056</v>
      </c>
      <c r="AB87" s="246">
        <v>434271.67</v>
      </c>
      <c r="AC87" s="246">
        <v>68330.080000000002</v>
      </c>
      <c r="AD87" s="246"/>
      <c r="AE87" s="246"/>
      <c r="AF87" s="246"/>
      <c r="AG87" s="251"/>
    </row>
    <row r="88" spans="1:33" x14ac:dyDescent="0.2">
      <c r="A88" s="251" t="s">
        <v>3361</v>
      </c>
      <c r="B88" s="244">
        <v>321062.64</v>
      </c>
      <c r="C88" s="244">
        <v>31900.080000000002</v>
      </c>
      <c r="D88" s="244">
        <v>10651.54</v>
      </c>
      <c r="E88" s="244"/>
      <c r="F88" s="251">
        <v>602068.19999999995</v>
      </c>
      <c r="G88" s="251">
        <v>127229.07</v>
      </c>
      <c r="H88" s="251"/>
      <c r="K88" s="245">
        <v>36830.54</v>
      </c>
      <c r="M88" s="245"/>
      <c r="N88" s="251"/>
      <c r="O88" s="251"/>
      <c r="P88" s="251">
        <v>-705941.63</v>
      </c>
      <c r="Q88" s="251">
        <v>1583723.57</v>
      </c>
      <c r="R88" s="40"/>
      <c r="S88" s="40"/>
      <c r="T88" s="40">
        <v>632716.53</v>
      </c>
      <c r="U88" s="40">
        <v>21000</v>
      </c>
      <c r="V88" s="40">
        <v>291.18</v>
      </c>
      <c r="W88" s="40">
        <v>975670</v>
      </c>
      <c r="X88" s="40">
        <v>134200</v>
      </c>
      <c r="Y88" s="246">
        <v>1173370</v>
      </c>
      <c r="Z88" s="246"/>
      <c r="AA88" s="246">
        <v>4160</v>
      </c>
      <c r="AB88" s="246">
        <v>264380.86</v>
      </c>
      <c r="AC88" s="246">
        <v>140025.79999999999</v>
      </c>
      <c r="AD88" s="246"/>
      <c r="AE88" s="246"/>
      <c r="AF88" s="246"/>
      <c r="AG88" s="251"/>
    </row>
    <row r="89" spans="1:33" x14ac:dyDescent="0.2">
      <c r="A89" s="251" t="s">
        <v>3292</v>
      </c>
      <c r="B89" s="244">
        <v>238386.75</v>
      </c>
      <c r="C89" s="244">
        <v>0</v>
      </c>
      <c r="D89" s="244">
        <v>10682.63</v>
      </c>
      <c r="E89" s="244"/>
      <c r="F89" s="251">
        <v>127314.9</v>
      </c>
      <c r="G89" s="251">
        <v>84084.44</v>
      </c>
      <c r="H89" s="251"/>
      <c r="J89" s="245">
        <v>0</v>
      </c>
      <c r="K89" s="245">
        <v>6450</v>
      </c>
      <c r="M89" s="245">
        <v>850</v>
      </c>
      <c r="N89" s="251"/>
      <c r="O89" s="251"/>
      <c r="P89" s="251">
        <v>142301.32999999999</v>
      </c>
      <c r="Q89" s="251">
        <v>378263.7</v>
      </c>
      <c r="R89" s="40"/>
      <c r="S89" s="40"/>
      <c r="T89" s="40">
        <v>540025.65</v>
      </c>
      <c r="U89" s="40"/>
      <c r="V89" s="40">
        <v>98.28</v>
      </c>
      <c r="W89" s="40"/>
      <c r="X89" s="40"/>
      <c r="Y89" s="246">
        <v>128411</v>
      </c>
      <c r="Z89" s="246"/>
      <c r="AA89" s="246">
        <v>9900</v>
      </c>
      <c r="AB89" s="246">
        <v>506458.46</v>
      </c>
      <c r="AC89" s="246">
        <v>64619.199999999997</v>
      </c>
      <c r="AD89" s="246"/>
      <c r="AE89" s="246"/>
      <c r="AF89" s="246"/>
      <c r="AG89" s="251"/>
    </row>
    <row r="90" spans="1:33" x14ac:dyDescent="0.2">
      <c r="A90" s="256" t="s">
        <v>3293</v>
      </c>
      <c r="B90" s="244">
        <v>417521.83</v>
      </c>
      <c r="C90" s="244">
        <v>0</v>
      </c>
      <c r="D90" s="244">
        <v>10579.13</v>
      </c>
      <c r="E90" s="244"/>
      <c r="F90" s="251">
        <v>-60620.87</v>
      </c>
      <c r="G90" s="251">
        <v>-175675.16</v>
      </c>
      <c r="H90" s="251"/>
      <c r="J90" s="245">
        <v>6000</v>
      </c>
      <c r="K90" s="245">
        <v>1500</v>
      </c>
      <c r="M90" s="245"/>
      <c r="N90" s="251"/>
      <c r="O90" s="251"/>
      <c r="P90" s="251">
        <v>60093.71</v>
      </c>
      <c r="Q90" s="251">
        <v>646850.12</v>
      </c>
      <c r="R90" s="40"/>
      <c r="S90" s="40"/>
      <c r="T90" s="40">
        <v>517788.71</v>
      </c>
      <c r="U90" s="40">
        <v>81250</v>
      </c>
      <c r="V90" s="40">
        <v>478.12</v>
      </c>
      <c r="W90" s="40">
        <v>785196</v>
      </c>
      <c r="X90" s="40"/>
      <c r="Y90" s="246">
        <v>869352</v>
      </c>
      <c r="Z90" s="246"/>
      <c r="AA90" s="246"/>
      <c r="AB90" s="246">
        <v>210410.3</v>
      </c>
      <c r="AC90" s="246">
        <v>649565.03</v>
      </c>
      <c r="AD90" s="246"/>
      <c r="AE90" s="246"/>
      <c r="AF90" s="246"/>
      <c r="AG90" s="251"/>
    </row>
    <row r="91" spans="1:33" x14ac:dyDescent="0.2">
      <c r="A91" s="256" t="s">
        <v>3294</v>
      </c>
      <c r="B91" s="244">
        <v>360613.5</v>
      </c>
      <c r="C91" s="244">
        <v>26250</v>
      </c>
      <c r="D91" s="244">
        <v>99327.26</v>
      </c>
      <c r="E91" s="244"/>
      <c r="F91" s="251">
        <v>2796323.93</v>
      </c>
      <c r="G91" s="251">
        <v>238269.24</v>
      </c>
      <c r="H91" s="251"/>
      <c r="J91" s="245">
        <v>5300</v>
      </c>
      <c r="K91" s="245">
        <v>6600</v>
      </c>
      <c r="M91" s="245">
        <v>0</v>
      </c>
      <c r="N91" s="251"/>
      <c r="O91" s="251"/>
      <c r="P91" s="251">
        <v>214573.65</v>
      </c>
      <c r="Q91" s="251">
        <v>3382854.97</v>
      </c>
      <c r="R91" s="40"/>
      <c r="S91" s="40"/>
      <c r="T91" s="40">
        <v>707383.92</v>
      </c>
      <c r="U91" s="40">
        <v>110400</v>
      </c>
      <c r="V91" s="40">
        <v>1420.96</v>
      </c>
      <c r="W91" s="40">
        <v>1082020</v>
      </c>
      <c r="X91" s="40">
        <v>138534.39999999999</v>
      </c>
      <c r="Y91" s="246">
        <v>1316420</v>
      </c>
      <c r="Z91" s="246"/>
      <c r="AA91" s="246"/>
      <c r="AB91" s="246">
        <v>293093.71999999997</v>
      </c>
      <c r="AC91" s="246">
        <v>187444.93</v>
      </c>
      <c r="AD91" s="246"/>
      <c r="AE91" s="246"/>
      <c r="AF91" s="246"/>
      <c r="AG91" s="251"/>
    </row>
    <row r="92" spans="1:33" x14ac:dyDescent="0.2">
      <c r="A92" s="251" t="s">
        <v>3295</v>
      </c>
      <c r="B92" s="244">
        <v>417853.26</v>
      </c>
      <c r="C92" s="244">
        <v>0</v>
      </c>
      <c r="D92" s="244">
        <v>140709.39000000001</v>
      </c>
      <c r="E92" s="244"/>
      <c r="F92" s="251">
        <v>429040.77</v>
      </c>
      <c r="G92" s="251">
        <v>117693.49</v>
      </c>
      <c r="H92" s="251"/>
      <c r="J92" s="245">
        <v>5300</v>
      </c>
      <c r="K92" s="245">
        <v>6180</v>
      </c>
      <c r="M92" s="245">
        <v>1151</v>
      </c>
      <c r="N92" s="251"/>
      <c r="O92" s="251"/>
      <c r="P92" s="251">
        <v>97343.27</v>
      </c>
      <c r="Q92" s="251">
        <v>1045747.78</v>
      </c>
      <c r="R92" s="40"/>
      <c r="S92" s="40"/>
      <c r="T92" s="40">
        <v>631135.74</v>
      </c>
      <c r="U92" s="40">
        <v>60000</v>
      </c>
      <c r="V92" s="40">
        <v>454.21</v>
      </c>
      <c r="W92" s="40">
        <v>835910</v>
      </c>
      <c r="X92" s="40"/>
      <c r="Y92" s="246">
        <v>912790</v>
      </c>
      <c r="Z92" s="246"/>
      <c r="AA92" s="246"/>
      <c r="AB92" s="246">
        <v>357092.27</v>
      </c>
      <c r="AC92" s="246">
        <v>103510.11</v>
      </c>
      <c r="AD92" s="246"/>
      <c r="AE92" s="246"/>
      <c r="AF92" s="246"/>
      <c r="AG92" s="251"/>
    </row>
    <row r="93" spans="1:33" x14ac:dyDescent="0.2">
      <c r="A93" s="251" t="s">
        <v>3296</v>
      </c>
      <c r="B93" s="244">
        <v>371117.1</v>
      </c>
      <c r="C93" s="244">
        <v>0</v>
      </c>
      <c r="D93" s="244">
        <v>17454.11</v>
      </c>
      <c r="E93" s="244"/>
      <c r="F93" s="251">
        <v>37683.43</v>
      </c>
      <c r="G93" s="251">
        <v>117181.07</v>
      </c>
      <c r="H93" s="251"/>
      <c r="K93" s="245">
        <v>2700</v>
      </c>
      <c r="M93" s="245">
        <v>773</v>
      </c>
      <c r="N93" s="251"/>
      <c r="O93" s="251"/>
      <c r="P93" s="251">
        <v>126048.56</v>
      </c>
      <c r="Q93" s="251">
        <v>320699.84999999998</v>
      </c>
      <c r="R93" s="40"/>
      <c r="S93" s="40"/>
      <c r="T93" s="40">
        <v>678730.55</v>
      </c>
      <c r="U93" s="40"/>
      <c r="V93" s="40">
        <v>103.93</v>
      </c>
      <c r="W93" s="40">
        <v>1011987.2</v>
      </c>
      <c r="X93" s="40"/>
      <c r="Y93" s="246">
        <v>1198052.2</v>
      </c>
      <c r="Z93" s="246"/>
      <c r="AA93" s="246"/>
      <c r="AB93" s="246">
        <v>221563.45</v>
      </c>
      <c r="AC93" s="246">
        <v>29024.17</v>
      </c>
      <c r="AD93" s="246"/>
      <c r="AE93" s="246"/>
      <c r="AF93" s="246"/>
      <c r="AG93" s="251"/>
    </row>
    <row r="94" spans="1:33" x14ac:dyDescent="0.2">
      <c r="A94" s="251" t="s">
        <v>3297</v>
      </c>
      <c r="B94" s="244">
        <v>587941.24</v>
      </c>
      <c r="C94" s="244">
        <v>5810</v>
      </c>
      <c r="D94" s="244">
        <v>9298.7199999999993</v>
      </c>
      <c r="E94" s="244"/>
      <c r="F94" s="251">
        <v>624604.92000000004</v>
      </c>
      <c r="G94" s="251">
        <v>-6921.42</v>
      </c>
      <c r="H94" s="251"/>
      <c r="J94" s="245">
        <v>0</v>
      </c>
      <c r="M94" s="245"/>
      <c r="N94" s="251"/>
      <c r="O94" s="251"/>
      <c r="P94" s="251">
        <v>94569.16</v>
      </c>
      <c r="Q94" s="251">
        <v>784633.1</v>
      </c>
      <c r="R94" s="40"/>
      <c r="S94" s="40"/>
      <c r="T94" s="40">
        <v>445330.08</v>
      </c>
      <c r="U94" s="40">
        <v>53640</v>
      </c>
      <c r="V94" s="40">
        <v>543.55999999999995</v>
      </c>
      <c r="W94" s="40">
        <v>557460</v>
      </c>
      <c r="X94" s="40">
        <v>249089.6</v>
      </c>
      <c r="Y94" s="246">
        <v>705350</v>
      </c>
      <c r="Z94" s="246"/>
      <c r="AA94" s="246"/>
      <c r="AB94" s="246">
        <v>130824.4</v>
      </c>
      <c r="AC94" s="246">
        <v>87589.37</v>
      </c>
      <c r="AD94" s="246"/>
      <c r="AE94" s="246"/>
      <c r="AF94" s="246"/>
      <c r="AG94" s="251"/>
    </row>
    <row r="95" spans="1:33" x14ac:dyDescent="0.2">
      <c r="A95" s="251" t="s">
        <v>3298</v>
      </c>
      <c r="B95" s="244">
        <v>626192.93999999994</v>
      </c>
      <c r="C95" s="244">
        <v>0</v>
      </c>
      <c r="D95" s="244">
        <v>107987.85</v>
      </c>
      <c r="E95" s="244"/>
      <c r="F95" s="251">
        <v>19811.099999999999</v>
      </c>
      <c r="G95" s="251">
        <v>505373.7</v>
      </c>
      <c r="H95" s="251"/>
      <c r="J95" s="245">
        <v>6000</v>
      </c>
      <c r="K95" s="245">
        <v>19860</v>
      </c>
      <c r="M95" s="245">
        <v>611</v>
      </c>
      <c r="N95" s="251"/>
      <c r="O95" s="251"/>
      <c r="P95" s="251">
        <v>107116.89</v>
      </c>
      <c r="Q95" s="251">
        <v>573056.03</v>
      </c>
      <c r="R95" s="40">
        <v>738.88</v>
      </c>
      <c r="S95" s="40"/>
      <c r="T95" s="40">
        <v>608812.49</v>
      </c>
      <c r="U95" s="40">
        <v>74995</v>
      </c>
      <c r="V95" s="40"/>
      <c r="W95" s="40">
        <v>990520</v>
      </c>
      <c r="X95" s="40">
        <v>150795</v>
      </c>
      <c r="Y95" s="246">
        <v>1160224.02</v>
      </c>
      <c r="Z95" s="246"/>
      <c r="AA95" s="246"/>
      <c r="AB95" s="246">
        <v>224555.77</v>
      </c>
      <c r="AC95" s="246">
        <v>145121.20000000001</v>
      </c>
      <c r="AD95" s="246"/>
      <c r="AE95" s="246"/>
      <c r="AF95" s="246">
        <v>277.02</v>
      </c>
      <c r="AG95" s="251"/>
    </row>
    <row r="96" spans="1:33" x14ac:dyDescent="0.2">
      <c r="A96" s="256" t="s">
        <v>3299</v>
      </c>
      <c r="B96" s="244">
        <v>298714.37</v>
      </c>
      <c r="C96" s="244">
        <v>0</v>
      </c>
      <c r="D96" s="244">
        <v>97166.98</v>
      </c>
      <c r="E96" s="244"/>
      <c r="F96" s="251">
        <v>1546709.49</v>
      </c>
      <c r="G96" s="251">
        <v>94254.69</v>
      </c>
      <c r="H96" s="251"/>
      <c r="J96" s="245">
        <v>6000</v>
      </c>
      <c r="K96" s="245">
        <v>5400</v>
      </c>
      <c r="M96" s="245">
        <v>1000</v>
      </c>
      <c r="N96" s="251"/>
      <c r="O96" s="251"/>
      <c r="P96" s="251">
        <v>96559.01</v>
      </c>
      <c r="Q96" s="251">
        <v>1997218.5</v>
      </c>
      <c r="R96" s="40">
        <v>326.25</v>
      </c>
      <c r="S96" s="40"/>
      <c r="T96" s="40">
        <v>539355.17000000004</v>
      </c>
      <c r="U96" s="40">
        <v>38750</v>
      </c>
      <c r="V96" s="40">
        <v>88.92</v>
      </c>
      <c r="W96" s="40">
        <v>742690</v>
      </c>
      <c r="X96" s="40">
        <v>171272</v>
      </c>
      <c r="Y96" s="246">
        <v>935170</v>
      </c>
      <c r="Z96" s="246"/>
      <c r="AA96" s="246"/>
      <c r="AB96" s="246">
        <v>397267.05</v>
      </c>
      <c r="AC96" s="246">
        <v>125488.23</v>
      </c>
      <c r="AD96" s="246"/>
      <c r="AE96" s="246"/>
      <c r="AF96" s="246"/>
      <c r="AG96" s="251"/>
    </row>
    <row r="97" spans="1:33" x14ac:dyDescent="0.2">
      <c r="A97" s="251" t="s">
        <v>3300</v>
      </c>
      <c r="B97" s="244">
        <v>454037.71</v>
      </c>
      <c r="C97" s="244">
        <v>69600</v>
      </c>
      <c r="D97" s="244">
        <v>19125.07</v>
      </c>
      <c r="E97" s="244"/>
      <c r="F97" s="251">
        <v>195821.03</v>
      </c>
      <c r="G97" s="251">
        <v>106999.95</v>
      </c>
      <c r="H97" s="251"/>
      <c r="J97" s="245">
        <v>5800</v>
      </c>
      <c r="K97" s="245">
        <v>3900</v>
      </c>
      <c r="M97" s="245">
        <v>0</v>
      </c>
      <c r="N97" s="251"/>
      <c r="O97" s="251"/>
      <c r="P97" s="251">
        <v>146581.60999999999</v>
      </c>
      <c r="Q97" s="251">
        <v>569833.9</v>
      </c>
      <c r="R97" s="40"/>
      <c r="S97" s="40"/>
      <c r="T97" s="40">
        <v>580800.27</v>
      </c>
      <c r="U97" s="40">
        <v>116520</v>
      </c>
      <c r="V97" s="40">
        <v>368.45</v>
      </c>
      <c r="W97" s="40">
        <v>1162760</v>
      </c>
      <c r="X97" s="40">
        <v>141441.60000000001</v>
      </c>
      <c r="Y97" s="246">
        <v>1397695</v>
      </c>
      <c r="Z97" s="246"/>
      <c r="AA97" s="246"/>
      <c r="AB97" s="246">
        <v>164353.81</v>
      </c>
      <c r="AC97" s="246">
        <v>52632.5</v>
      </c>
      <c r="AD97" s="246"/>
      <c r="AE97" s="246"/>
      <c r="AF97" s="246"/>
      <c r="AG97" s="251"/>
    </row>
    <row r="98" spans="1:33" s="77" customFormat="1" x14ac:dyDescent="0.2">
      <c r="A98" s="251" t="s">
        <v>3301</v>
      </c>
      <c r="B98" s="244">
        <v>394891.72</v>
      </c>
      <c r="C98" s="244">
        <v>0</v>
      </c>
      <c r="D98" s="244">
        <v>69320.97</v>
      </c>
      <c r="E98" s="244"/>
      <c r="F98" s="251">
        <v>11355.36</v>
      </c>
      <c r="G98" s="251">
        <v>294923.5</v>
      </c>
      <c r="H98" s="251"/>
      <c r="I98" s="251"/>
      <c r="J98" s="245">
        <v>6000</v>
      </c>
      <c r="K98" s="245">
        <v>8907.02</v>
      </c>
      <c r="L98" s="245"/>
      <c r="M98" s="245">
        <v>175.5</v>
      </c>
      <c r="N98" s="251"/>
      <c r="O98" s="251"/>
      <c r="P98" s="251">
        <v>156740.07999999999</v>
      </c>
      <c r="Q98" s="251">
        <v>528870.26</v>
      </c>
      <c r="R98" s="40"/>
      <c r="S98" s="40"/>
      <c r="T98" s="40">
        <v>585513.18999999994</v>
      </c>
      <c r="U98" s="40"/>
      <c r="V98" s="40">
        <v>403.77</v>
      </c>
      <c r="W98" s="40">
        <v>948130</v>
      </c>
      <c r="X98" s="40">
        <v>56000</v>
      </c>
      <c r="Y98" s="246">
        <v>1119240</v>
      </c>
      <c r="Z98" s="246"/>
      <c r="AA98" s="246"/>
      <c r="AB98" s="246">
        <v>264451.19</v>
      </c>
      <c r="AC98" s="246">
        <v>286606.61</v>
      </c>
      <c r="AD98" s="246"/>
      <c r="AE98" s="246"/>
      <c r="AF98" s="246"/>
      <c r="AG98" s="251"/>
    </row>
    <row r="99" spans="1:33" x14ac:dyDescent="0.2">
      <c r="A99" s="251" t="s">
        <v>3302</v>
      </c>
      <c r="B99" s="244">
        <v>292576.65999999997</v>
      </c>
      <c r="C99" s="244">
        <v>31260</v>
      </c>
      <c r="D99" s="244">
        <v>124705.03</v>
      </c>
      <c r="E99" s="244"/>
      <c r="F99" s="251">
        <v>18058.439999999999</v>
      </c>
      <c r="G99" s="251">
        <v>200590.15</v>
      </c>
      <c r="H99" s="251"/>
      <c r="J99" s="245">
        <v>5500</v>
      </c>
      <c r="K99" s="245">
        <v>8857.27</v>
      </c>
      <c r="M99" s="245">
        <v>872.92</v>
      </c>
      <c r="N99" s="251"/>
      <c r="O99" s="251">
        <v>-211401.67</v>
      </c>
      <c r="P99" s="251">
        <v>139858.81</v>
      </c>
      <c r="Q99" s="251">
        <v>713142.2</v>
      </c>
      <c r="R99" s="40"/>
      <c r="S99" s="40"/>
      <c r="T99" s="40">
        <v>674486.14</v>
      </c>
      <c r="U99" s="40"/>
      <c r="V99" s="40">
        <v>352.19</v>
      </c>
      <c r="W99" s="40">
        <v>1008762.8</v>
      </c>
      <c r="X99" s="40">
        <v>138534.39999999999</v>
      </c>
      <c r="Y99" s="246">
        <v>1249282.8</v>
      </c>
      <c r="Z99" s="246"/>
      <c r="AA99" s="246"/>
      <c r="AB99" s="246">
        <v>328006.32</v>
      </c>
      <c r="AC99" s="246">
        <v>43594.66</v>
      </c>
      <c r="AD99" s="246"/>
      <c r="AE99" s="246"/>
      <c r="AF99" s="246">
        <v>4</v>
      </c>
      <c r="AG99" s="251"/>
    </row>
    <row r="100" spans="1:33" x14ac:dyDescent="0.2">
      <c r="A100" s="251" t="s">
        <v>3303</v>
      </c>
      <c r="B100" s="244">
        <v>524386.54</v>
      </c>
      <c r="C100" s="244">
        <v>0</v>
      </c>
      <c r="D100" s="244">
        <v>110238.85</v>
      </c>
      <c r="E100" s="244"/>
      <c r="F100" s="251">
        <v>326239.96999999997</v>
      </c>
      <c r="G100" s="251">
        <v>217513.56</v>
      </c>
      <c r="H100" s="251"/>
      <c r="J100" s="245">
        <v>6000</v>
      </c>
      <c r="K100" s="245">
        <v>3900</v>
      </c>
      <c r="M100" s="245">
        <v>747.66</v>
      </c>
      <c r="N100" s="251"/>
      <c r="O100" s="251"/>
      <c r="P100" s="251">
        <v>114420.85</v>
      </c>
      <c r="Q100" s="251">
        <v>673323.61</v>
      </c>
      <c r="R100" s="40"/>
      <c r="S100" s="40"/>
      <c r="T100" s="40">
        <v>924924.06</v>
      </c>
      <c r="U100" s="40"/>
      <c r="V100" s="40">
        <v>215.72</v>
      </c>
      <c r="W100" s="40">
        <v>816880</v>
      </c>
      <c r="X100" s="40"/>
      <c r="Y100" s="246">
        <v>977290</v>
      </c>
      <c r="Z100" s="246"/>
      <c r="AA100" s="246"/>
      <c r="AB100" s="246">
        <v>157494.35</v>
      </c>
      <c r="AC100" s="246">
        <v>111094.44</v>
      </c>
      <c r="AD100" s="246"/>
      <c r="AE100" s="246"/>
      <c r="AF100" s="246"/>
      <c r="AG100" s="251"/>
    </row>
    <row r="101" spans="1:33" x14ac:dyDescent="0.2">
      <c r="A101" s="251" t="s">
        <v>3304</v>
      </c>
      <c r="B101" s="244">
        <v>419090.59</v>
      </c>
      <c r="C101" s="244">
        <v>0</v>
      </c>
      <c r="D101" s="244">
        <v>125510.85</v>
      </c>
      <c r="E101" s="244"/>
      <c r="F101" s="251">
        <v>3</v>
      </c>
      <c r="G101" s="251">
        <v>326658.43</v>
      </c>
      <c r="H101" s="251"/>
      <c r="J101" s="245">
        <v>5000</v>
      </c>
      <c r="K101" s="245">
        <v>6600</v>
      </c>
      <c r="M101" s="245">
        <v>381.31</v>
      </c>
      <c r="N101" s="251"/>
      <c r="O101" s="251"/>
      <c r="P101" s="251">
        <v>62458.68</v>
      </c>
      <c r="Q101" s="251">
        <v>1404582.07</v>
      </c>
      <c r="R101" s="40"/>
      <c r="S101" s="40"/>
      <c r="T101" s="40">
        <v>526911.07999999996</v>
      </c>
      <c r="U101" s="40"/>
      <c r="V101" s="40">
        <v>365.13</v>
      </c>
      <c r="W101" s="40">
        <v>1022150</v>
      </c>
      <c r="X101" s="40"/>
      <c r="Y101" s="246">
        <v>1085190</v>
      </c>
      <c r="Z101" s="246"/>
      <c r="AA101" s="246"/>
      <c r="AB101" s="246">
        <v>665877.62</v>
      </c>
      <c r="AC101" s="246">
        <v>41847.300000000003</v>
      </c>
      <c r="AD101" s="246"/>
      <c r="AE101" s="246"/>
      <c r="AF101" s="246"/>
      <c r="AG101" s="251"/>
    </row>
    <row r="102" spans="1:33" x14ac:dyDescent="0.2">
      <c r="A102" s="251" t="s">
        <v>3305</v>
      </c>
      <c r="B102" s="244">
        <v>388596.02</v>
      </c>
      <c r="C102" s="244">
        <v>0</v>
      </c>
      <c r="D102" s="244">
        <v>851653.87</v>
      </c>
      <c r="E102" s="244"/>
      <c r="F102" s="251">
        <v>275132.53000000003</v>
      </c>
      <c r="G102" s="251">
        <v>147948.57</v>
      </c>
      <c r="H102" s="251"/>
      <c r="K102" s="245">
        <v>4130</v>
      </c>
      <c r="M102" s="245"/>
      <c r="N102" s="251"/>
      <c r="O102" s="251">
        <v>-368974.66</v>
      </c>
      <c r="P102" s="251">
        <v>340763.57</v>
      </c>
      <c r="Q102" s="251">
        <v>819557.49</v>
      </c>
      <c r="R102" s="40"/>
      <c r="S102" s="40"/>
      <c r="T102" s="40">
        <v>1439024.75</v>
      </c>
      <c r="U102" s="40">
        <v>29956</v>
      </c>
      <c r="V102" s="40">
        <v>371.53</v>
      </c>
      <c r="W102" s="40">
        <v>1111200</v>
      </c>
      <c r="X102" s="40"/>
      <c r="Y102" s="246">
        <v>1266019</v>
      </c>
      <c r="Z102" s="246"/>
      <c r="AA102" s="246"/>
      <c r="AB102" s="246">
        <v>250319.81</v>
      </c>
      <c r="AC102" s="246">
        <v>51392.88</v>
      </c>
      <c r="AD102" s="246"/>
      <c r="AE102" s="246"/>
      <c r="AF102" s="246"/>
      <c r="AG102" s="251"/>
    </row>
    <row r="103" spans="1:33" x14ac:dyDescent="0.2">
      <c r="A103" s="251" t="s">
        <v>3308</v>
      </c>
      <c r="B103" s="244">
        <v>347475.48</v>
      </c>
      <c r="C103" s="244">
        <v>0</v>
      </c>
      <c r="D103" s="244">
        <v>121378.99</v>
      </c>
      <c r="E103" s="244"/>
      <c r="F103" s="251">
        <v>59558.36</v>
      </c>
      <c r="G103" s="251">
        <v>-82642.710000000006</v>
      </c>
      <c r="H103" s="251"/>
      <c r="J103" s="245">
        <v>5700</v>
      </c>
      <c r="K103" s="245">
        <v>12922</v>
      </c>
      <c r="M103" s="245"/>
      <c r="N103" s="251"/>
      <c r="O103" s="251"/>
      <c r="P103" s="251">
        <v>276577.46999999997</v>
      </c>
      <c r="Q103" s="251">
        <v>474645.55</v>
      </c>
      <c r="R103" s="40"/>
      <c r="S103" s="40"/>
      <c r="T103" s="40">
        <v>476922.61</v>
      </c>
      <c r="U103" s="40"/>
      <c r="V103" s="40">
        <v>512.75</v>
      </c>
      <c r="W103" s="40">
        <v>1171366</v>
      </c>
      <c r="X103" s="40"/>
      <c r="Y103" s="246">
        <v>1239988</v>
      </c>
      <c r="Z103" s="246"/>
      <c r="AA103" s="246"/>
      <c r="AB103" s="246">
        <v>309327.5</v>
      </c>
      <c r="AC103" s="246">
        <v>120192.93</v>
      </c>
      <c r="AD103" s="246"/>
      <c r="AE103" s="246"/>
      <c r="AF103" s="246"/>
      <c r="AG103" s="251"/>
    </row>
    <row r="104" spans="1:33" x14ac:dyDescent="0.2">
      <c r="A104" s="251" t="s">
        <v>3309</v>
      </c>
      <c r="B104" s="244">
        <v>808114</v>
      </c>
      <c r="C104" s="244">
        <v>15000</v>
      </c>
      <c r="D104" s="244">
        <v>89915.31</v>
      </c>
      <c r="E104" s="244"/>
      <c r="F104" s="251">
        <v>107942.49</v>
      </c>
      <c r="G104" s="251">
        <v>217089.95</v>
      </c>
      <c r="H104" s="251"/>
      <c r="J104" s="245">
        <v>5000</v>
      </c>
      <c r="K104" s="245">
        <v>4381.12</v>
      </c>
      <c r="M104" s="245"/>
      <c r="N104" s="251"/>
      <c r="O104" s="251"/>
      <c r="P104" s="251">
        <v>214911.95</v>
      </c>
      <c r="Q104" s="251">
        <v>1172968.6100000001</v>
      </c>
      <c r="R104" s="40"/>
      <c r="S104" s="40"/>
      <c r="T104" s="40">
        <v>656110.18000000005</v>
      </c>
      <c r="U104" s="40">
        <v>385000</v>
      </c>
      <c r="V104" s="40">
        <v>505.31</v>
      </c>
      <c r="W104" s="40">
        <v>1013740</v>
      </c>
      <c r="X104" s="40">
        <v>148534.39999999999</v>
      </c>
      <c r="Y104" s="246">
        <v>1205348</v>
      </c>
      <c r="Z104" s="246"/>
      <c r="AA104" s="246"/>
      <c r="AB104" s="246">
        <v>284887.57</v>
      </c>
      <c r="AC104" s="246">
        <v>176870.53</v>
      </c>
      <c r="AD104" s="246"/>
      <c r="AE104" s="246"/>
      <c r="AF104" s="246"/>
      <c r="AG104" s="251"/>
    </row>
    <row r="105" spans="1:33" x14ac:dyDescent="0.2">
      <c r="A105" s="251" t="s">
        <v>3357</v>
      </c>
      <c r="B105" s="244">
        <v>519437.75</v>
      </c>
      <c r="C105" s="244">
        <v>0</v>
      </c>
      <c r="D105" s="244">
        <v>15600.45</v>
      </c>
      <c r="E105" s="244"/>
      <c r="F105" s="251">
        <v>278661.11</v>
      </c>
      <c r="G105" s="251">
        <v>133343.46</v>
      </c>
      <c r="H105" s="251"/>
      <c r="J105" s="245">
        <v>6000</v>
      </c>
      <c r="K105" s="245">
        <v>4647.66</v>
      </c>
      <c r="M105" s="245">
        <v>0</v>
      </c>
      <c r="N105" s="251"/>
      <c r="O105" s="251"/>
      <c r="P105" s="251">
        <v>273340.95</v>
      </c>
      <c r="Q105" s="251">
        <v>764463.81</v>
      </c>
      <c r="R105" s="40"/>
      <c r="S105" s="40"/>
      <c r="T105" s="40">
        <v>534384.62</v>
      </c>
      <c r="U105" s="40">
        <v>47000</v>
      </c>
      <c r="V105" s="40">
        <v>1021.27</v>
      </c>
      <c r="W105" s="40">
        <v>1101080</v>
      </c>
      <c r="X105" s="40">
        <v>239809.6</v>
      </c>
      <c r="Y105" s="246">
        <v>1296316</v>
      </c>
      <c r="Z105" s="246"/>
      <c r="AA105" s="246"/>
      <c r="AB105" s="246">
        <v>361131.96</v>
      </c>
      <c r="AC105" s="246">
        <v>146333.32999999999</v>
      </c>
      <c r="AD105" s="246"/>
      <c r="AE105" s="246"/>
      <c r="AF105" s="246">
        <v>27.74</v>
      </c>
      <c r="AG105" s="251"/>
    </row>
    <row r="106" spans="1:33" x14ac:dyDescent="0.2">
      <c r="A106" s="251" t="s">
        <v>3358</v>
      </c>
      <c r="B106" s="244">
        <v>342883.02</v>
      </c>
      <c r="C106" s="244">
        <v>0</v>
      </c>
      <c r="D106" s="244">
        <v>44873.88</v>
      </c>
      <c r="E106" s="244"/>
      <c r="F106" s="251">
        <v>1044093.09</v>
      </c>
      <c r="G106" s="251">
        <v>230686.55</v>
      </c>
      <c r="H106" s="251"/>
      <c r="J106" s="245">
        <v>111000</v>
      </c>
      <c r="K106" s="245">
        <v>6600</v>
      </c>
      <c r="M106" s="245">
        <v>220</v>
      </c>
      <c r="N106" s="251"/>
      <c r="O106" s="251"/>
      <c r="P106" s="251">
        <v>83823.86</v>
      </c>
      <c r="Q106" s="251">
        <v>1440238.21</v>
      </c>
      <c r="R106" s="40"/>
      <c r="S106" s="40"/>
      <c r="T106" s="40">
        <v>594888.93000000005</v>
      </c>
      <c r="U106" s="40"/>
      <c r="V106" s="40">
        <v>205.18</v>
      </c>
      <c r="W106" s="40">
        <v>1017514</v>
      </c>
      <c r="X106" s="40"/>
      <c r="Y106" s="246">
        <v>1156249</v>
      </c>
      <c r="Z106" s="246"/>
      <c r="AA106" s="246"/>
      <c r="AB106" s="246">
        <v>232542.35</v>
      </c>
      <c r="AC106" s="246">
        <v>180937.72</v>
      </c>
      <c r="AD106" s="246"/>
      <c r="AE106" s="246"/>
      <c r="AF106" s="246"/>
      <c r="AG106" s="251"/>
    </row>
    <row r="107" spans="1:33" x14ac:dyDescent="0.2">
      <c r="A107" s="251" t="s">
        <v>3363</v>
      </c>
      <c r="B107" s="244">
        <v>966892.47</v>
      </c>
      <c r="C107" s="244">
        <v>0</v>
      </c>
      <c r="D107" s="244">
        <v>22752.77</v>
      </c>
      <c r="E107" s="244"/>
      <c r="F107" s="251">
        <v>2293006.86</v>
      </c>
      <c r="G107" s="251">
        <v>133440.23000000001</v>
      </c>
      <c r="H107" s="251"/>
      <c r="J107" s="245">
        <v>5500</v>
      </c>
      <c r="K107" s="245">
        <v>6122</v>
      </c>
      <c r="M107" s="245">
        <v>610</v>
      </c>
      <c r="N107" s="251"/>
      <c r="O107" s="251"/>
      <c r="P107" s="251">
        <v>195426.31</v>
      </c>
      <c r="Q107" s="251">
        <v>2616413.23</v>
      </c>
      <c r="R107" s="40"/>
      <c r="S107" s="40"/>
      <c r="T107" s="40">
        <v>569271.16</v>
      </c>
      <c r="U107" s="40">
        <v>22750</v>
      </c>
      <c r="V107" s="40">
        <v>1628.94</v>
      </c>
      <c r="W107" s="40">
        <v>703360</v>
      </c>
      <c r="X107" s="40">
        <v>388427.2</v>
      </c>
      <c r="Y107" s="246">
        <v>978680</v>
      </c>
      <c r="Z107" s="246"/>
      <c r="AA107" s="246"/>
      <c r="AB107" s="246">
        <v>341078.2</v>
      </c>
      <c r="AC107" s="246"/>
      <c r="AD107" s="246"/>
      <c r="AE107" s="246"/>
      <c r="AF107" s="246">
        <v>6300</v>
      </c>
      <c r="AG107" s="251"/>
    </row>
    <row r="108" spans="1:33" x14ac:dyDescent="0.2">
      <c r="A108" s="251" t="s">
        <v>3311</v>
      </c>
      <c r="B108" s="244">
        <v>548475.71</v>
      </c>
      <c r="C108" s="244">
        <v>0</v>
      </c>
      <c r="D108" s="244">
        <v>50757.43</v>
      </c>
      <c r="E108" s="244"/>
      <c r="F108" s="251">
        <v>68490.240000000005</v>
      </c>
      <c r="G108" s="251">
        <v>91202.74</v>
      </c>
      <c r="H108" s="251"/>
      <c r="K108" s="245">
        <v>20400</v>
      </c>
      <c r="M108" s="245">
        <v>259.81</v>
      </c>
      <c r="N108" s="251"/>
      <c r="O108" s="251"/>
      <c r="P108" s="251"/>
      <c r="Q108" s="251">
        <v>2310952.34</v>
      </c>
      <c r="R108" s="40"/>
      <c r="S108" s="40"/>
      <c r="T108" s="40">
        <v>703569.65</v>
      </c>
      <c r="U108" s="40"/>
      <c r="V108" s="40">
        <v>610.51</v>
      </c>
      <c r="W108" s="40">
        <v>786000</v>
      </c>
      <c r="X108" s="40">
        <v>365431.62</v>
      </c>
      <c r="Y108" s="246">
        <v>1015040</v>
      </c>
      <c r="Z108" s="246"/>
      <c r="AA108" s="246">
        <v>3856</v>
      </c>
      <c r="AB108" s="246">
        <v>417681.41</v>
      </c>
      <c r="AC108" s="246">
        <v>70905.8</v>
      </c>
      <c r="AD108" s="246"/>
      <c r="AE108" s="246"/>
      <c r="AF108" s="246"/>
      <c r="AG108" s="251"/>
    </row>
    <row r="109" spans="1:33" x14ac:dyDescent="0.2">
      <c r="A109" s="251" t="s">
        <v>3312</v>
      </c>
      <c r="B109" s="244">
        <v>721228.89</v>
      </c>
      <c r="C109" s="244">
        <v>0</v>
      </c>
      <c r="D109" s="244">
        <v>33928.57</v>
      </c>
      <c r="E109" s="244"/>
      <c r="F109" s="251">
        <v>1464734.58</v>
      </c>
      <c r="G109" s="251">
        <v>105912.91</v>
      </c>
      <c r="H109" s="251"/>
      <c r="K109" s="245">
        <v>21605.61</v>
      </c>
      <c r="M109" s="245"/>
      <c r="N109" s="251"/>
      <c r="O109" s="251"/>
      <c r="P109" s="251">
        <v>33</v>
      </c>
      <c r="Q109" s="251">
        <v>1228203.58</v>
      </c>
      <c r="R109" s="40"/>
      <c r="S109" s="40"/>
      <c r="T109" s="40">
        <v>577306.31000000006</v>
      </c>
      <c r="U109" s="40"/>
      <c r="V109" s="40">
        <v>1116.7</v>
      </c>
      <c r="W109" s="40">
        <v>670560</v>
      </c>
      <c r="X109" s="40">
        <v>353658.05</v>
      </c>
      <c r="Y109" s="246">
        <v>893800</v>
      </c>
      <c r="Z109" s="246"/>
      <c r="AA109" s="246">
        <v>6720</v>
      </c>
      <c r="AB109" s="246">
        <v>468492.76</v>
      </c>
      <c r="AC109" s="246">
        <v>96039.81</v>
      </c>
      <c r="AD109" s="246"/>
      <c r="AE109" s="246"/>
      <c r="AF109" s="246"/>
      <c r="AG109" s="251"/>
    </row>
    <row r="110" spans="1:33" x14ac:dyDescent="0.2">
      <c r="A110" s="251" t="s">
        <v>3313</v>
      </c>
      <c r="B110" s="244">
        <v>529445.16</v>
      </c>
      <c r="C110" s="244">
        <v>636.07000000000005</v>
      </c>
      <c r="D110" s="244">
        <v>30533.53</v>
      </c>
      <c r="E110" s="244"/>
      <c r="F110" s="251">
        <v>1425705</v>
      </c>
      <c r="G110" s="251">
        <v>94882.99</v>
      </c>
      <c r="H110" s="251"/>
      <c r="K110" s="245">
        <v>23300</v>
      </c>
      <c r="M110" s="245">
        <v>428.58</v>
      </c>
      <c r="N110" s="251"/>
      <c r="O110" s="251"/>
      <c r="P110" s="251"/>
      <c r="Q110" s="251">
        <v>1322855.6000000001</v>
      </c>
      <c r="R110" s="40"/>
      <c r="S110" s="40"/>
      <c r="T110" s="40">
        <v>593335.9</v>
      </c>
      <c r="U110" s="40">
        <v>94800</v>
      </c>
      <c r="V110" s="40">
        <v>506.6</v>
      </c>
      <c r="W110" s="40">
        <v>898560</v>
      </c>
      <c r="X110" s="40">
        <v>414561.64</v>
      </c>
      <c r="Y110" s="246">
        <v>1131636.26</v>
      </c>
      <c r="Z110" s="246"/>
      <c r="AA110" s="246">
        <v>8364</v>
      </c>
      <c r="AB110" s="246">
        <v>494218.46</v>
      </c>
      <c r="AC110" s="246">
        <v>90222.37</v>
      </c>
      <c r="AD110" s="246"/>
      <c r="AE110" s="246"/>
      <c r="AF110" s="246"/>
      <c r="AG110" s="251"/>
    </row>
    <row r="111" spans="1:33" x14ac:dyDescent="0.2">
      <c r="A111" s="251" t="s">
        <v>3314</v>
      </c>
      <c r="B111" s="244">
        <v>642587.14</v>
      </c>
      <c r="C111" s="244">
        <v>4589.5</v>
      </c>
      <c r="D111" s="244">
        <v>150537.49</v>
      </c>
      <c r="E111" s="244"/>
      <c r="F111" s="251">
        <v>1475560.93</v>
      </c>
      <c r="G111" s="251">
        <v>498222.63</v>
      </c>
      <c r="H111" s="251"/>
      <c r="J111" s="245">
        <v>52900</v>
      </c>
      <c r="K111" s="245">
        <v>8350</v>
      </c>
      <c r="M111" s="245"/>
      <c r="N111" s="251"/>
      <c r="O111" s="251"/>
      <c r="P111" s="251">
        <v>330546.24</v>
      </c>
      <c r="Q111" s="251">
        <v>2235714.37</v>
      </c>
      <c r="R111" s="40"/>
      <c r="S111" s="40">
        <v>20310</v>
      </c>
      <c r="T111" s="40">
        <v>1090096.6299999999</v>
      </c>
      <c r="U111" s="40">
        <v>93200</v>
      </c>
      <c r="V111" s="40">
        <v>622.4</v>
      </c>
      <c r="W111" s="40">
        <v>848755.19999999995</v>
      </c>
      <c r="X111" s="40">
        <v>157200</v>
      </c>
      <c r="Y111" s="246">
        <v>992725.2</v>
      </c>
      <c r="Z111" s="246"/>
      <c r="AA111" s="246"/>
      <c r="AB111" s="246">
        <v>420614.15</v>
      </c>
      <c r="AC111" s="246">
        <v>248513.43</v>
      </c>
      <c r="AD111" s="246"/>
      <c r="AE111" s="246"/>
      <c r="AF111" s="246"/>
      <c r="AG111" s="251"/>
    </row>
    <row r="112" spans="1:33" x14ac:dyDescent="0.2">
      <c r="A112" s="251" t="s">
        <v>3315</v>
      </c>
      <c r="B112" s="244">
        <v>429349.58</v>
      </c>
      <c r="C112" s="244">
        <v>0</v>
      </c>
      <c r="D112" s="244">
        <v>87017.85</v>
      </c>
      <c r="E112" s="244"/>
      <c r="F112" s="251">
        <v>265544.68</v>
      </c>
      <c r="G112" s="251">
        <v>185035.14</v>
      </c>
      <c r="H112" s="251"/>
      <c r="K112" s="245">
        <v>8150</v>
      </c>
      <c r="M112" s="245">
        <v>0</v>
      </c>
      <c r="N112" s="251"/>
      <c r="O112" s="251"/>
      <c r="P112" s="251"/>
      <c r="Q112" s="251">
        <v>1762414.5</v>
      </c>
      <c r="R112" s="40"/>
      <c r="S112" s="40"/>
      <c r="T112" s="40">
        <v>813794.96</v>
      </c>
      <c r="U112" s="40"/>
      <c r="V112" s="40">
        <v>433.74</v>
      </c>
      <c r="W112" s="40">
        <v>633656</v>
      </c>
      <c r="X112" s="40">
        <v>134750</v>
      </c>
      <c r="Y112" s="246">
        <v>838856</v>
      </c>
      <c r="Z112" s="246"/>
      <c r="AA112" s="246"/>
      <c r="AB112" s="246">
        <v>389811.39</v>
      </c>
      <c r="AC112" s="246">
        <v>113030.37</v>
      </c>
      <c r="AD112" s="246"/>
      <c r="AE112" s="246"/>
      <c r="AF112" s="246"/>
      <c r="AG112" s="251"/>
    </row>
    <row r="113" spans="1:33" x14ac:dyDescent="0.2">
      <c r="A113" s="251" t="s">
        <v>3316</v>
      </c>
      <c r="B113" s="244">
        <v>463091.73</v>
      </c>
      <c r="C113" s="244">
        <v>3330.5</v>
      </c>
      <c r="D113" s="244">
        <v>13281.29</v>
      </c>
      <c r="E113" s="244"/>
      <c r="F113" s="251">
        <v>2135549.2000000002</v>
      </c>
      <c r="G113" s="251">
        <v>220117.2</v>
      </c>
      <c r="H113" s="251">
        <v>1</v>
      </c>
      <c r="K113" s="245">
        <v>14200</v>
      </c>
      <c r="M113" s="245">
        <v>1553.28</v>
      </c>
      <c r="N113" s="251"/>
      <c r="O113" s="251"/>
      <c r="P113" s="251">
        <v>-22988.42</v>
      </c>
      <c r="Q113" s="251">
        <v>513834.47</v>
      </c>
      <c r="R113" s="40"/>
      <c r="S113" s="40"/>
      <c r="T113" s="40">
        <v>481705.02</v>
      </c>
      <c r="U113" s="40">
        <v>58650</v>
      </c>
      <c r="V113" s="40">
        <v>514.49</v>
      </c>
      <c r="W113" s="40">
        <v>590080</v>
      </c>
      <c r="X113" s="40">
        <v>201332.22</v>
      </c>
      <c r="Y113" s="246">
        <v>766250</v>
      </c>
      <c r="Z113" s="246"/>
      <c r="AA113" s="246"/>
      <c r="AB113" s="246">
        <v>178543.48</v>
      </c>
      <c r="AC113" s="246">
        <v>116347.07</v>
      </c>
      <c r="AD113" s="246"/>
      <c r="AE113" s="246"/>
      <c r="AF113" s="246"/>
      <c r="AG113" s="251"/>
    </row>
    <row r="114" spans="1:33" x14ac:dyDescent="0.2">
      <c r="A114" s="251" t="s">
        <v>3317</v>
      </c>
      <c r="B114" s="244">
        <v>320815.46000000002</v>
      </c>
      <c r="C114" s="244">
        <v>11942.17</v>
      </c>
      <c r="D114" s="244">
        <v>88967.93</v>
      </c>
      <c r="E114" s="244"/>
      <c r="F114" s="251">
        <v>747527.27</v>
      </c>
      <c r="G114" s="251">
        <v>202151.2</v>
      </c>
      <c r="H114" s="251"/>
      <c r="J114" s="245">
        <v>30000</v>
      </c>
      <c r="K114" s="245">
        <v>22884.58</v>
      </c>
      <c r="M114" s="245"/>
      <c r="N114" s="251"/>
      <c r="O114" s="251"/>
      <c r="P114" s="251">
        <v>23759</v>
      </c>
      <c r="Q114" s="251">
        <v>3774792.24</v>
      </c>
      <c r="R114" s="40"/>
      <c r="S114" s="40"/>
      <c r="T114" s="40">
        <v>731592.43</v>
      </c>
      <c r="U114" s="40"/>
      <c r="V114" s="40">
        <v>353.24</v>
      </c>
      <c r="W114" s="40">
        <v>695793</v>
      </c>
      <c r="X114" s="40">
        <v>296468.27</v>
      </c>
      <c r="Y114" s="246">
        <v>948253</v>
      </c>
      <c r="Z114" s="246"/>
      <c r="AA114" s="246">
        <v>3542</v>
      </c>
      <c r="AB114" s="246">
        <v>496247.82</v>
      </c>
      <c r="AC114" s="246">
        <v>124671.7</v>
      </c>
      <c r="AD114" s="246"/>
      <c r="AE114" s="246"/>
      <c r="AF114" s="246"/>
      <c r="AG114" s="251"/>
    </row>
    <row r="115" spans="1:33" x14ac:dyDescent="0.2">
      <c r="A115" s="251" t="s">
        <v>3318</v>
      </c>
      <c r="B115" s="244">
        <v>488039.58</v>
      </c>
      <c r="C115" s="244">
        <v>0</v>
      </c>
      <c r="D115" s="244">
        <v>104739.91</v>
      </c>
      <c r="E115" s="244"/>
      <c r="F115" s="251">
        <v>366818.01</v>
      </c>
      <c r="G115" s="251">
        <v>449933.42</v>
      </c>
      <c r="H115" s="251"/>
      <c r="J115" s="245">
        <v>0</v>
      </c>
      <c r="K115" s="245">
        <v>22150</v>
      </c>
      <c r="M115" s="245">
        <v>259.81</v>
      </c>
      <c r="N115" s="251"/>
      <c r="O115" s="251"/>
      <c r="P115" s="251">
        <v>6900</v>
      </c>
      <c r="Q115" s="251">
        <v>1908283.93</v>
      </c>
      <c r="R115" s="40"/>
      <c r="S115" s="40"/>
      <c r="T115" s="40">
        <v>802784.05</v>
      </c>
      <c r="U115" s="40">
        <v>2572</v>
      </c>
      <c r="V115" s="40">
        <v>655.65</v>
      </c>
      <c r="W115" s="40">
        <v>660606</v>
      </c>
      <c r="X115" s="40">
        <v>90000</v>
      </c>
      <c r="Y115" s="246">
        <v>845506</v>
      </c>
      <c r="Z115" s="246"/>
      <c r="AA115" s="246"/>
      <c r="AB115" s="246">
        <v>291305.38</v>
      </c>
      <c r="AC115" s="246">
        <v>154380.89000000001</v>
      </c>
      <c r="AD115" s="246"/>
      <c r="AE115" s="246"/>
      <c r="AF115" s="246"/>
      <c r="AG115" s="251"/>
    </row>
    <row r="116" spans="1:33" x14ac:dyDescent="0.2">
      <c r="A116" s="251" t="s">
        <v>3319</v>
      </c>
      <c r="B116" s="244">
        <v>440859</v>
      </c>
      <c r="C116" s="244">
        <v>6253.75</v>
      </c>
      <c r="D116" s="244">
        <v>50697.33</v>
      </c>
      <c r="E116" s="244"/>
      <c r="F116" s="251">
        <v>1104509.99</v>
      </c>
      <c r="G116" s="251">
        <v>299257.28999999998</v>
      </c>
      <c r="H116" s="251"/>
      <c r="J116" s="245">
        <v>0</v>
      </c>
      <c r="K116" s="245">
        <v>17010</v>
      </c>
      <c r="M116" s="245">
        <v>128.97</v>
      </c>
      <c r="N116" s="251"/>
      <c r="O116" s="251"/>
      <c r="P116" s="251">
        <v>27025</v>
      </c>
      <c r="Q116" s="251">
        <v>1980426.11</v>
      </c>
      <c r="R116" s="40"/>
      <c r="S116" s="40"/>
      <c r="T116" s="40">
        <v>683976.91</v>
      </c>
      <c r="U116" s="40"/>
      <c r="V116" s="40">
        <v>542.91</v>
      </c>
      <c r="W116" s="40">
        <v>568806.19999999995</v>
      </c>
      <c r="X116" s="40">
        <v>107550</v>
      </c>
      <c r="Y116" s="246">
        <v>702076.2</v>
      </c>
      <c r="Z116" s="246"/>
      <c r="AA116" s="246"/>
      <c r="AB116" s="246">
        <v>346759.92</v>
      </c>
      <c r="AC116" s="246">
        <v>134504.62</v>
      </c>
      <c r="AD116" s="246"/>
      <c r="AE116" s="246"/>
      <c r="AF116" s="246"/>
      <c r="AG116" s="251"/>
    </row>
    <row r="117" spans="1:33" x14ac:dyDescent="0.2">
      <c r="A117" s="251" t="s">
        <v>3320</v>
      </c>
      <c r="B117" s="244">
        <v>599001.57999999996</v>
      </c>
      <c r="C117" s="244">
        <v>10700.48</v>
      </c>
      <c r="D117" s="244">
        <v>14451.48</v>
      </c>
      <c r="E117" s="244"/>
      <c r="F117" s="251">
        <v>260110.86</v>
      </c>
      <c r="G117" s="251">
        <v>290269.39</v>
      </c>
      <c r="H117" s="251"/>
      <c r="K117" s="245">
        <v>26050</v>
      </c>
      <c r="M117" s="245">
        <v>205.61</v>
      </c>
      <c r="N117" s="251"/>
      <c r="O117" s="251"/>
      <c r="P117" s="251">
        <v>0.7</v>
      </c>
      <c r="Q117" s="251">
        <v>2133398.12</v>
      </c>
      <c r="R117" s="40"/>
      <c r="S117" s="40"/>
      <c r="T117" s="40">
        <v>1066888</v>
      </c>
      <c r="U117" s="40"/>
      <c r="V117" s="40">
        <v>364.87</v>
      </c>
      <c r="W117" s="40">
        <v>1300944.5</v>
      </c>
      <c r="X117" s="40">
        <v>166100</v>
      </c>
      <c r="Y117" s="246">
        <v>1546744.5</v>
      </c>
      <c r="Z117" s="246"/>
      <c r="AA117" s="246"/>
      <c r="AB117" s="246">
        <v>351824.04</v>
      </c>
      <c r="AC117" s="246">
        <v>114713.36</v>
      </c>
      <c r="AD117" s="246"/>
      <c r="AE117" s="246"/>
      <c r="AF117" s="246"/>
      <c r="AG117" s="251"/>
    </row>
    <row r="118" spans="1:33" x14ac:dyDescent="0.2">
      <c r="A118" s="251" t="s">
        <v>3321</v>
      </c>
      <c r="B118" s="244">
        <v>618345.67000000004</v>
      </c>
      <c r="C118" s="244">
        <v>0</v>
      </c>
      <c r="D118" s="244">
        <v>50464.85</v>
      </c>
      <c r="E118" s="244"/>
      <c r="F118" s="251">
        <v>5</v>
      </c>
      <c r="G118" s="251">
        <v>123896.87</v>
      </c>
      <c r="H118" s="251"/>
      <c r="K118" s="245">
        <v>23517.67</v>
      </c>
      <c r="M118" s="245">
        <v>0</v>
      </c>
      <c r="N118" s="251"/>
      <c r="O118" s="251"/>
      <c r="P118" s="251">
        <v>57700</v>
      </c>
      <c r="Q118" s="251">
        <v>1945240.49</v>
      </c>
      <c r="R118" s="40"/>
      <c r="S118" s="40"/>
      <c r="T118" s="40">
        <v>633683.53</v>
      </c>
      <c r="U118" s="40">
        <v>208000</v>
      </c>
      <c r="V118" s="40"/>
      <c r="W118" s="40">
        <v>619525.19999999995</v>
      </c>
      <c r="X118" s="40">
        <v>186834.91</v>
      </c>
      <c r="Y118" s="246">
        <v>855150.2</v>
      </c>
      <c r="Z118" s="246"/>
      <c r="AA118" s="246"/>
      <c r="AB118" s="246">
        <v>383422.08</v>
      </c>
      <c r="AC118" s="246">
        <v>24145.55</v>
      </c>
      <c r="AD118" s="246"/>
      <c r="AE118" s="246"/>
      <c r="AF118" s="246">
        <v>120</v>
      </c>
      <c r="AG118" s="251"/>
    </row>
    <row r="119" spans="1:33" x14ac:dyDescent="0.2">
      <c r="A119" s="251" t="s">
        <v>3322</v>
      </c>
      <c r="B119" s="244">
        <v>345664.49</v>
      </c>
      <c r="C119" s="244">
        <v>0</v>
      </c>
      <c r="D119" s="244">
        <v>39639.21</v>
      </c>
      <c r="E119" s="244"/>
      <c r="F119" s="251">
        <v>436041.32</v>
      </c>
      <c r="G119" s="251">
        <v>179592.11</v>
      </c>
      <c r="H119" s="251"/>
      <c r="J119" s="245">
        <v>0</v>
      </c>
      <c r="K119" s="245">
        <v>7875</v>
      </c>
      <c r="M119" s="245">
        <v>259.81</v>
      </c>
      <c r="N119" s="251"/>
      <c r="O119" s="251"/>
      <c r="P119" s="251"/>
      <c r="Q119" s="251">
        <v>2404357.2799999998</v>
      </c>
      <c r="R119" s="40">
        <v>111.67</v>
      </c>
      <c r="S119" s="40"/>
      <c r="T119" s="40">
        <v>756966.40000000002</v>
      </c>
      <c r="U119" s="40">
        <v>81250</v>
      </c>
      <c r="V119" s="40"/>
      <c r="W119" s="40">
        <v>796820</v>
      </c>
      <c r="X119" s="40">
        <v>128600</v>
      </c>
      <c r="Y119" s="246">
        <v>1004030</v>
      </c>
      <c r="Z119" s="246"/>
      <c r="AA119" s="246"/>
      <c r="AB119" s="246">
        <v>402284.62</v>
      </c>
      <c r="AC119" s="246">
        <v>104174.99</v>
      </c>
      <c r="AD119" s="246"/>
      <c r="AE119" s="246"/>
      <c r="AF119" s="246"/>
      <c r="AG119" s="251"/>
    </row>
    <row r="120" spans="1:33" x14ac:dyDescent="0.2">
      <c r="A120" s="251" t="s">
        <v>3323</v>
      </c>
      <c r="B120" s="244">
        <v>379255.3</v>
      </c>
      <c r="C120" s="244">
        <v>0</v>
      </c>
      <c r="D120" s="244">
        <v>47204.31</v>
      </c>
      <c r="E120" s="244"/>
      <c r="F120" s="251">
        <v>53813.7</v>
      </c>
      <c r="G120" s="251">
        <v>186075.22</v>
      </c>
      <c r="H120" s="251"/>
      <c r="J120" s="245">
        <v>0</v>
      </c>
      <c r="M120" s="245">
        <v>493.46</v>
      </c>
      <c r="N120" s="251"/>
      <c r="O120" s="251"/>
      <c r="P120" s="251">
        <v>26655.98</v>
      </c>
      <c r="Q120" s="251">
        <v>3154007.83</v>
      </c>
      <c r="R120" s="40"/>
      <c r="S120" s="40"/>
      <c r="T120" s="40">
        <v>751690.92</v>
      </c>
      <c r="U120" s="40"/>
      <c r="V120" s="40">
        <v>463.42</v>
      </c>
      <c r="W120" s="40">
        <v>804630</v>
      </c>
      <c r="X120" s="40">
        <v>144100</v>
      </c>
      <c r="Y120" s="246">
        <v>1021750</v>
      </c>
      <c r="Z120" s="246"/>
      <c r="AA120" s="246"/>
      <c r="AB120" s="246">
        <v>414122.2</v>
      </c>
      <c r="AC120" s="246">
        <v>84290.28</v>
      </c>
      <c r="AD120" s="246"/>
      <c r="AE120" s="246"/>
      <c r="AF120" s="246"/>
      <c r="AG120" s="251"/>
    </row>
    <row r="121" spans="1:33" x14ac:dyDescent="0.2">
      <c r="A121" s="251" t="s">
        <v>3324</v>
      </c>
      <c r="B121" s="244">
        <v>566252.84</v>
      </c>
      <c r="C121" s="244">
        <v>0</v>
      </c>
      <c r="D121" s="244">
        <v>71932.06</v>
      </c>
      <c r="E121" s="244"/>
      <c r="F121" s="251">
        <v>756362.76</v>
      </c>
      <c r="G121" s="251">
        <v>289965.40999999997</v>
      </c>
      <c r="H121" s="251"/>
      <c r="K121" s="245">
        <v>15150</v>
      </c>
      <c r="L121" s="245">
        <v>170515</v>
      </c>
      <c r="M121" s="245">
        <v>1934.58</v>
      </c>
      <c r="N121" s="251"/>
      <c r="O121" s="251"/>
      <c r="P121" s="251"/>
      <c r="Q121" s="251">
        <v>2272032.2400000002</v>
      </c>
      <c r="R121" s="40"/>
      <c r="S121" s="40"/>
      <c r="T121" s="40">
        <v>1014763.35</v>
      </c>
      <c r="U121" s="40"/>
      <c r="V121" s="40">
        <v>521.37</v>
      </c>
      <c r="W121" s="40">
        <v>697509.2</v>
      </c>
      <c r="X121" s="40">
        <v>93600</v>
      </c>
      <c r="Y121" s="246">
        <v>815718.2</v>
      </c>
      <c r="Z121" s="246"/>
      <c r="AA121" s="246"/>
      <c r="AB121" s="246">
        <v>622316.91</v>
      </c>
      <c r="AC121" s="246">
        <v>117417.69</v>
      </c>
      <c r="AD121" s="246"/>
      <c r="AE121" s="246"/>
      <c r="AF121" s="246">
        <v>2800</v>
      </c>
      <c r="AG121" s="251"/>
    </row>
    <row r="122" spans="1:33" x14ac:dyDescent="0.2">
      <c r="A122" s="251" t="s">
        <v>3325</v>
      </c>
      <c r="B122" s="244">
        <v>341205.26</v>
      </c>
      <c r="C122" s="244">
        <v>0</v>
      </c>
      <c r="D122" s="244">
        <v>278699.56</v>
      </c>
      <c r="E122" s="244"/>
      <c r="F122" s="251">
        <v>339504.18</v>
      </c>
      <c r="G122" s="251">
        <v>145295.24</v>
      </c>
      <c r="H122" s="251"/>
      <c r="K122" s="245">
        <v>14214.3</v>
      </c>
      <c r="M122" s="245"/>
      <c r="N122" s="251"/>
      <c r="O122" s="251"/>
      <c r="P122" s="251">
        <v>2154</v>
      </c>
      <c r="Q122" s="251">
        <v>1679735.01</v>
      </c>
      <c r="R122" s="40"/>
      <c r="S122" s="40"/>
      <c r="T122" s="40">
        <v>551099.6</v>
      </c>
      <c r="U122" s="40">
        <v>20760</v>
      </c>
      <c r="V122" s="40">
        <v>417.73</v>
      </c>
      <c r="W122" s="40">
        <v>350880</v>
      </c>
      <c r="X122" s="40">
        <v>141300</v>
      </c>
      <c r="Y122" s="246">
        <v>493878</v>
      </c>
      <c r="Z122" s="246"/>
      <c r="AA122" s="246"/>
      <c r="AB122" s="246">
        <v>317998.49</v>
      </c>
      <c r="AC122" s="246">
        <v>86177.19</v>
      </c>
      <c r="AD122" s="246"/>
      <c r="AE122" s="246"/>
      <c r="AF122" s="246"/>
      <c r="AG122" s="251"/>
    </row>
    <row r="123" spans="1:33" x14ac:dyDescent="0.2">
      <c r="A123" s="251" t="s">
        <v>3326</v>
      </c>
      <c r="B123" s="244">
        <v>474310.25</v>
      </c>
      <c r="C123" s="244">
        <v>0</v>
      </c>
      <c r="D123" s="244">
        <v>50095.37</v>
      </c>
      <c r="E123" s="244"/>
      <c r="F123" s="251">
        <v>78682.98</v>
      </c>
      <c r="G123" s="251">
        <v>148455.39000000001</v>
      </c>
      <c r="H123" s="251"/>
      <c r="K123" s="245">
        <v>20400</v>
      </c>
      <c r="M123" s="245">
        <v>205.61</v>
      </c>
      <c r="N123" s="251"/>
      <c r="O123" s="251"/>
      <c r="P123" s="251"/>
      <c r="Q123" s="251">
        <v>1611506.92</v>
      </c>
      <c r="R123" s="40"/>
      <c r="S123" s="40"/>
      <c r="T123" s="40">
        <v>543676.44999999995</v>
      </c>
      <c r="U123" s="40">
        <v>39000</v>
      </c>
      <c r="V123" s="40">
        <v>575.33000000000004</v>
      </c>
      <c r="W123" s="40">
        <v>783040</v>
      </c>
      <c r="X123" s="40">
        <v>220341.87</v>
      </c>
      <c r="Y123" s="246">
        <v>916123</v>
      </c>
      <c r="Z123" s="246"/>
      <c r="AA123" s="246"/>
      <c r="AB123" s="246">
        <v>385553.79</v>
      </c>
      <c r="AC123" s="246">
        <v>71274.12</v>
      </c>
      <c r="AD123" s="246"/>
      <c r="AE123" s="246"/>
      <c r="AF123" s="246"/>
      <c r="AG123" s="251"/>
    </row>
    <row r="124" spans="1:33" x14ac:dyDescent="0.2">
      <c r="A124" s="251" t="s">
        <v>3327</v>
      </c>
      <c r="B124" s="244">
        <v>450548.08</v>
      </c>
      <c r="C124" s="244">
        <v>47262.41</v>
      </c>
      <c r="D124" s="244">
        <v>118033.88</v>
      </c>
      <c r="E124" s="244"/>
      <c r="F124" s="251">
        <v>14722.54</v>
      </c>
      <c r="G124" s="251">
        <v>421429.53</v>
      </c>
      <c r="H124" s="251"/>
      <c r="J124" s="245">
        <v>0</v>
      </c>
      <c r="K124" s="245">
        <v>16350</v>
      </c>
      <c r="M124" s="245">
        <v>259.81</v>
      </c>
      <c r="N124" s="251"/>
      <c r="O124" s="251"/>
      <c r="P124" s="251">
        <v>8971</v>
      </c>
      <c r="Q124" s="251">
        <v>667875.67000000004</v>
      </c>
      <c r="R124" s="40"/>
      <c r="S124" s="40"/>
      <c r="T124" s="40">
        <v>669317.06000000006</v>
      </c>
      <c r="U124" s="40">
        <v>27300</v>
      </c>
      <c r="V124" s="40">
        <v>381.66</v>
      </c>
      <c r="W124" s="40">
        <v>168645.9</v>
      </c>
      <c r="X124" s="40">
        <v>287700</v>
      </c>
      <c r="Y124" s="246">
        <v>475805.9</v>
      </c>
      <c r="Z124" s="246"/>
      <c r="AA124" s="246">
        <v>1170</v>
      </c>
      <c r="AB124" s="246">
        <v>245467.2</v>
      </c>
      <c r="AC124" s="246">
        <v>48914.26</v>
      </c>
      <c r="AD124" s="246"/>
      <c r="AE124" s="246"/>
      <c r="AF124" s="246"/>
      <c r="AG124" s="251"/>
    </row>
    <row r="125" spans="1:33" x14ac:dyDescent="0.2">
      <c r="A125" s="251" t="s">
        <v>3328</v>
      </c>
      <c r="B125" s="244">
        <v>450210.74</v>
      </c>
      <c r="C125" s="244">
        <v>12117.83</v>
      </c>
      <c r="D125" s="244">
        <v>78333.88</v>
      </c>
      <c r="E125" s="244"/>
      <c r="F125" s="251">
        <v>686581.42</v>
      </c>
      <c r="G125" s="251">
        <v>442712.45</v>
      </c>
      <c r="H125" s="251">
        <v>1290.54</v>
      </c>
      <c r="J125" s="245">
        <v>102400</v>
      </c>
      <c r="K125" s="245">
        <v>28326.71</v>
      </c>
      <c r="M125" s="245"/>
      <c r="N125" s="251"/>
      <c r="O125" s="251"/>
      <c r="P125" s="251"/>
      <c r="Q125" s="251">
        <v>654977.96</v>
      </c>
      <c r="R125" s="40"/>
      <c r="S125" s="40">
        <v>7200</v>
      </c>
      <c r="T125" s="40">
        <v>1089992.47</v>
      </c>
      <c r="U125" s="40">
        <v>27700</v>
      </c>
      <c r="V125" s="40">
        <v>282.2</v>
      </c>
      <c r="W125" s="40">
        <v>242715.5</v>
      </c>
      <c r="X125" s="40">
        <v>278300</v>
      </c>
      <c r="Y125" s="246">
        <v>484975.5</v>
      </c>
      <c r="Z125" s="246"/>
      <c r="AA125" s="246"/>
      <c r="AB125" s="246">
        <v>362337.85</v>
      </c>
      <c r="AC125" s="246">
        <v>255568</v>
      </c>
      <c r="AD125" s="246"/>
      <c r="AE125" s="246"/>
      <c r="AF125" s="246"/>
      <c r="AG125" s="251"/>
    </row>
    <row r="126" spans="1:33" ht="16.5" customHeight="1" x14ac:dyDescent="0.2">
      <c r="A126" s="251" t="s">
        <v>3329</v>
      </c>
      <c r="B126" s="244">
        <v>227708.67</v>
      </c>
      <c r="C126" s="244">
        <v>0</v>
      </c>
      <c r="D126" s="244">
        <v>244124.66</v>
      </c>
      <c r="E126" s="244"/>
      <c r="F126" s="251">
        <v>448360.83</v>
      </c>
      <c r="G126" s="251">
        <v>-35480.959999999999</v>
      </c>
      <c r="H126" s="251"/>
      <c r="K126" s="245">
        <v>6000</v>
      </c>
      <c r="M126" s="245">
        <v>980</v>
      </c>
      <c r="N126" s="251"/>
      <c r="O126" s="251"/>
      <c r="P126" s="251"/>
      <c r="Q126" s="251">
        <v>3175397.16</v>
      </c>
      <c r="R126" s="40"/>
      <c r="S126" s="40"/>
      <c r="T126" s="40">
        <v>525302.38</v>
      </c>
      <c r="U126" s="40">
        <v>48450</v>
      </c>
      <c r="V126" s="40">
        <v>345.09</v>
      </c>
      <c r="W126" s="40">
        <v>1291320</v>
      </c>
      <c r="X126" s="40"/>
      <c r="Y126" s="246">
        <v>1368300</v>
      </c>
      <c r="Z126" s="246"/>
      <c r="AA126" s="246"/>
      <c r="AB126" s="246">
        <v>479568.21</v>
      </c>
      <c r="AC126" s="246">
        <v>176422.75</v>
      </c>
      <c r="AD126" s="246"/>
      <c r="AE126" s="246"/>
      <c r="AF126" s="246"/>
      <c r="AG126" s="251"/>
    </row>
    <row r="127" spans="1:33" x14ac:dyDescent="0.2">
      <c r="A127" s="251" t="s">
        <v>3330</v>
      </c>
      <c r="B127" s="244">
        <v>195640.95999999999</v>
      </c>
      <c r="C127" s="244">
        <v>0</v>
      </c>
      <c r="D127" s="244">
        <v>38641.410000000003</v>
      </c>
      <c r="E127" s="244"/>
      <c r="F127" s="251">
        <v>120843.08</v>
      </c>
      <c r="G127" s="251">
        <v>21341.47</v>
      </c>
      <c r="H127" s="251"/>
      <c r="K127" s="245">
        <v>6440</v>
      </c>
      <c r="M127" s="245"/>
      <c r="N127" s="251"/>
      <c r="O127" s="251"/>
      <c r="P127" s="251"/>
      <c r="Q127" s="251">
        <v>1191484.79</v>
      </c>
      <c r="R127" s="40"/>
      <c r="S127" s="40"/>
      <c r="T127" s="40">
        <v>401598.63</v>
      </c>
      <c r="U127" s="40"/>
      <c r="V127" s="40">
        <v>577.01</v>
      </c>
      <c r="W127" s="40">
        <v>582900</v>
      </c>
      <c r="X127" s="40"/>
      <c r="Y127" s="246">
        <v>737220</v>
      </c>
      <c r="Z127" s="246"/>
      <c r="AA127" s="246"/>
      <c r="AB127" s="246">
        <v>148429.97</v>
      </c>
      <c r="AC127" s="246">
        <v>23264.03</v>
      </c>
      <c r="AD127" s="246"/>
      <c r="AE127" s="246"/>
      <c r="AF127" s="246"/>
      <c r="AG127" s="251"/>
    </row>
    <row r="128" spans="1:33" x14ac:dyDescent="0.2">
      <c r="A128" s="251" t="s">
        <v>3331</v>
      </c>
      <c r="B128" s="244">
        <v>356343.89</v>
      </c>
      <c r="C128" s="244">
        <v>0</v>
      </c>
      <c r="D128" s="244">
        <v>264693.58</v>
      </c>
      <c r="E128" s="244"/>
      <c r="F128" s="251">
        <v>2295812.59</v>
      </c>
      <c r="G128" s="251">
        <v>145798.24</v>
      </c>
      <c r="H128" s="251"/>
      <c r="K128" s="245">
        <v>4000</v>
      </c>
      <c r="M128" s="245">
        <v>650</v>
      </c>
      <c r="N128" s="251"/>
      <c r="O128" s="251"/>
      <c r="P128" s="251">
        <v>-363.44</v>
      </c>
      <c r="Q128" s="251">
        <v>918887.6</v>
      </c>
      <c r="R128" s="40"/>
      <c r="S128" s="40"/>
      <c r="T128" s="40">
        <v>447391.13</v>
      </c>
      <c r="U128" s="40">
        <v>85000</v>
      </c>
      <c r="V128" s="40">
        <v>366.04</v>
      </c>
      <c r="W128" s="40">
        <v>1165300</v>
      </c>
      <c r="X128" s="40"/>
      <c r="Y128" s="246">
        <v>1300791</v>
      </c>
      <c r="Z128" s="246">
        <v>3500</v>
      </c>
      <c r="AA128" s="246">
        <v>800</v>
      </c>
      <c r="AB128" s="246">
        <v>155538.43</v>
      </c>
      <c r="AC128" s="246">
        <v>123348.87</v>
      </c>
      <c r="AD128" s="246"/>
      <c r="AE128" s="246"/>
      <c r="AF128" s="246"/>
      <c r="AG128" s="251"/>
    </row>
    <row r="129" spans="1:33" x14ac:dyDescent="0.2">
      <c r="A129" s="251" t="s">
        <v>3332</v>
      </c>
      <c r="B129" s="244">
        <v>278601.13</v>
      </c>
      <c r="C129" s="244">
        <v>0</v>
      </c>
      <c r="D129" s="244">
        <v>50803.79</v>
      </c>
      <c r="E129" s="244"/>
      <c r="F129" s="251">
        <v>195048.24</v>
      </c>
      <c r="G129" s="251">
        <v>82724.759999999995</v>
      </c>
      <c r="H129" s="251"/>
      <c r="K129" s="245">
        <v>5000</v>
      </c>
      <c r="M129" s="245">
        <v>1679.76</v>
      </c>
      <c r="N129" s="251"/>
      <c r="O129" s="251"/>
      <c r="P129" s="251">
        <v>1400.03</v>
      </c>
      <c r="Q129" s="251">
        <v>1855787.89</v>
      </c>
      <c r="R129" s="40"/>
      <c r="S129" s="40"/>
      <c r="T129" s="40">
        <v>494932.93</v>
      </c>
      <c r="U129" s="40"/>
      <c r="V129" s="40">
        <v>778.86</v>
      </c>
      <c r="W129" s="40">
        <v>936730</v>
      </c>
      <c r="X129" s="40"/>
      <c r="Y129" s="246">
        <v>1087883</v>
      </c>
      <c r="Z129" s="246"/>
      <c r="AA129" s="246"/>
      <c r="AB129" s="246">
        <v>463349.42</v>
      </c>
      <c r="AC129" s="246">
        <v>91746.96</v>
      </c>
      <c r="AD129" s="246"/>
      <c r="AE129" s="246"/>
      <c r="AF129" s="246"/>
      <c r="AG129" s="251"/>
    </row>
    <row r="130" spans="1:33" x14ac:dyDescent="0.2">
      <c r="A130" s="251" t="s">
        <v>3333</v>
      </c>
      <c r="B130" s="244">
        <v>327809.46999999997</v>
      </c>
      <c r="C130" s="244">
        <v>0</v>
      </c>
      <c r="D130" s="244">
        <v>33514.85</v>
      </c>
      <c r="E130" s="244"/>
      <c r="F130" s="251">
        <v>427536.64000000001</v>
      </c>
      <c r="G130" s="251">
        <v>72772.14</v>
      </c>
      <c r="H130" s="251"/>
      <c r="K130" s="245">
        <v>0</v>
      </c>
      <c r="M130" s="245">
        <v>390</v>
      </c>
      <c r="N130" s="251"/>
      <c r="O130" s="251"/>
      <c r="P130" s="251">
        <v>3286</v>
      </c>
      <c r="Q130" s="251">
        <v>1498231.3</v>
      </c>
      <c r="R130" s="40"/>
      <c r="S130" s="40"/>
      <c r="T130" s="40">
        <v>603573.1</v>
      </c>
      <c r="U130" s="40"/>
      <c r="V130" s="40">
        <v>611.5</v>
      </c>
      <c r="W130" s="40">
        <v>657090</v>
      </c>
      <c r="X130" s="40"/>
      <c r="Y130" s="246">
        <v>919810</v>
      </c>
      <c r="Z130" s="246"/>
      <c r="AA130" s="246"/>
      <c r="AB130" s="246">
        <v>370012.39</v>
      </c>
      <c r="AC130" s="246">
        <v>100487.58</v>
      </c>
      <c r="AD130" s="246"/>
      <c r="AE130" s="246"/>
      <c r="AF130" s="246">
        <v>500</v>
      </c>
      <c r="AG130" s="251"/>
    </row>
    <row r="131" spans="1:33" x14ac:dyDescent="0.2">
      <c r="A131" s="251" t="s">
        <v>3334</v>
      </c>
      <c r="B131" s="244">
        <v>210189.93</v>
      </c>
      <c r="C131" s="244"/>
      <c r="D131" s="244">
        <v>10406.620000000001</v>
      </c>
      <c r="E131" s="244"/>
      <c r="F131" s="251">
        <v>321126.98</v>
      </c>
      <c r="G131" s="251">
        <v>-20132.16</v>
      </c>
      <c r="H131" s="251"/>
      <c r="M131" s="245">
        <v>2.1800000000000002</v>
      </c>
      <c r="N131" s="251"/>
      <c r="O131" s="251"/>
      <c r="P131" s="251">
        <v>-1559844.62</v>
      </c>
      <c r="Q131" s="251">
        <v>2202136.4300000002</v>
      </c>
      <c r="R131" s="40"/>
      <c r="S131" s="40"/>
      <c r="T131" s="40">
        <v>690976.27</v>
      </c>
      <c r="U131" s="40"/>
      <c r="V131" s="40">
        <v>411.76</v>
      </c>
      <c r="W131" s="40">
        <v>940510</v>
      </c>
      <c r="X131" s="40"/>
      <c r="Y131" s="246">
        <v>1318260</v>
      </c>
      <c r="Z131" s="246"/>
      <c r="AA131" s="246"/>
      <c r="AB131" s="246">
        <v>202469.67</v>
      </c>
      <c r="AC131" s="246">
        <v>213604.98</v>
      </c>
      <c r="AD131" s="246"/>
      <c r="AE131" s="246"/>
      <c r="AF131" s="246"/>
      <c r="AG131" s="251"/>
    </row>
    <row r="132" spans="1:33" x14ac:dyDescent="0.2">
      <c r="A132" s="251" t="s">
        <v>3335</v>
      </c>
      <c r="B132" s="244">
        <v>395981.52</v>
      </c>
      <c r="C132" s="244">
        <v>0</v>
      </c>
      <c r="D132" s="244">
        <v>37154.28</v>
      </c>
      <c r="E132" s="244"/>
      <c r="F132" s="251">
        <v>2321488.6800000002</v>
      </c>
      <c r="G132" s="251">
        <v>804495.83</v>
      </c>
      <c r="H132" s="251"/>
      <c r="K132" s="245">
        <v>9400</v>
      </c>
      <c r="M132" s="245">
        <v>1371.61</v>
      </c>
      <c r="N132" s="251"/>
      <c r="O132" s="251"/>
      <c r="P132" s="251">
        <v>300</v>
      </c>
      <c r="Q132" s="251">
        <v>655276.54</v>
      </c>
      <c r="R132" s="40"/>
      <c r="S132" s="40"/>
      <c r="T132" s="40">
        <v>477530.57</v>
      </c>
      <c r="U132" s="40">
        <v>104000</v>
      </c>
      <c r="V132" s="40">
        <v>622.66999999999996</v>
      </c>
      <c r="W132" s="40">
        <v>845380</v>
      </c>
      <c r="X132" s="40">
        <v>86436</v>
      </c>
      <c r="Y132" s="246">
        <v>1095706</v>
      </c>
      <c r="Z132" s="246"/>
      <c r="AA132" s="246"/>
      <c r="AB132" s="246">
        <v>325589.96000000002</v>
      </c>
      <c r="AC132" s="246">
        <v>291111.53999999998</v>
      </c>
      <c r="AD132" s="246"/>
      <c r="AE132" s="246"/>
      <c r="AF132" s="246"/>
      <c r="AG132" s="251"/>
    </row>
    <row r="133" spans="1:33" x14ac:dyDescent="0.2">
      <c r="A133" s="251" t="s">
        <v>3336</v>
      </c>
      <c r="B133" s="244">
        <v>301287.83</v>
      </c>
      <c r="C133" s="244">
        <v>3280</v>
      </c>
      <c r="D133" s="244">
        <v>157588.85</v>
      </c>
      <c r="E133" s="244"/>
      <c r="F133" s="251">
        <v>1414878.59</v>
      </c>
      <c r="G133" s="251">
        <v>17009.59</v>
      </c>
      <c r="H133" s="251"/>
      <c r="K133" s="245">
        <v>40000</v>
      </c>
      <c r="M133" s="245">
        <v>2868.62</v>
      </c>
      <c r="N133" s="251"/>
      <c r="O133" s="251"/>
      <c r="P133" s="251"/>
      <c r="Q133" s="251">
        <v>1904716.16</v>
      </c>
      <c r="R133" s="40"/>
      <c r="S133" s="40"/>
      <c r="T133" s="40">
        <v>911761.49</v>
      </c>
      <c r="U133" s="40"/>
      <c r="V133" s="40">
        <v>186.03</v>
      </c>
      <c r="W133" s="40">
        <v>613610</v>
      </c>
      <c r="X133" s="40"/>
      <c r="Y133" s="246">
        <v>945260</v>
      </c>
      <c r="Z133" s="246"/>
      <c r="AA133" s="246"/>
      <c r="AB133" s="246">
        <v>399527.25</v>
      </c>
      <c r="AC133" s="246">
        <v>119342.17</v>
      </c>
      <c r="AD133" s="246"/>
      <c r="AE133" s="246"/>
      <c r="AF133" s="246"/>
      <c r="AG133" s="251"/>
    </row>
    <row r="134" spans="1:33" x14ac:dyDescent="0.2">
      <c r="A134" s="251" t="s">
        <v>3337</v>
      </c>
      <c r="B134" s="244">
        <v>374049.57</v>
      </c>
      <c r="C134" s="244">
        <v>0</v>
      </c>
      <c r="D134" s="244">
        <v>142968.24</v>
      </c>
      <c r="E134" s="244"/>
      <c r="F134" s="251">
        <v>421089.25</v>
      </c>
      <c r="G134" s="251">
        <v>68949.14</v>
      </c>
      <c r="H134" s="251"/>
      <c r="M134" s="245">
        <v>607.48</v>
      </c>
      <c r="N134" s="251"/>
      <c r="O134" s="251"/>
      <c r="P134" s="251"/>
      <c r="Q134" s="251">
        <v>2482221.21</v>
      </c>
      <c r="R134" s="40"/>
      <c r="S134" s="40"/>
      <c r="T134" s="40">
        <v>539988.26</v>
      </c>
      <c r="U134" s="40">
        <v>128040</v>
      </c>
      <c r="V134" s="40">
        <v>642.73</v>
      </c>
      <c r="W134" s="40">
        <v>977360</v>
      </c>
      <c r="X134" s="40"/>
      <c r="Y134" s="246">
        <v>1182054</v>
      </c>
      <c r="Z134" s="246"/>
      <c r="AA134" s="246"/>
      <c r="AB134" s="246">
        <v>345880.82</v>
      </c>
      <c r="AC134" s="246">
        <v>122919.35</v>
      </c>
      <c r="AD134" s="246">
        <v>30000</v>
      </c>
      <c r="AE134" s="246"/>
      <c r="AF134" s="246"/>
      <c r="AG134" s="251"/>
    </row>
    <row r="135" spans="1:33" x14ac:dyDescent="0.2">
      <c r="A135" s="251" t="s">
        <v>3338</v>
      </c>
      <c r="B135" s="244">
        <v>444277.28</v>
      </c>
      <c r="C135" s="244">
        <v>0</v>
      </c>
      <c r="D135" s="244">
        <v>424093.63</v>
      </c>
      <c r="E135" s="244"/>
      <c r="F135" s="251">
        <v>723688.16</v>
      </c>
      <c r="G135" s="251">
        <v>37107.93</v>
      </c>
      <c r="H135" s="251"/>
      <c r="M135" s="245"/>
      <c r="N135" s="251"/>
      <c r="O135" s="251"/>
      <c r="P135" s="251"/>
      <c r="Q135" s="251">
        <v>3637434.23</v>
      </c>
      <c r="R135" s="40"/>
      <c r="S135" s="40"/>
      <c r="T135" s="40">
        <v>534023.91</v>
      </c>
      <c r="U135" s="40">
        <v>58610</v>
      </c>
      <c r="V135" s="40">
        <v>717.48</v>
      </c>
      <c r="W135" s="40">
        <v>853160</v>
      </c>
      <c r="X135" s="40"/>
      <c r="Y135" s="246">
        <v>1000751</v>
      </c>
      <c r="Z135" s="246"/>
      <c r="AA135" s="246"/>
      <c r="AB135" s="246">
        <v>250900.98</v>
      </c>
      <c r="AC135" s="246">
        <v>106994.44</v>
      </c>
      <c r="AD135" s="246"/>
      <c r="AE135" s="246"/>
      <c r="AF135" s="246"/>
      <c r="AG135" s="251"/>
    </row>
    <row r="136" spans="1:33" x14ac:dyDescent="0.2">
      <c r="A136" s="251" t="s">
        <v>3339</v>
      </c>
      <c r="B136" s="244">
        <v>278226.68</v>
      </c>
      <c r="C136" s="244">
        <v>11650</v>
      </c>
      <c r="D136" s="244">
        <v>160027.54999999999</v>
      </c>
      <c r="E136" s="244"/>
      <c r="F136" s="251">
        <v>-140980.03</v>
      </c>
      <c r="G136" s="251">
        <v>94143.51</v>
      </c>
      <c r="H136" s="251"/>
      <c r="M136" s="245"/>
      <c r="N136" s="251"/>
      <c r="O136" s="251"/>
      <c r="P136" s="251"/>
      <c r="Q136" s="251">
        <v>364715.82</v>
      </c>
      <c r="R136" s="40"/>
      <c r="S136" s="40"/>
      <c r="T136" s="40">
        <v>434302.71</v>
      </c>
      <c r="U136" s="40">
        <v>193680</v>
      </c>
      <c r="V136" s="40">
        <v>619.64</v>
      </c>
      <c r="W136" s="40">
        <v>588490</v>
      </c>
      <c r="X136" s="40"/>
      <c r="Y136" s="246">
        <v>646369.85</v>
      </c>
      <c r="Z136" s="246"/>
      <c r="AA136" s="246">
        <v>9972</v>
      </c>
      <c r="AB136" s="246">
        <v>284151.74</v>
      </c>
      <c r="AC136" s="246">
        <v>147332.07</v>
      </c>
      <c r="AD136" s="246"/>
      <c r="AE136" s="246">
        <v>423.45</v>
      </c>
      <c r="AF136" s="246"/>
      <c r="AG136" s="251"/>
    </row>
    <row r="137" spans="1:33" x14ac:dyDescent="0.2">
      <c r="A137" s="251" t="s">
        <v>3340</v>
      </c>
      <c r="B137" s="244">
        <v>509588.65</v>
      </c>
      <c r="C137" s="244">
        <v>22200</v>
      </c>
      <c r="D137" s="244">
        <v>28919.46</v>
      </c>
      <c r="E137" s="244"/>
      <c r="F137" s="251">
        <v>90000.13</v>
      </c>
      <c r="G137" s="251">
        <v>122160.11</v>
      </c>
      <c r="H137" s="251"/>
      <c r="M137" s="245"/>
      <c r="N137" s="251"/>
      <c r="O137" s="251"/>
      <c r="P137" s="251"/>
      <c r="Q137" s="251">
        <v>431249.19</v>
      </c>
      <c r="R137" s="40"/>
      <c r="S137" s="40"/>
      <c r="T137" s="40">
        <v>433735.63</v>
      </c>
      <c r="U137" s="40"/>
      <c r="V137" s="40">
        <v>829.58</v>
      </c>
      <c r="W137" s="40"/>
      <c r="X137" s="40"/>
      <c r="Y137" s="246">
        <v>68540.649999999994</v>
      </c>
      <c r="Z137" s="246"/>
      <c r="AA137" s="246"/>
      <c r="AB137" s="246">
        <v>161457.06</v>
      </c>
      <c r="AC137" s="246">
        <v>113.82</v>
      </c>
      <c r="AD137" s="246"/>
      <c r="AE137" s="246"/>
      <c r="AF137" s="246">
        <v>38500</v>
      </c>
      <c r="AG137" s="251"/>
    </row>
    <row r="138" spans="1:33" x14ac:dyDescent="0.2">
      <c r="A138" s="251" t="s">
        <v>3341</v>
      </c>
      <c r="B138" s="244">
        <v>127680.74</v>
      </c>
      <c r="C138" s="244">
        <v>0</v>
      </c>
      <c r="D138" s="244">
        <v>423730.87</v>
      </c>
      <c r="E138" s="244"/>
      <c r="F138" s="251">
        <v>68282.81</v>
      </c>
      <c r="G138" s="251">
        <v>95002.01</v>
      </c>
      <c r="H138" s="251"/>
      <c r="M138" s="245"/>
      <c r="N138" s="251"/>
      <c r="O138" s="251"/>
      <c r="P138" s="251"/>
      <c r="Q138" s="251">
        <v>1781769.65</v>
      </c>
      <c r="R138" s="40"/>
      <c r="S138" s="40"/>
      <c r="T138" s="40">
        <v>445894.33</v>
      </c>
      <c r="U138" s="40"/>
      <c r="V138" s="40">
        <v>514.03</v>
      </c>
      <c r="W138" s="40"/>
      <c r="X138" s="40">
        <v>1980</v>
      </c>
      <c r="Y138" s="246">
        <v>126039.25</v>
      </c>
      <c r="Z138" s="246">
        <v>6220</v>
      </c>
      <c r="AA138" s="246"/>
      <c r="AB138" s="246">
        <v>510877.86</v>
      </c>
      <c r="AC138" s="246">
        <v>15</v>
      </c>
      <c r="AD138" s="246"/>
      <c r="AE138" s="246"/>
      <c r="AF138" s="246"/>
      <c r="AG138" s="251"/>
    </row>
    <row r="139" spans="1:33" x14ac:dyDescent="0.2">
      <c r="A139" s="251" t="s">
        <v>3342</v>
      </c>
      <c r="B139" s="244">
        <v>279625.58</v>
      </c>
      <c r="C139" s="244">
        <v>0</v>
      </c>
      <c r="D139" s="244">
        <v>196758.91</v>
      </c>
      <c r="E139" s="244"/>
      <c r="F139" s="251">
        <v>-88906.22</v>
      </c>
      <c r="G139" s="251">
        <v>104536.87</v>
      </c>
      <c r="H139" s="251"/>
      <c r="K139" s="245">
        <v>6000</v>
      </c>
      <c r="M139" s="245">
        <v>92.03</v>
      </c>
      <c r="N139" s="251"/>
      <c r="O139" s="251"/>
      <c r="P139" s="251">
        <v>324665.83</v>
      </c>
      <c r="Q139" s="251">
        <v>343312.84</v>
      </c>
      <c r="R139" s="40"/>
      <c r="S139" s="40"/>
      <c r="T139" s="40">
        <v>682115.66</v>
      </c>
      <c r="U139" s="40">
        <v>10000</v>
      </c>
      <c r="V139" s="40">
        <v>606.5</v>
      </c>
      <c r="W139" s="40">
        <v>788720</v>
      </c>
      <c r="X139" s="40">
        <v>162144</v>
      </c>
      <c r="Y139" s="246">
        <v>1011926</v>
      </c>
      <c r="Z139" s="246"/>
      <c r="AA139" s="246">
        <v>12146</v>
      </c>
      <c r="AB139" s="246">
        <v>596168.69999999995</v>
      </c>
      <c r="AC139" s="246">
        <v>196779.11</v>
      </c>
      <c r="AD139" s="246"/>
      <c r="AE139" s="246"/>
      <c r="AF139" s="246"/>
      <c r="AG139" s="251"/>
    </row>
    <row r="140" spans="1:33" x14ac:dyDescent="0.2">
      <c r="A140" s="251" t="s">
        <v>3343</v>
      </c>
      <c r="B140" s="244">
        <v>453693.9</v>
      </c>
      <c r="C140" s="244">
        <v>40950</v>
      </c>
      <c r="D140" s="244">
        <v>296765.73</v>
      </c>
      <c r="E140" s="244"/>
      <c r="F140" s="251">
        <v>540242.30000000005</v>
      </c>
      <c r="G140" s="251">
        <v>525460.37</v>
      </c>
      <c r="H140" s="251"/>
      <c r="M140" s="245"/>
      <c r="N140" s="251"/>
      <c r="O140" s="251"/>
      <c r="P140" s="251"/>
      <c r="Q140" s="251">
        <v>1627802.29</v>
      </c>
      <c r="R140" s="40"/>
      <c r="S140" s="40"/>
      <c r="T140" s="40">
        <v>668288.12</v>
      </c>
      <c r="U140" s="40"/>
      <c r="V140" s="40">
        <v>659.09</v>
      </c>
      <c r="W140" s="40">
        <v>572880</v>
      </c>
      <c r="X140" s="40"/>
      <c r="Y140" s="246">
        <v>685465</v>
      </c>
      <c r="Z140" s="246"/>
      <c r="AA140" s="246">
        <v>888</v>
      </c>
      <c r="AB140" s="246">
        <v>222955.43</v>
      </c>
      <c r="AC140" s="246">
        <v>35536.769999999997</v>
      </c>
      <c r="AD140" s="246"/>
      <c r="AE140" s="246"/>
      <c r="AF140" s="246"/>
      <c r="AG140" s="251"/>
    </row>
    <row r="141" spans="1:33" x14ac:dyDescent="0.2">
      <c r="A141" s="251" t="s">
        <v>3344</v>
      </c>
      <c r="B141" s="244">
        <v>561365.18000000005</v>
      </c>
      <c r="C141" s="244">
        <v>0</v>
      </c>
      <c r="D141" s="244">
        <v>595311.22</v>
      </c>
      <c r="E141" s="244"/>
      <c r="F141" s="251">
        <v>400.4</v>
      </c>
      <c r="G141" s="251">
        <v>80067.95</v>
      </c>
      <c r="H141" s="251"/>
      <c r="L141" s="245">
        <v>600784.49</v>
      </c>
      <c r="M141" s="245">
        <v>0</v>
      </c>
      <c r="N141" s="251"/>
      <c r="O141" s="251"/>
      <c r="P141" s="251"/>
      <c r="Q141" s="251">
        <v>2560000</v>
      </c>
      <c r="R141" s="40"/>
      <c r="S141" s="40"/>
      <c r="T141" s="40">
        <v>672755.91</v>
      </c>
      <c r="U141" s="40"/>
      <c r="V141" s="40">
        <v>1060.76</v>
      </c>
      <c r="W141" s="40">
        <v>997520</v>
      </c>
      <c r="X141" s="40"/>
      <c r="Y141" s="246">
        <v>1143794</v>
      </c>
      <c r="Z141" s="246"/>
      <c r="AA141" s="246">
        <v>10204</v>
      </c>
      <c r="AB141" s="246">
        <v>424116.84</v>
      </c>
      <c r="AC141" s="246">
        <v>26115.52</v>
      </c>
      <c r="AD141" s="246"/>
      <c r="AE141" s="246"/>
      <c r="AF141" s="246">
        <v>50000</v>
      </c>
      <c r="AG141" s="251"/>
    </row>
    <row r="142" spans="1:33" x14ac:dyDescent="0.2">
      <c r="A142" s="251" t="s">
        <v>3345</v>
      </c>
      <c r="B142" s="244">
        <v>319316.15000000002</v>
      </c>
      <c r="C142" s="244">
        <v>0</v>
      </c>
      <c r="D142" s="244">
        <v>33590</v>
      </c>
      <c r="E142" s="244"/>
      <c r="F142" s="251">
        <v>788405.01</v>
      </c>
      <c r="G142" s="251">
        <v>46263.51</v>
      </c>
      <c r="H142" s="251"/>
      <c r="M142" s="245"/>
      <c r="N142" s="251"/>
      <c r="O142" s="251"/>
      <c r="P142" s="251"/>
      <c r="Q142" s="251"/>
      <c r="R142" s="40"/>
      <c r="S142" s="40"/>
      <c r="T142" s="40">
        <v>86915.18</v>
      </c>
      <c r="U142" s="40"/>
      <c r="V142" s="40">
        <v>1210.4000000000001</v>
      </c>
      <c r="W142" s="40">
        <v>1016730</v>
      </c>
      <c r="X142" s="40">
        <v>651578.93000000005</v>
      </c>
      <c r="Y142" s="246">
        <v>1336177</v>
      </c>
      <c r="Z142" s="246"/>
      <c r="AA142" s="246">
        <v>16820</v>
      </c>
      <c r="AB142" s="246">
        <v>518552.07</v>
      </c>
      <c r="AC142" s="246">
        <v>52372.6</v>
      </c>
      <c r="AD142" s="246"/>
      <c r="AE142" s="246"/>
      <c r="AF142" s="246"/>
      <c r="AG142" s="251"/>
    </row>
    <row r="143" spans="1:33" x14ac:dyDescent="0.2">
      <c r="A143" s="251" t="s">
        <v>3346</v>
      </c>
      <c r="B143" s="244">
        <v>410949.91</v>
      </c>
      <c r="C143" s="244">
        <v>0</v>
      </c>
      <c r="D143" s="244">
        <v>36097.22</v>
      </c>
      <c r="E143" s="244"/>
      <c r="F143" s="251">
        <v>1718676.11</v>
      </c>
      <c r="G143" s="251">
        <v>191073.55</v>
      </c>
      <c r="H143" s="251"/>
      <c r="M143" s="245"/>
      <c r="N143" s="251"/>
      <c r="O143" s="251"/>
      <c r="P143" s="251">
        <v>42173.55</v>
      </c>
      <c r="Q143" s="251">
        <v>2368242.5</v>
      </c>
      <c r="R143" s="40"/>
      <c r="S143" s="40"/>
      <c r="T143" s="40">
        <v>465924.35</v>
      </c>
      <c r="U143" s="40">
        <v>56000</v>
      </c>
      <c r="V143" s="40">
        <v>590.16</v>
      </c>
      <c r="W143" s="40">
        <v>730430</v>
      </c>
      <c r="X143" s="40"/>
      <c r="Y143" s="246">
        <v>813120</v>
      </c>
      <c r="Z143" s="246">
        <v>9430</v>
      </c>
      <c r="AA143" s="246"/>
      <c r="AB143" s="246">
        <v>248483.65</v>
      </c>
      <c r="AC143" s="246">
        <v>164036.12</v>
      </c>
      <c r="AD143" s="246"/>
      <c r="AE143" s="246"/>
      <c r="AF143" s="246"/>
      <c r="AG143" s="251"/>
    </row>
    <row r="144" spans="1:33" x14ac:dyDescent="0.2">
      <c r="A144" s="251" t="s">
        <v>3347</v>
      </c>
      <c r="B144" s="244">
        <v>412344.53</v>
      </c>
      <c r="C144" s="244">
        <v>0</v>
      </c>
      <c r="D144" s="244">
        <v>311534.83</v>
      </c>
      <c r="E144" s="244"/>
      <c r="F144" s="251">
        <v>560937.9</v>
      </c>
      <c r="G144" s="251">
        <v>53070.55</v>
      </c>
      <c r="H144" s="251"/>
      <c r="J144" s="245">
        <v>30000</v>
      </c>
      <c r="M144" s="245"/>
      <c r="N144" s="251"/>
      <c r="O144" s="251"/>
      <c r="P144" s="251">
        <v>-17200</v>
      </c>
      <c r="Q144" s="251">
        <v>1552681.09</v>
      </c>
      <c r="R144" s="40"/>
      <c r="S144" s="40"/>
      <c r="T144" s="40">
        <v>430795.93</v>
      </c>
      <c r="U144" s="40">
        <v>30800</v>
      </c>
      <c r="V144" s="40">
        <v>646.36</v>
      </c>
      <c r="W144" s="40">
        <v>504920</v>
      </c>
      <c r="X144" s="40">
        <v>59306.75</v>
      </c>
      <c r="Y144" s="246">
        <v>576643</v>
      </c>
      <c r="Z144" s="246"/>
      <c r="AA144" s="246"/>
      <c r="AB144" s="246">
        <v>536782.79</v>
      </c>
      <c r="AC144" s="246">
        <v>133048.53</v>
      </c>
      <c r="AD144" s="246"/>
      <c r="AE144" s="246"/>
      <c r="AF144" s="246"/>
      <c r="AG144" s="251"/>
    </row>
    <row r="145" spans="1:33" x14ac:dyDescent="0.2">
      <c r="A145" s="251" t="s">
        <v>3362</v>
      </c>
      <c r="B145" s="244">
        <v>678586.24</v>
      </c>
      <c r="C145" s="244">
        <v>0</v>
      </c>
      <c r="D145" s="244">
        <v>81833.070000000007</v>
      </c>
      <c r="E145" s="244"/>
      <c r="F145" s="251">
        <v>1596578.83</v>
      </c>
      <c r="G145" s="251">
        <v>648570.12</v>
      </c>
      <c r="H145" s="251"/>
      <c r="K145" s="245">
        <v>50000</v>
      </c>
      <c r="M145" s="245"/>
      <c r="N145" s="251"/>
      <c r="O145" s="251"/>
      <c r="P145" s="251"/>
      <c r="Q145" s="251">
        <v>2662147.65</v>
      </c>
      <c r="R145" s="40"/>
      <c r="S145" s="40"/>
      <c r="T145" s="40">
        <v>583293.36</v>
      </c>
      <c r="U145" s="40">
        <v>72850</v>
      </c>
      <c r="V145" s="40">
        <v>766.27</v>
      </c>
      <c r="W145" s="40">
        <v>237669.36</v>
      </c>
      <c r="X145" s="40"/>
      <c r="Y145" s="246">
        <v>309144.65999999997</v>
      </c>
      <c r="Z145" s="246"/>
      <c r="AA145" s="246">
        <v>720</v>
      </c>
      <c r="AB145" s="246">
        <v>225683.95</v>
      </c>
      <c r="AC145" s="246">
        <v>62740.42</v>
      </c>
      <c r="AD145" s="246"/>
      <c r="AE145" s="246"/>
      <c r="AF145" s="246">
        <v>2400</v>
      </c>
      <c r="AG145" s="251"/>
    </row>
    <row r="146" spans="1:33" x14ac:dyDescent="0.2">
      <c r="A146" s="251" t="s">
        <v>3348</v>
      </c>
      <c r="B146" s="244">
        <v>304298.49</v>
      </c>
      <c r="C146" s="244">
        <v>7720</v>
      </c>
      <c r="D146" s="244">
        <v>203123.35</v>
      </c>
      <c r="E146" s="244"/>
      <c r="F146" s="251">
        <v>4</v>
      </c>
      <c r="G146" s="251">
        <v>51147.519999999997</v>
      </c>
      <c r="H146" s="251"/>
      <c r="K146" s="245">
        <v>0</v>
      </c>
      <c r="M146" s="245"/>
      <c r="N146" s="251"/>
      <c r="O146" s="251"/>
      <c r="P146" s="251">
        <v>-1555162.51</v>
      </c>
      <c r="Q146" s="251">
        <v>1849445.73</v>
      </c>
      <c r="R146" s="40"/>
      <c r="S146" s="40"/>
      <c r="T146" s="40">
        <v>699476.55</v>
      </c>
      <c r="U146" s="40">
        <v>62600</v>
      </c>
      <c r="V146" s="40">
        <v>695.3</v>
      </c>
      <c r="W146" s="40">
        <v>643955.78</v>
      </c>
      <c r="X146" s="40">
        <v>83700</v>
      </c>
      <c r="Y146" s="246">
        <v>702695.78</v>
      </c>
      <c r="Z146" s="246"/>
      <c r="AA146" s="246">
        <v>11352</v>
      </c>
      <c r="AB146" s="246">
        <v>329575.3</v>
      </c>
      <c r="AC146" s="246">
        <v>19648.41</v>
      </c>
      <c r="AD146" s="246"/>
      <c r="AE146" s="246"/>
      <c r="AF146" s="246"/>
      <c r="AG146" s="251"/>
    </row>
    <row r="147" spans="1:33" x14ac:dyDescent="0.2">
      <c r="A147" s="251" t="s">
        <v>3349</v>
      </c>
      <c r="B147" s="244">
        <v>357434.95</v>
      </c>
      <c r="C147" s="244">
        <v>0</v>
      </c>
      <c r="D147" s="244">
        <v>90305.11</v>
      </c>
      <c r="E147" s="244"/>
      <c r="F147" s="251">
        <v>131714.1</v>
      </c>
      <c r="G147" s="251">
        <v>143836.6</v>
      </c>
      <c r="H147" s="251"/>
      <c r="K147" s="245">
        <v>54950</v>
      </c>
      <c r="M147" s="245"/>
      <c r="N147" s="251"/>
      <c r="O147" s="251"/>
      <c r="P147" s="251">
        <v>-2230864.4700000002</v>
      </c>
      <c r="Q147" s="251">
        <v>2606531.4300000002</v>
      </c>
      <c r="R147" s="40"/>
      <c r="S147" s="40"/>
      <c r="T147" s="40">
        <v>725698.44</v>
      </c>
      <c r="U147" s="40">
        <v>102400</v>
      </c>
      <c r="V147" s="40">
        <v>228.37</v>
      </c>
      <c r="W147" s="40">
        <v>1063174.1000000001</v>
      </c>
      <c r="X147" s="40">
        <v>166919.70000000001</v>
      </c>
      <c r="Y147" s="246">
        <v>1192158.8</v>
      </c>
      <c r="Z147" s="246">
        <v>10424</v>
      </c>
      <c r="AA147" s="246"/>
      <c r="AB147" s="246">
        <v>525948.16000000003</v>
      </c>
      <c r="AC147" s="246">
        <v>33938.85</v>
      </c>
      <c r="AD147" s="246"/>
      <c r="AE147" s="246"/>
      <c r="AF147" s="246"/>
      <c r="AG147" s="251"/>
    </row>
    <row r="148" spans="1:33" x14ac:dyDescent="0.2">
      <c r="A148" s="251" t="s">
        <v>3350</v>
      </c>
      <c r="B148" s="244">
        <v>511646.76</v>
      </c>
      <c r="C148" s="244">
        <v>0</v>
      </c>
      <c r="D148" s="244">
        <v>46329.2</v>
      </c>
      <c r="E148" s="244"/>
      <c r="F148" s="251">
        <v>83101.36</v>
      </c>
      <c r="G148" s="251">
        <v>47805.69</v>
      </c>
      <c r="H148" s="251"/>
      <c r="K148" s="245">
        <v>29475</v>
      </c>
      <c r="M148" s="245">
        <v>1467</v>
      </c>
      <c r="N148" s="251"/>
      <c r="O148" s="251"/>
      <c r="P148" s="251">
        <v>-733935.47</v>
      </c>
      <c r="Q148" s="251">
        <v>1289115.33</v>
      </c>
      <c r="R148" s="40"/>
      <c r="S148" s="40"/>
      <c r="T148" s="40">
        <v>764146.64</v>
      </c>
      <c r="U148" s="40">
        <v>120000</v>
      </c>
      <c r="V148" s="40">
        <v>693.8</v>
      </c>
      <c r="W148" s="40">
        <v>942170</v>
      </c>
      <c r="X148" s="40">
        <v>81000</v>
      </c>
      <c r="Y148" s="246">
        <v>1024807</v>
      </c>
      <c r="Z148" s="246">
        <v>5100</v>
      </c>
      <c r="AA148" s="246"/>
      <c r="AB148" s="246">
        <v>576042.97</v>
      </c>
      <c r="AC148" s="246">
        <v>55548.32</v>
      </c>
      <c r="AD148" s="246"/>
      <c r="AE148" s="246"/>
      <c r="AF148" s="246"/>
      <c r="AG148" s="251"/>
    </row>
    <row r="149" spans="1:33" x14ac:dyDescent="0.2">
      <c r="A149" s="251" t="s">
        <v>3351</v>
      </c>
      <c r="B149" s="244">
        <v>507751.19</v>
      </c>
      <c r="C149" s="244">
        <v>0</v>
      </c>
      <c r="D149" s="244">
        <v>17997.7</v>
      </c>
      <c r="E149" s="244"/>
      <c r="F149" s="251">
        <v>2134521.14</v>
      </c>
      <c r="G149" s="251">
        <v>139396.74</v>
      </c>
      <c r="H149" s="251"/>
      <c r="K149" s="245">
        <v>27975</v>
      </c>
      <c r="M149" s="245"/>
      <c r="N149" s="251"/>
      <c r="O149" s="251"/>
      <c r="P149" s="251">
        <v>569193.94999999995</v>
      </c>
      <c r="Q149" s="251">
        <v>2316929.4300000002</v>
      </c>
      <c r="R149" s="40"/>
      <c r="S149" s="40"/>
      <c r="T149" s="40">
        <v>828214.47</v>
      </c>
      <c r="U149" s="40">
        <v>115000</v>
      </c>
      <c r="V149" s="40">
        <v>494.09</v>
      </c>
      <c r="W149" s="40">
        <v>662960</v>
      </c>
      <c r="X149" s="40">
        <v>195336.8</v>
      </c>
      <c r="Y149" s="246">
        <v>888708.8</v>
      </c>
      <c r="Z149" s="246">
        <v>7420</v>
      </c>
      <c r="AA149" s="246"/>
      <c r="AB149" s="246">
        <v>873457.91</v>
      </c>
      <c r="AC149" s="246">
        <v>143850.26</v>
      </c>
      <c r="AD149" s="246"/>
      <c r="AE149" s="246"/>
      <c r="AF149" s="246">
        <v>11</v>
      </c>
      <c r="AG149" s="251"/>
    </row>
    <row r="150" spans="1:33" x14ac:dyDescent="0.2">
      <c r="A150" s="251" t="s">
        <v>3352</v>
      </c>
      <c r="B150" s="244">
        <v>351584.69</v>
      </c>
      <c r="C150" s="244">
        <v>0</v>
      </c>
      <c r="D150" s="244">
        <v>110175.45</v>
      </c>
      <c r="E150" s="244"/>
      <c r="F150" s="251">
        <v>1063332.6299999999</v>
      </c>
      <c r="G150" s="251">
        <v>40731.129999999997</v>
      </c>
      <c r="H150" s="251"/>
      <c r="J150" s="245">
        <v>5300</v>
      </c>
      <c r="K150" s="245">
        <v>11358.13</v>
      </c>
      <c r="M150" s="245"/>
      <c r="N150" s="251"/>
      <c r="O150" s="251"/>
      <c r="P150" s="251">
        <v>-1218607.77</v>
      </c>
      <c r="Q150" s="251">
        <v>2601070</v>
      </c>
      <c r="R150" s="40"/>
      <c r="S150" s="40"/>
      <c r="T150" s="40">
        <v>571104.06000000006</v>
      </c>
      <c r="U150" s="40">
        <v>139300</v>
      </c>
      <c r="V150" s="40">
        <v>956.88</v>
      </c>
      <c r="W150" s="40">
        <v>429386.7</v>
      </c>
      <c r="X150" s="40">
        <v>90558.9</v>
      </c>
      <c r="Y150" s="246">
        <v>557915.6</v>
      </c>
      <c r="Z150" s="246"/>
      <c r="AA150" s="246">
        <v>13600</v>
      </c>
      <c r="AB150" s="246">
        <v>422839.68</v>
      </c>
      <c r="AC150" s="246">
        <v>67165.72</v>
      </c>
      <c r="AD150" s="246"/>
      <c r="AE150" s="246"/>
      <c r="AF150" s="246"/>
      <c r="AG150" s="251"/>
    </row>
    <row r="151" spans="1:33" x14ac:dyDescent="0.2">
      <c r="A151" s="251" t="s">
        <v>3306</v>
      </c>
      <c r="B151" s="244">
        <v>433593.46</v>
      </c>
      <c r="C151" s="244">
        <v>0</v>
      </c>
      <c r="D151" s="244">
        <v>69560.23</v>
      </c>
      <c r="E151" s="244"/>
      <c r="F151" s="251">
        <v>811833.83</v>
      </c>
      <c r="G151" s="251">
        <v>74215.92</v>
      </c>
      <c r="H151" s="251"/>
      <c r="M151" s="245">
        <v>7650</v>
      </c>
      <c r="N151" s="251"/>
      <c r="O151" s="251"/>
      <c r="P151" s="251">
        <v>-266843.52000000002</v>
      </c>
      <c r="Q151" s="251">
        <v>1440146.04</v>
      </c>
      <c r="R151" s="40"/>
      <c r="S151" s="40"/>
      <c r="T151" s="40">
        <v>764033.12</v>
      </c>
      <c r="U151" s="40"/>
      <c r="V151" s="40">
        <v>316.92</v>
      </c>
      <c r="W151" s="40">
        <v>845440</v>
      </c>
      <c r="X151" s="40">
        <v>11561</v>
      </c>
      <c r="Y151" s="246">
        <v>1044101</v>
      </c>
      <c r="Z151" s="246"/>
      <c r="AA151" s="246"/>
      <c r="AB151" s="246">
        <v>236550.02</v>
      </c>
      <c r="AC151" s="246">
        <v>126191.1</v>
      </c>
      <c r="AD151" s="246"/>
      <c r="AE151" s="246"/>
      <c r="AF151" s="246">
        <v>929</v>
      </c>
      <c r="AG151" s="251"/>
    </row>
    <row r="152" spans="1:33" x14ac:dyDescent="0.2">
      <c r="A152" s="251" t="s">
        <v>3307</v>
      </c>
      <c r="B152" s="244">
        <v>371663.14</v>
      </c>
      <c r="C152" s="244">
        <v>0</v>
      </c>
      <c r="D152" s="244">
        <v>97360.67</v>
      </c>
      <c r="E152" s="244"/>
      <c r="F152" s="251">
        <v>25393.16</v>
      </c>
      <c r="G152" s="251">
        <v>-196376.95</v>
      </c>
      <c r="H152" s="251"/>
      <c r="I152" s="251">
        <v>0</v>
      </c>
      <c r="L152" s="245">
        <v>30700</v>
      </c>
      <c r="M152" s="245"/>
      <c r="N152" s="251"/>
      <c r="O152" s="251"/>
      <c r="P152" s="251">
        <v>-904389.01</v>
      </c>
      <c r="Q152" s="251">
        <v>1115345.6000000001</v>
      </c>
      <c r="R152" s="40"/>
      <c r="S152" s="40"/>
      <c r="T152" s="40">
        <v>511590.66</v>
      </c>
      <c r="U152" s="40"/>
      <c r="V152" s="40">
        <v>365.08</v>
      </c>
      <c r="W152" s="40">
        <v>741760</v>
      </c>
      <c r="X152" s="40"/>
      <c r="Y152" s="246">
        <v>825920</v>
      </c>
      <c r="Z152" s="246"/>
      <c r="AA152" s="246"/>
      <c r="AB152" s="246">
        <v>198130.86</v>
      </c>
      <c r="AC152" s="246">
        <v>145752.45000000001</v>
      </c>
      <c r="AD152" s="246"/>
      <c r="AE152" s="246"/>
      <c r="AF152" s="246"/>
      <c r="AG152" s="251"/>
    </row>
    <row r="153" spans="1:33" x14ac:dyDescent="0.2">
      <c r="A153" s="251" t="s">
        <v>3310</v>
      </c>
      <c r="B153" s="244">
        <v>840106.62</v>
      </c>
      <c r="C153" s="244">
        <v>0</v>
      </c>
      <c r="D153" s="244">
        <v>78793.789999999994</v>
      </c>
      <c r="E153" s="244"/>
      <c r="F153" s="251">
        <v>523561.64</v>
      </c>
      <c r="G153" s="251">
        <v>76290.81</v>
      </c>
      <c r="H153" s="251"/>
      <c r="J153" s="245">
        <v>0</v>
      </c>
      <c r="K153" s="245">
        <v>7950</v>
      </c>
      <c r="L153" s="245">
        <v>146400</v>
      </c>
      <c r="M153" s="245"/>
      <c r="N153" s="251"/>
      <c r="O153" s="251"/>
      <c r="P153" s="251">
        <v>-262619.53000000003</v>
      </c>
      <c r="Q153" s="251">
        <v>1161019.07</v>
      </c>
      <c r="R153" s="40"/>
      <c r="S153" s="40"/>
      <c r="T153" s="40">
        <v>787138.11</v>
      </c>
      <c r="U153" s="40">
        <v>41400</v>
      </c>
      <c r="V153" s="40">
        <v>412.74</v>
      </c>
      <c r="W153" s="40">
        <v>833840</v>
      </c>
      <c r="X153" s="40">
        <v>444094</v>
      </c>
      <c r="Y153" s="246">
        <v>1117600</v>
      </c>
      <c r="Z153" s="246"/>
      <c r="AA153" s="246"/>
      <c r="AB153" s="246">
        <v>419020.6</v>
      </c>
      <c r="AC153" s="246">
        <v>67798.67</v>
      </c>
      <c r="AD153" s="246"/>
      <c r="AE153" s="246"/>
      <c r="AF153" s="246">
        <v>1419</v>
      </c>
      <c r="AG153" s="251"/>
    </row>
    <row r="154" spans="1:33" x14ac:dyDescent="0.2">
      <c r="A154" s="251" t="s">
        <v>3359</v>
      </c>
      <c r="B154" s="244">
        <v>357083.97</v>
      </c>
      <c r="C154" s="244">
        <v>0</v>
      </c>
      <c r="D154" s="244">
        <v>57012.74</v>
      </c>
      <c r="E154" s="244"/>
      <c r="F154" s="251">
        <v>1031358.23</v>
      </c>
      <c r="G154" s="251">
        <v>320686.24</v>
      </c>
      <c r="H154" s="251"/>
      <c r="L154" s="245">
        <v>101675</v>
      </c>
      <c r="M154" s="245"/>
      <c r="N154" s="251"/>
      <c r="O154" s="251"/>
      <c r="P154" s="251">
        <v>-318729.84999999998</v>
      </c>
      <c r="Q154" s="251">
        <v>1993235.29</v>
      </c>
      <c r="R154" s="40"/>
      <c r="S154" s="40"/>
      <c r="T154" s="40">
        <v>628411.02</v>
      </c>
      <c r="U154" s="40"/>
      <c r="V154" s="40">
        <v>248.14</v>
      </c>
      <c r="W154" s="40">
        <v>724480</v>
      </c>
      <c r="X154" s="40">
        <v>61200</v>
      </c>
      <c r="Y154" s="246">
        <v>811920</v>
      </c>
      <c r="Z154" s="246"/>
      <c r="AA154" s="246"/>
      <c r="AB154" s="246">
        <v>351427.67</v>
      </c>
      <c r="AC154" s="246">
        <v>247702.75</v>
      </c>
      <c r="AD154" s="246"/>
      <c r="AE154" s="246"/>
      <c r="AF154" s="246"/>
      <c r="AG154" s="251"/>
    </row>
    <row r="167" spans="1:33" x14ac:dyDescent="0.2">
      <c r="A167" s="251"/>
      <c r="B167" s="244"/>
      <c r="C167" s="244"/>
      <c r="D167" s="244"/>
      <c r="E167" s="244"/>
      <c r="F167" s="251"/>
      <c r="G167" s="251"/>
      <c r="H167" s="251"/>
      <c r="M167" s="245"/>
      <c r="N167" s="251"/>
      <c r="O167" s="251"/>
      <c r="P167" s="251"/>
      <c r="Q167" s="251"/>
      <c r="R167" s="40"/>
      <c r="S167" s="40"/>
      <c r="T167" s="40"/>
      <c r="U167" s="40"/>
      <c r="V167" s="40"/>
      <c r="W167" s="40"/>
      <c r="X167" s="40"/>
      <c r="Y167" s="246"/>
      <c r="Z167" s="246"/>
      <c r="AA167" s="246"/>
      <c r="AB167" s="246"/>
      <c r="AC167" s="246"/>
      <c r="AD167" s="246"/>
      <c r="AE167" s="246"/>
      <c r="AF167" s="246"/>
      <c r="AG167" s="251"/>
    </row>
    <row r="170" spans="1:33" s="228" customFormat="1" x14ac:dyDescent="0.2">
      <c r="B170" s="234"/>
      <c r="C170" s="234"/>
      <c r="D170" s="234"/>
      <c r="E170" s="234"/>
      <c r="I170" s="251"/>
      <c r="J170" s="245"/>
      <c r="K170" s="245"/>
      <c r="L170" s="245"/>
      <c r="M170" s="249"/>
      <c r="R170" s="235"/>
      <c r="S170" s="235"/>
      <c r="T170" s="235"/>
      <c r="U170" s="235"/>
      <c r="V170" s="235"/>
      <c r="W170" s="235"/>
      <c r="X170" s="235"/>
      <c r="Y170" s="236"/>
      <c r="Z170" s="236"/>
      <c r="AA170" s="236"/>
      <c r="AB170" s="236"/>
      <c r="AC170" s="236"/>
      <c r="AD170" s="236"/>
      <c r="AE170" s="236"/>
      <c r="AF170" s="236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AP170"/>
  <sheetViews>
    <sheetView topLeftCell="AG1" zoomScale="68" zoomScaleNormal="68" workbookViewId="0">
      <selection activeCell="AO5" sqref="AO5"/>
    </sheetView>
  </sheetViews>
  <sheetFormatPr defaultRowHeight="14.25" x14ac:dyDescent="0.2"/>
  <cols>
    <col min="1" max="1" width="5.5" bestFit="1" customWidth="1"/>
    <col min="2" max="2" width="12.75" bestFit="1" customWidth="1"/>
    <col min="3" max="3" width="6.75" style="71" bestFit="1" customWidth="1"/>
    <col min="4" max="4" width="26.625" style="58" customWidth="1"/>
    <col min="5" max="5" width="33.125" style="252"/>
    <col min="6" max="9" width="33.125" style="89"/>
    <col min="10" max="12" width="33.125" style="252"/>
    <col min="13" max="13" width="33.125" style="251"/>
    <col min="14" max="16" width="33.125" style="245"/>
    <col min="17" max="17" width="33.125" style="232"/>
    <col min="18" max="21" width="33.125" style="252"/>
    <col min="22" max="28" width="33.125" style="73"/>
    <col min="29" max="36" width="33.125" style="90"/>
    <col min="37" max="37" width="19" style="76" bestFit="1" customWidth="1"/>
    <col min="38" max="38" width="15.5" style="31" bestFit="1" customWidth="1"/>
    <col min="39" max="39" width="15.125" style="21" bestFit="1" customWidth="1"/>
    <col min="40" max="40" width="15.125" style="15" bestFit="1" customWidth="1"/>
    <col min="41" max="41" width="15.125" style="16" bestFit="1" customWidth="1"/>
    <col min="42" max="42" width="16.875" style="21" bestFit="1" customWidth="1"/>
  </cols>
  <sheetData>
    <row r="1" spans="1:42" x14ac:dyDescent="0.2">
      <c r="E1" s="251" t="s">
        <v>2456</v>
      </c>
      <c r="F1" s="244" t="s">
        <v>2457</v>
      </c>
      <c r="G1" s="244" t="s">
        <v>2458</v>
      </c>
      <c r="H1" s="244" t="s">
        <v>2459</v>
      </c>
      <c r="I1" s="244" t="s">
        <v>2597</v>
      </c>
      <c r="J1" s="251" t="s">
        <v>2460</v>
      </c>
      <c r="K1" s="251" t="s">
        <v>2461</v>
      </c>
      <c r="L1" s="251" t="s">
        <v>2462</v>
      </c>
      <c r="M1" s="251" t="s">
        <v>2599</v>
      </c>
      <c r="N1" s="245" t="s">
        <v>2463</v>
      </c>
      <c r="O1" s="245" t="s">
        <v>2464</v>
      </c>
      <c r="P1" s="245" t="s">
        <v>2465</v>
      </c>
      <c r="Q1" s="245" t="s">
        <v>2466</v>
      </c>
      <c r="R1" s="251" t="s">
        <v>2467</v>
      </c>
      <c r="S1" s="251" t="s">
        <v>2468</v>
      </c>
      <c r="T1" s="251" t="s">
        <v>2469</v>
      </c>
      <c r="U1" s="251" t="s">
        <v>2470</v>
      </c>
      <c r="V1" s="40" t="s">
        <v>2933</v>
      </c>
      <c r="W1" s="40" t="s">
        <v>3209</v>
      </c>
      <c r="X1" s="40" t="s">
        <v>2471</v>
      </c>
      <c r="Y1" s="40" t="s">
        <v>2472</v>
      </c>
      <c r="Z1" s="40" t="s">
        <v>2473</v>
      </c>
      <c r="AA1" s="40" t="s">
        <v>2475</v>
      </c>
      <c r="AB1" s="40" t="s">
        <v>2476</v>
      </c>
      <c r="AC1" s="246" t="s">
        <v>2477</v>
      </c>
      <c r="AD1" s="246" t="s">
        <v>2478</v>
      </c>
      <c r="AE1" s="246" t="s">
        <v>2479</v>
      </c>
      <c r="AF1" s="246" t="s">
        <v>2480</v>
      </c>
      <c r="AG1" s="246" t="s">
        <v>2481</v>
      </c>
      <c r="AH1" s="246" t="s">
        <v>3210</v>
      </c>
      <c r="AI1" s="246" t="s">
        <v>2601</v>
      </c>
      <c r="AJ1" s="246" t="s">
        <v>2482</v>
      </c>
      <c r="AK1" s="76" t="s">
        <v>6</v>
      </c>
      <c r="AL1" s="31" t="s">
        <v>7</v>
      </c>
      <c r="AM1" s="21" t="s">
        <v>8</v>
      </c>
      <c r="AN1" s="15" t="s">
        <v>9</v>
      </c>
      <c r="AO1" s="16" t="s">
        <v>10</v>
      </c>
      <c r="AP1" s="21" t="s">
        <v>11</v>
      </c>
    </row>
    <row r="2" spans="1:42" x14ac:dyDescent="0.2">
      <c r="E2" s="251" t="s">
        <v>2483</v>
      </c>
      <c r="F2" s="244" t="s">
        <v>2484</v>
      </c>
      <c r="G2" s="244" t="s">
        <v>2485</v>
      </c>
      <c r="H2" s="244" t="s">
        <v>2486</v>
      </c>
      <c r="I2" s="244" t="s">
        <v>2602</v>
      </c>
      <c r="J2" s="251" t="s">
        <v>2487</v>
      </c>
      <c r="K2" s="251" t="s">
        <v>2488</v>
      </c>
      <c r="L2" s="251" t="s">
        <v>2489</v>
      </c>
      <c r="M2" s="251" t="s">
        <v>2604</v>
      </c>
      <c r="N2" s="245" t="s">
        <v>2490</v>
      </c>
      <c r="O2" s="245" t="s">
        <v>2491</v>
      </c>
      <c r="P2" s="245" t="s">
        <v>2492</v>
      </c>
      <c r="Q2" s="245" t="s">
        <v>2493</v>
      </c>
      <c r="R2" s="251" t="s">
        <v>2494</v>
      </c>
      <c r="S2" s="251" t="s">
        <v>2495</v>
      </c>
      <c r="T2" s="251" t="s">
        <v>2496</v>
      </c>
      <c r="U2" s="251" t="s">
        <v>2497</v>
      </c>
      <c r="V2" s="40" t="s">
        <v>2934</v>
      </c>
      <c r="W2" s="40" t="s">
        <v>3211</v>
      </c>
      <c r="X2" s="40" t="s">
        <v>2498</v>
      </c>
      <c r="Y2" s="40" t="s">
        <v>2499</v>
      </c>
      <c r="Z2" s="40" t="s">
        <v>2500</v>
      </c>
      <c r="AA2" s="40" t="s">
        <v>2502</v>
      </c>
      <c r="AB2" s="40" t="s">
        <v>2503</v>
      </c>
      <c r="AC2" s="246" t="s">
        <v>2504</v>
      </c>
      <c r="AD2" s="246" t="s">
        <v>2505</v>
      </c>
      <c r="AE2" s="246" t="s">
        <v>2506</v>
      </c>
      <c r="AF2" s="246" t="s">
        <v>2507</v>
      </c>
      <c r="AG2" s="246" t="s">
        <v>2508</v>
      </c>
      <c r="AH2" s="246" t="s">
        <v>3212</v>
      </c>
      <c r="AI2" s="246" t="s">
        <v>2606</v>
      </c>
      <c r="AJ2" s="246" t="s">
        <v>2509</v>
      </c>
    </row>
    <row r="3" spans="1:42" x14ac:dyDescent="0.2">
      <c r="E3" s="251" t="s">
        <v>2510</v>
      </c>
      <c r="F3" s="244">
        <v>66745928.060000002</v>
      </c>
      <c r="G3" s="244">
        <v>992294.38</v>
      </c>
      <c r="H3" s="244">
        <v>19457823.960000001</v>
      </c>
      <c r="I3" s="244">
        <v>0</v>
      </c>
      <c r="J3" s="251">
        <v>108799271.28</v>
      </c>
      <c r="K3" s="251">
        <v>33876557.57</v>
      </c>
      <c r="L3" s="251">
        <v>1291.54</v>
      </c>
      <c r="M3" s="251">
        <v>194900</v>
      </c>
      <c r="N3" s="245">
        <v>873200</v>
      </c>
      <c r="O3" s="245">
        <v>4218555.5199999996</v>
      </c>
      <c r="P3" s="245">
        <v>3227904.79</v>
      </c>
      <c r="Q3" s="245">
        <v>1002603.98</v>
      </c>
      <c r="R3" s="251">
        <v>1394360.29</v>
      </c>
      <c r="S3" s="251">
        <v>-2904863.25</v>
      </c>
      <c r="T3" s="251">
        <v>-7127964.0599999996</v>
      </c>
      <c r="U3" s="251">
        <v>280655676.07999998</v>
      </c>
      <c r="V3" s="40">
        <v>4272.34</v>
      </c>
      <c r="W3" s="40">
        <v>27510</v>
      </c>
      <c r="X3" s="40">
        <v>96894938.379999995</v>
      </c>
      <c r="Y3" s="40">
        <v>6985729.96</v>
      </c>
      <c r="Z3" s="40">
        <v>91664.58</v>
      </c>
      <c r="AA3" s="40">
        <v>114354533.55</v>
      </c>
      <c r="AB3" s="40">
        <v>17186865.469999999</v>
      </c>
      <c r="AC3" s="246">
        <v>142506610.59</v>
      </c>
      <c r="AD3" s="246">
        <v>77746</v>
      </c>
      <c r="AE3" s="246">
        <v>311654</v>
      </c>
      <c r="AF3" s="246">
        <v>53704443.93</v>
      </c>
      <c r="AG3" s="246">
        <v>20340478.23</v>
      </c>
      <c r="AH3" s="246">
        <v>30000</v>
      </c>
      <c r="AI3" s="246">
        <v>423.45</v>
      </c>
      <c r="AJ3" s="246">
        <v>191066.8</v>
      </c>
      <c r="AK3" s="76">
        <f t="shared" ref="AK3:AP3" si="0">SUM(AK4:AK154)</f>
        <v>87196046.399999991</v>
      </c>
      <c r="AL3" s="31">
        <f t="shared" si="0"/>
        <v>9322264.2899999991</v>
      </c>
      <c r="AM3" s="21">
        <f t="shared" si="0"/>
        <v>77873782.10999997</v>
      </c>
      <c r="AN3" s="15">
        <f t="shared" si="0"/>
        <v>235545514.28</v>
      </c>
      <c r="AO3" s="16">
        <f t="shared" si="0"/>
        <v>217162423.00000006</v>
      </c>
      <c r="AP3" s="26">
        <f t="shared" si="0"/>
        <v>18383091.280000001</v>
      </c>
    </row>
    <row r="4" spans="1:42" x14ac:dyDescent="0.2">
      <c r="A4" t="s">
        <v>536</v>
      </c>
      <c r="B4" t="s">
        <v>538</v>
      </c>
      <c r="C4" s="71">
        <v>3670</v>
      </c>
      <c r="D4" s="58" t="s">
        <v>1264</v>
      </c>
      <c r="E4" s="251" t="s">
        <v>3213</v>
      </c>
      <c r="F4" s="244">
        <v>369289.19</v>
      </c>
      <c r="G4" s="244">
        <v>29512.95</v>
      </c>
      <c r="H4" s="244">
        <v>300742.13</v>
      </c>
      <c r="I4" s="244"/>
      <c r="J4" s="251">
        <v>135342.35999999999</v>
      </c>
      <c r="K4" s="251">
        <v>82805.27</v>
      </c>
      <c r="L4" s="251"/>
      <c r="O4" s="245">
        <v>16611</v>
      </c>
      <c r="Q4" s="245">
        <v>32.71</v>
      </c>
      <c r="R4" s="251">
        <v>25000</v>
      </c>
      <c r="S4" s="251"/>
      <c r="T4" s="251"/>
      <c r="U4" s="251">
        <v>2193223.69</v>
      </c>
      <c r="V4" s="40"/>
      <c r="W4" s="40"/>
      <c r="X4" s="40">
        <v>679637.43</v>
      </c>
      <c r="Y4" s="40"/>
      <c r="Z4" s="40">
        <v>426.98</v>
      </c>
      <c r="AA4" s="40">
        <v>910320</v>
      </c>
      <c r="AB4" s="40"/>
      <c r="AC4" s="246">
        <v>995754</v>
      </c>
      <c r="AD4" s="246"/>
      <c r="AE4" s="246"/>
      <c r="AF4" s="246">
        <v>244359.59</v>
      </c>
      <c r="AG4" s="246">
        <v>413561.05</v>
      </c>
      <c r="AH4" s="246"/>
      <c r="AI4" s="246"/>
      <c r="AJ4" s="246"/>
      <c r="AK4" s="76">
        <f>SUM(F4:I4)</f>
        <v>699544.27</v>
      </c>
      <c r="AL4" s="31">
        <f>SUM(N4:Q4)</f>
        <v>16643.71</v>
      </c>
      <c r="AM4" s="21">
        <f>AK4-AL4</f>
        <v>682900.56</v>
      </c>
      <c r="AN4" s="15">
        <f>SUM(V4:AB4)</f>
        <v>1590384.4100000001</v>
      </c>
      <c r="AO4" s="16">
        <f>SUM(AC4:AJ4)</f>
        <v>1653674.6400000001</v>
      </c>
      <c r="AP4" s="26">
        <f>AN4-AO4</f>
        <v>-63290.229999999981</v>
      </c>
    </row>
    <row r="5" spans="1:42" x14ac:dyDescent="0.2">
      <c r="A5" t="s">
        <v>536</v>
      </c>
      <c r="B5" t="s">
        <v>538</v>
      </c>
      <c r="C5" s="71">
        <v>5165</v>
      </c>
      <c r="D5" s="58" t="s">
        <v>1265</v>
      </c>
      <c r="E5" s="251" t="s">
        <v>3214</v>
      </c>
      <c r="F5" s="244">
        <v>626268.02</v>
      </c>
      <c r="G5" s="244">
        <v>0</v>
      </c>
      <c r="H5" s="244">
        <v>166454.98000000001</v>
      </c>
      <c r="I5" s="244"/>
      <c r="J5" s="251">
        <v>877753.21</v>
      </c>
      <c r="K5" s="251">
        <v>546456.16</v>
      </c>
      <c r="L5" s="251"/>
      <c r="O5" s="245">
        <v>9043</v>
      </c>
      <c r="Q5" s="245">
        <v>0</v>
      </c>
      <c r="R5" s="251">
        <v>72000</v>
      </c>
      <c r="S5" s="251"/>
      <c r="T5" s="251"/>
      <c r="U5" s="251">
        <v>1265427.9099999999</v>
      </c>
      <c r="V5" s="40"/>
      <c r="W5" s="40"/>
      <c r="X5" s="40">
        <v>963840.36</v>
      </c>
      <c r="Y5" s="40"/>
      <c r="Z5" s="40">
        <v>1044.33</v>
      </c>
      <c r="AA5" s="40">
        <v>1144840</v>
      </c>
      <c r="AB5" s="40"/>
      <c r="AC5" s="246">
        <v>1368118</v>
      </c>
      <c r="AD5" s="246"/>
      <c r="AE5" s="246"/>
      <c r="AF5" s="246">
        <v>393833.98</v>
      </c>
      <c r="AG5" s="246">
        <v>4181.6499999999996</v>
      </c>
      <c r="AH5" s="246"/>
      <c r="AI5" s="246"/>
      <c r="AJ5" s="246">
        <v>480</v>
      </c>
      <c r="AK5" s="76">
        <f t="shared" ref="AK5:AK68" si="1">SUM(F5:I5)</f>
        <v>792723</v>
      </c>
      <c r="AL5" s="31">
        <f t="shared" ref="AL5:AL68" si="2">SUM(N5:Q5)</f>
        <v>9043</v>
      </c>
      <c r="AM5" s="21">
        <f t="shared" ref="AM5:AM68" si="3">AK5-AL5</f>
        <v>783680</v>
      </c>
      <c r="AN5" s="15">
        <f t="shared" ref="AN5:AN68" si="4">SUM(V5:AB5)</f>
        <v>2109724.69</v>
      </c>
      <c r="AO5" s="16">
        <f t="shared" ref="AO5:AO68" si="5">SUM(AC5:AJ5)</f>
        <v>1766613.63</v>
      </c>
      <c r="AP5" s="26">
        <f t="shared" ref="AP5:AP68" si="6">AN5-AO5</f>
        <v>343111.06000000006</v>
      </c>
    </row>
    <row r="6" spans="1:42" x14ac:dyDescent="0.2">
      <c r="A6" t="s">
        <v>536</v>
      </c>
      <c r="B6" t="s">
        <v>538</v>
      </c>
      <c r="C6" s="71">
        <v>4663</v>
      </c>
      <c r="D6" s="58" t="s">
        <v>1266</v>
      </c>
      <c r="E6" s="251" t="s">
        <v>3215</v>
      </c>
      <c r="F6" s="244">
        <v>315186.7</v>
      </c>
      <c r="G6" s="244">
        <v>0</v>
      </c>
      <c r="H6" s="244">
        <v>153436.65</v>
      </c>
      <c r="I6" s="244"/>
      <c r="J6" s="251">
        <v>1021498.04</v>
      </c>
      <c r="K6" s="251">
        <v>781979.31</v>
      </c>
      <c r="L6" s="251"/>
      <c r="N6" s="245">
        <v>2500</v>
      </c>
      <c r="O6" s="245">
        <v>13180</v>
      </c>
      <c r="Q6" s="245">
        <v>108.41</v>
      </c>
      <c r="R6" s="251">
        <v>42000</v>
      </c>
      <c r="S6" s="251"/>
      <c r="T6" s="251">
        <v>629200</v>
      </c>
      <c r="U6" s="251">
        <v>3482828.65</v>
      </c>
      <c r="V6" s="40"/>
      <c r="W6" s="40"/>
      <c r="X6" s="40">
        <v>593788.31000000006</v>
      </c>
      <c r="Y6" s="40"/>
      <c r="Z6" s="40">
        <v>707.5</v>
      </c>
      <c r="AA6" s="40">
        <v>1067520</v>
      </c>
      <c r="AB6" s="40">
        <v>174785</v>
      </c>
      <c r="AC6" s="246">
        <v>1264922</v>
      </c>
      <c r="AD6" s="246"/>
      <c r="AE6" s="246"/>
      <c r="AF6" s="246">
        <v>446107.79</v>
      </c>
      <c r="AG6" s="246">
        <v>149846.98000000001</v>
      </c>
      <c r="AH6" s="246"/>
      <c r="AI6" s="246"/>
      <c r="AJ6" s="246"/>
      <c r="AK6" s="76">
        <f t="shared" si="1"/>
        <v>468623.35</v>
      </c>
      <c r="AL6" s="31">
        <f t="shared" si="2"/>
        <v>15788.41</v>
      </c>
      <c r="AM6" s="21">
        <f t="shared" si="3"/>
        <v>452834.94</v>
      </c>
      <c r="AN6" s="15">
        <f t="shared" si="4"/>
        <v>1836800.81</v>
      </c>
      <c r="AO6" s="16">
        <f t="shared" si="5"/>
        <v>1860876.77</v>
      </c>
      <c r="AP6" s="26">
        <f t="shared" si="6"/>
        <v>-24075.959999999963</v>
      </c>
    </row>
    <row r="7" spans="1:42" x14ac:dyDescent="0.2">
      <c r="A7" t="s">
        <v>536</v>
      </c>
      <c r="B7" t="s">
        <v>538</v>
      </c>
      <c r="C7" s="71">
        <v>4364</v>
      </c>
      <c r="D7" s="58" t="s">
        <v>1267</v>
      </c>
      <c r="E7" s="251" t="s">
        <v>3216</v>
      </c>
      <c r="F7" s="244">
        <v>456641.05</v>
      </c>
      <c r="G7" s="244">
        <v>0</v>
      </c>
      <c r="H7" s="244">
        <v>107655</v>
      </c>
      <c r="I7" s="244"/>
      <c r="J7" s="251">
        <v>494243.86</v>
      </c>
      <c r="K7" s="251">
        <v>375350.88</v>
      </c>
      <c r="L7" s="251"/>
      <c r="O7" s="245">
        <v>164516.63</v>
      </c>
      <c r="Q7" s="245">
        <v>0</v>
      </c>
      <c r="R7" s="251">
        <v>197000</v>
      </c>
      <c r="S7" s="251"/>
      <c r="T7" s="251"/>
      <c r="U7" s="251">
        <v>3940312</v>
      </c>
      <c r="V7" s="40"/>
      <c r="W7" s="40"/>
      <c r="X7" s="40">
        <v>824360.85</v>
      </c>
      <c r="Y7" s="40"/>
      <c r="Z7" s="40">
        <v>330.08</v>
      </c>
      <c r="AA7" s="40">
        <v>686960</v>
      </c>
      <c r="AB7" s="40"/>
      <c r="AC7" s="246">
        <v>894420</v>
      </c>
      <c r="AD7" s="246"/>
      <c r="AE7" s="246"/>
      <c r="AF7" s="246">
        <v>416380.94</v>
      </c>
      <c r="AG7" s="246">
        <v>229974.59</v>
      </c>
      <c r="AH7" s="246"/>
      <c r="AI7" s="246"/>
      <c r="AJ7" s="246"/>
      <c r="AK7" s="76">
        <f t="shared" si="1"/>
        <v>564296.05000000005</v>
      </c>
      <c r="AL7" s="31">
        <f t="shared" si="2"/>
        <v>164516.63</v>
      </c>
      <c r="AM7" s="21">
        <f t="shared" si="3"/>
        <v>399779.42000000004</v>
      </c>
      <c r="AN7" s="15">
        <f t="shared" si="4"/>
        <v>1511650.93</v>
      </c>
      <c r="AO7" s="16">
        <f t="shared" si="5"/>
        <v>1540775.53</v>
      </c>
      <c r="AP7" s="26">
        <f t="shared" si="6"/>
        <v>-29124.600000000093</v>
      </c>
    </row>
    <row r="8" spans="1:42" x14ac:dyDescent="0.2">
      <c r="A8" t="s">
        <v>536</v>
      </c>
      <c r="B8" t="s">
        <v>538</v>
      </c>
      <c r="C8" s="71">
        <v>4222</v>
      </c>
      <c r="D8" s="58" t="s">
        <v>1268</v>
      </c>
      <c r="E8" s="251" t="s">
        <v>3217</v>
      </c>
      <c r="F8" s="244">
        <v>448955.35</v>
      </c>
      <c r="G8" s="244">
        <v>0</v>
      </c>
      <c r="H8" s="244">
        <v>16687.75</v>
      </c>
      <c r="I8" s="244"/>
      <c r="J8" s="251">
        <v>340671.86</v>
      </c>
      <c r="K8" s="251">
        <v>267480.82</v>
      </c>
      <c r="L8" s="251"/>
      <c r="M8" s="251">
        <v>194900</v>
      </c>
      <c r="O8" s="245">
        <v>27590</v>
      </c>
      <c r="Q8" s="245">
        <v>0</v>
      </c>
      <c r="R8" s="251"/>
      <c r="S8" s="251"/>
      <c r="T8" s="251">
        <v>1368.52</v>
      </c>
      <c r="U8" s="251">
        <v>2735240.51</v>
      </c>
      <c r="V8" s="40"/>
      <c r="W8" s="40"/>
      <c r="X8" s="40">
        <v>415905.93</v>
      </c>
      <c r="Y8" s="40"/>
      <c r="Z8" s="40">
        <v>1037.29</v>
      </c>
      <c r="AA8" s="40">
        <v>885770</v>
      </c>
      <c r="AB8" s="40"/>
      <c r="AC8" s="246">
        <v>967702</v>
      </c>
      <c r="AD8" s="246"/>
      <c r="AE8" s="246"/>
      <c r="AF8" s="246">
        <v>363770.2</v>
      </c>
      <c r="AG8" s="246">
        <v>78668.98</v>
      </c>
      <c r="AH8" s="246"/>
      <c r="AI8" s="246"/>
      <c r="AJ8" s="246"/>
      <c r="AK8" s="76">
        <f t="shared" si="1"/>
        <v>465643.1</v>
      </c>
      <c r="AL8" s="31">
        <f t="shared" si="2"/>
        <v>27590</v>
      </c>
      <c r="AM8" s="21">
        <f t="shared" si="3"/>
        <v>438053.1</v>
      </c>
      <c r="AN8" s="15">
        <f t="shared" si="4"/>
        <v>1302713.22</v>
      </c>
      <c r="AO8" s="16">
        <f t="shared" si="5"/>
        <v>1410141.18</v>
      </c>
      <c r="AP8" s="26">
        <f t="shared" si="6"/>
        <v>-107427.95999999996</v>
      </c>
    </row>
    <row r="9" spans="1:42" x14ac:dyDescent="0.2">
      <c r="A9" t="s">
        <v>536</v>
      </c>
      <c r="B9" t="s">
        <v>538</v>
      </c>
      <c r="C9" s="71">
        <v>3681</v>
      </c>
      <c r="D9" s="58" t="s">
        <v>1269</v>
      </c>
      <c r="E9" s="251" t="s">
        <v>3218</v>
      </c>
      <c r="F9" s="244">
        <v>331056.28999999998</v>
      </c>
      <c r="G9" s="244">
        <v>0</v>
      </c>
      <c r="H9" s="244">
        <v>55968.15</v>
      </c>
      <c r="I9" s="244"/>
      <c r="J9" s="251">
        <v>757010.11</v>
      </c>
      <c r="K9" s="251">
        <v>1121524.6100000001</v>
      </c>
      <c r="L9" s="251"/>
      <c r="O9" s="245">
        <v>32064</v>
      </c>
      <c r="Q9" s="245">
        <v>0</v>
      </c>
      <c r="R9" s="251">
        <v>175000</v>
      </c>
      <c r="S9" s="251"/>
      <c r="T9" s="251">
        <v>180423.8</v>
      </c>
      <c r="U9" s="251">
        <v>2266802.89</v>
      </c>
      <c r="V9" s="40"/>
      <c r="W9" s="40"/>
      <c r="X9" s="40">
        <v>415293.3</v>
      </c>
      <c r="Y9" s="40"/>
      <c r="Z9" s="40">
        <v>204.35</v>
      </c>
      <c r="AA9" s="40">
        <v>649250</v>
      </c>
      <c r="AB9" s="40"/>
      <c r="AC9" s="246">
        <v>726731.8</v>
      </c>
      <c r="AD9" s="246"/>
      <c r="AE9" s="246"/>
      <c r="AF9" s="246">
        <v>324537.65000000002</v>
      </c>
      <c r="AG9" s="246">
        <v>1858.33</v>
      </c>
      <c r="AH9" s="246"/>
      <c r="AI9" s="246"/>
      <c r="AJ9" s="246"/>
      <c r="AK9" s="76">
        <f t="shared" si="1"/>
        <v>387024.44</v>
      </c>
      <c r="AL9" s="31">
        <f t="shared" si="2"/>
        <v>32064</v>
      </c>
      <c r="AM9" s="21">
        <f t="shared" si="3"/>
        <v>354960.44</v>
      </c>
      <c r="AN9" s="15">
        <f t="shared" si="4"/>
        <v>1064747.6499999999</v>
      </c>
      <c r="AO9" s="16">
        <f t="shared" si="5"/>
        <v>1053127.7800000003</v>
      </c>
      <c r="AP9" s="26">
        <f t="shared" si="6"/>
        <v>11619.869999999646</v>
      </c>
    </row>
    <row r="10" spans="1:42" x14ac:dyDescent="0.2">
      <c r="A10" t="s">
        <v>536</v>
      </c>
      <c r="B10" t="s">
        <v>538</v>
      </c>
      <c r="C10" s="71">
        <v>2627</v>
      </c>
      <c r="D10" s="58" t="s">
        <v>1270</v>
      </c>
      <c r="E10" s="251" t="s">
        <v>3219</v>
      </c>
      <c r="F10" s="244">
        <v>290712.01</v>
      </c>
      <c r="G10" s="244">
        <v>0</v>
      </c>
      <c r="H10" s="244">
        <v>387453.64</v>
      </c>
      <c r="I10" s="244"/>
      <c r="J10" s="251">
        <v>926566.08</v>
      </c>
      <c r="K10" s="251">
        <v>639902.75</v>
      </c>
      <c r="L10" s="251"/>
      <c r="O10" s="245">
        <v>25293</v>
      </c>
      <c r="Q10" s="245">
        <v>0</v>
      </c>
      <c r="R10" s="251">
        <v>41600</v>
      </c>
      <c r="S10" s="251"/>
      <c r="T10" s="251"/>
      <c r="U10" s="251">
        <v>2678016.84</v>
      </c>
      <c r="V10" s="40"/>
      <c r="W10" s="40"/>
      <c r="X10" s="40">
        <v>861777.7</v>
      </c>
      <c r="Y10" s="40">
        <v>260</v>
      </c>
      <c r="Z10" s="40">
        <v>471</v>
      </c>
      <c r="AA10" s="40">
        <v>568000</v>
      </c>
      <c r="AB10" s="40"/>
      <c r="AC10" s="246">
        <v>653942</v>
      </c>
      <c r="AD10" s="246"/>
      <c r="AE10" s="246"/>
      <c r="AF10" s="246">
        <v>665629.44999999995</v>
      </c>
      <c r="AG10" s="246">
        <v>168558.07</v>
      </c>
      <c r="AH10" s="246"/>
      <c r="AI10" s="246"/>
      <c r="AJ10" s="246"/>
      <c r="AK10" s="76">
        <f t="shared" si="1"/>
        <v>678165.65</v>
      </c>
      <c r="AL10" s="31">
        <f t="shared" si="2"/>
        <v>25293</v>
      </c>
      <c r="AM10" s="21">
        <f t="shared" si="3"/>
        <v>652872.65</v>
      </c>
      <c r="AN10" s="15">
        <f t="shared" si="4"/>
        <v>1430508.7</v>
      </c>
      <c r="AO10" s="16">
        <f t="shared" si="5"/>
        <v>1488129.52</v>
      </c>
      <c r="AP10" s="26">
        <f t="shared" si="6"/>
        <v>-57620.820000000065</v>
      </c>
    </row>
    <row r="11" spans="1:42" x14ac:dyDescent="0.2">
      <c r="A11" t="s">
        <v>536</v>
      </c>
      <c r="B11" t="s">
        <v>538</v>
      </c>
      <c r="C11" s="71">
        <v>2345</v>
      </c>
      <c r="D11" s="58" t="s">
        <v>1271</v>
      </c>
      <c r="E11" s="251" t="s">
        <v>3220</v>
      </c>
      <c r="F11" s="244">
        <v>454538.99</v>
      </c>
      <c r="G11" s="244">
        <v>87198.76</v>
      </c>
      <c r="H11" s="244">
        <v>181762.99</v>
      </c>
      <c r="I11" s="244"/>
      <c r="J11" s="251">
        <v>1938625.32</v>
      </c>
      <c r="K11" s="251">
        <v>29888.29</v>
      </c>
      <c r="L11" s="251"/>
      <c r="O11" s="245">
        <v>40860</v>
      </c>
      <c r="Q11" s="245">
        <v>25804.73</v>
      </c>
      <c r="R11" s="251">
        <v>72450</v>
      </c>
      <c r="S11" s="251"/>
      <c r="T11" s="251"/>
      <c r="U11" s="251">
        <v>585220.22</v>
      </c>
      <c r="V11" s="40"/>
      <c r="W11" s="40"/>
      <c r="X11" s="40">
        <v>1021442.78</v>
      </c>
      <c r="Y11" s="40"/>
      <c r="Z11" s="40">
        <v>456.96</v>
      </c>
      <c r="AA11" s="40">
        <v>592900</v>
      </c>
      <c r="AB11" s="40"/>
      <c r="AC11" s="246">
        <v>843560</v>
      </c>
      <c r="AD11" s="246"/>
      <c r="AE11" s="246"/>
      <c r="AF11" s="246">
        <v>372424.18</v>
      </c>
      <c r="AG11" s="246">
        <v>384057.09</v>
      </c>
      <c r="AH11" s="246"/>
      <c r="AI11" s="246"/>
      <c r="AJ11" s="246"/>
      <c r="AK11" s="76">
        <f t="shared" si="1"/>
        <v>723500.74</v>
      </c>
      <c r="AL11" s="31">
        <f t="shared" si="2"/>
        <v>66664.73</v>
      </c>
      <c r="AM11" s="21">
        <f t="shared" si="3"/>
        <v>656836.01</v>
      </c>
      <c r="AN11" s="15">
        <f t="shared" si="4"/>
        <v>1614799.74</v>
      </c>
      <c r="AO11" s="16">
        <f t="shared" si="5"/>
        <v>1600041.27</v>
      </c>
      <c r="AP11" s="26">
        <f t="shared" si="6"/>
        <v>14758.469999999972</v>
      </c>
    </row>
    <row r="12" spans="1:42" x14ac:dyDescent="0.2">
      <c r="A12" t="s">
        <v>536</v>
      </c>
      <c r="B12" t="s">
        <v>538</v>
      </c>
      <c r="C12" s="71">
        <v>2209</v>
      </c>
      <c r="D12" s="58" t="s">
        <v>1272</v>
      </c>
      <c r="E12" s="251" t="s">
        <v>3221</v>
      </c>
      <c r="F12" s="244">
        <v>498765.44</v>
      </c>
      <c r="G12" s="244">
        <v>50000</v>
      </c>
      <c r="H12" s="244">
        <v>317706.27</v>
      </c>
      <c r="I12" s="244"/>
      <c r="J12" s="251">
        <v>466873.38</v>
      </c>
      <c r="K12" s="251">
        <v>924398.18</v>
      </c>
      <c r="L12" s="251"/>
      <c r="N12" s="245">
        <v>50000</v>
      </c>
      <c r="O12" s="245">
        <v>57500</v>
      </c>
      <c r="Q12" s="245">
        <v>0</v>
      </c>
      <c r="R12" s="251">
        <v>55000</v>
      </c>
      <c r="S12" s="251"/>
      <c r="T12" s="251"/>
      <c r="U12" s="251">
        <v>1804328.64</v>
      </c>
      <c r="V12" s="40"/>
      <c r="W12" s="40"/>
      <c r="X12" s="40">
        <v>439555.2</v>
      </c>
      <c r="Y12" s="40"/>
      <c r="Z12" s="40">
        <v>809.99</v>
      </c>
      <c r="AA12" s="40">
        <v>992160</v>
      </c>
      <c r="AB12" s="40"/>
      <c r="AC12" s="246">
        <v>1064160</v>
      </c>
      <c r="AD12" s="246"/>
      <c r="AE12" s="246"/>
      <c r="AF12" s="246">
        <v>272375.53000000003</v>
      </c>
      <c r="AG12" s="246">
        <v>180071.62</v>
      </c>
      <c r="AH12" s="246"/>
      <c r="AI12" s="246"/>
      <c r="AJ12" s="246">
        <v>370</v>
      </c>
      <c r="AK12" s="76">
        <f t="shared" si="1"/>
        <v>866471.71</v>
      </c>
      <c r="AL12" s="31">
        <f t="shared" si="2"/>
        <v>107500</v>
      </c>
      <c r="AM12" s="21">
        <f t="shared" si="3"/>
        <v>758971.71</v>
      </c>
      <c r="AN12" s="15">
        <f t="shared" si="4"/>
        <v>1432525.19</v>
      </c>
      <c r="AO12" s="16">
        <f t="shared" si="5"/>
        <v>1516977.15</v>
      </c>
      <c r="AP12" s="26">
        <f t="shared" si="6"/>
        <v>-84451.959999999963</v>
      </c>
    </row>
    <row r="13" spans="1:42" x14ac:dyDescent="0.2">
      <c r="A13" t="s">
        <v>536</v>
      </c>
      <c r="B13" t="s">
        <v>538</v>
      </c>
      <c r="C13" s="71">
        <v>2329</v>
      </c>
      <c r="D13" s="58" t="s">
        <v>1273</v>
      </c>
      <c r="E13" s="251" t="s">
        <v>3222</v>
      </c>
      <c r="F13" s="244">
        <v>400318.84</v>
      </c>
      <c r="G13" s="244">
        <v>12974.59</v>
      </c>
      <c r="H13" s="244">
        <v>69742.73</v>
      </c>
      <c r="I13" s="244"/>
      <c r="J13" s="251">
        <v>189513.97</v>
      </c>
      <c r="K13" s="251">
        <v>293130.03000000003</v>
      </c>
      <c r="L13" s="251"/>
      <c r="O13" s="245">
        <v>10327</v>
      </c>
      <c r="Q13" s="245">
        <v>32.71</v>
      </c>
      <c r="R13" s="251">
        <v>35000</v>
      </c>
      <c r="S13" s="251"/>
      <c r="T13" s="251"/>
      <c r="U13" s="251">
        <v>667029.63</v>
      </c>
      <c r="V13" s="40"/>
      <c r="W13" s="40"/>
      <c r="X13" s="40">
        <v>913060.69</v>
      </c>
      <c r="Y13" s="40">
        <v>99900</v>
      </c>
      <c r="Z13" s="40">
        <v>431.58</v>
      </c>
      <c r="AA13" s="40">
        <v>825130</v>
      </c>
      <c r="AB13" s="40"/>
      <c r="AC13" s="246">
        <v>889896</v>
      </c>
      <c r="AD13" s="246"/>
      <c r="AE13" s="246"/>
      <c r="AF13" s="246">
        <v>625919.69999999995</v>
      </c>
      <c r="AG13" s="246">
        <v>52128.06</v>
      </c>
      <c r="AH13" s="246"/>
      <c r="AI13" s="246"/>
      <c r="AJ13" s="246"/>
      <c r="AK13" s="76">
        <f t="shared" si="1"/>
        <v>483036.16000000003</v>
      </c>
      <c r="AL13" s="31">
        <f t="shared" si="2"/>
        <v>10359.709999999999</v>
      </c>
      <c r="AM13" s="21">
        <f t="shared" si="3"/>
        <v>472676.45</v>
      </c>
      <c r="AN13" s="15">
        <f t="shared" si="4"/>
        <v>1838522.27</v>
      </c>
      <c r="AO13" s="16">
        <f t="shared" si="5"/>
        <v>1567943.76</v>
      </c>
      <c r="AP13" s="26">
        <f t="shared" si="6"/>
        <v>270578.51</v>
      </c>
    </row>
    <row r="14" spans="1:42" x14ac:dyDescent="0.2">
      <c r="A14" t="s">
        <v>536</v>
      </c>
      <c r="B14" t="s">
        <v>538</v>
      </c>
      <c r="C14" s="71">
        <v>2781</v>
      </c>
      <c r="D14" s="58" t="s">
        <v>1274</v>
      </c>
      <c r="E14" s="251" t="s">
        <v>3223</v>
      </c>
      <c r="F14" s="244">
        <v>153279.82</v>
      </c>
      <c r="G14" s="244">
        <v>0</v>
      </c>
      <c r="H14" s="244">
        <v>255926.45</v>
      </c>
      <c r="I14" s="244"/>
      <c r="J14" s="251">
        <v>-893.6</v>
      </c>
      <c r="K14" s="251">
        <v>297707.45</v>
      </c>
      <c r="L14" s="251"/>
      <c r="O14" s="245">
        <v>10000</v>
      </c>
      <c r="Q14" s="245">
        <v>0</v>
      </c>
      <c r="R14" s="251">
        <v>15000</v>
      </c>
      <c r="S14" s="251"/>
      <c r="T14" s="251"/>
      <c r="U14" s="251">
        <v>818351.54</v>
      </c>
      <c r="V14" s="40"/>
      <c r="W14" s="40"/>
      <c r="X14" s="40">
        <v>750533.64</v>
      </c>
      <c r="Y14" s="40"/>
      <c r="Z14" s="40">
        <v>250.25</v>
      </c>
      <c r="AA14" s="40">
        <v>471740</v>
      </c>
      <c r="AB14" s="40"/>
      <c r="AC14" s="246">
        <v>698822</v>
      </c>
      <c r="AD14" s="246"/>
      <c r="AE14" s="246"/>
      <c r="AF14" s="246">
        <v>475764.96</v>
      </c>
      <c r="AG14" s="246">
        <v>46485.65</v>
      </c>
      <c r="AH14" s="246"/>
      <c r="AI14" s="246"/>
      <c r="AJ14" s="246"/>
      <c r="AK14" s="76">
        <f t="shared" si="1"/>
        <v>409206.27</v>
      </c>
      <c r="AL14" s="31">
        <f t="shared" si="2"/>
        <v>10000</v>
      </c>
      <c r="AM14" s="21">
        <f t="shared" si="3"/>
        <v>399206.27</v>
      </c>
      <c r="AN14" s="15">
        <f t="shared" si="4"/>
        <v>1222523.8900000001</v>
      </c>
      <c r="AO14" s="16">
        <f t="shared" si="5"/>
        <v>1221072.6099999999</v>
      </c>
      <c r="AP14" s="26">
        <f t="shared" si="6"/>
        <v>1451.2800000002608</v>
      </c>
    </row>
    <row r="15" spans="1:42" x14ac:dyDescent="0.2">
      <c r="A15" t="s">
        <v>536</v>
      </c>
      <c r="B15" t="s">
        <v>538</v>
      </c>
      <c r="C15" s="71">
        <v>3427</v>
      </c>
      <c r="D15" s="58" t="s">
        <v>1275</v>
      </c>
      <c r="E15" s="251" t="s">
        <v>3224</v>
      </c>
      <c r="F15" s="244">
        <v>183636.5</v>
      </c>
      <c r="G15" s="244">
        <v>0</v>
      </c>
      <c r="H15" s="244">
        <v>138592.93</v>
      </c>
      <c r="I15" s="244"/>
      <c r="J15" s="251">
        <v>562350.92000000004</v>
      </c>
      <c r="K15" s="251">
        <v>-252494.71</v>
      </c>
      <c r="L15" s="251"/>
      <c r="O15" s="245">
        <v>18100</v>
      </c>
      <c r="Q15" s="245">
        <v>170.99</v>
      </c>
      <c r="R15" s="251"/>
      <c r="S15" s="251"/>
      <c r="T15" s="251"/>
      <c r="U15" s="251">
        <v>3873985.05</v>
      </c>
      <c r="V15" s="40"/>
      <c r="W15" s="40"/>
      <c r="X15" s="40">
        <v>424700.47</v>
      </c>
      <c r="Y15" s="40"/>
      <c r="Z15" s="40">
        <v>256.74</v>
      </c>
      <c r="AA15" s="40">
        <v>1097010</v>
      </c>
      <c r="AB15" s="40"/>
      <c r="AC15" s="246">
        <v>1152010</v>
      </c>
      <c r="AD15" s="246"/>
      <c r="AE15" s="246"/>
      <c r="AF15" s="246">
        <v>271585.21999999997</v>
      </c>
      <c r="AG15" s="246">
        <v>1964288.84</v>
      </c>
      <c r="AH15" s="246"/>
      <c r="AI15" s="246"/>
      <c r="AJ15" s="246"/>
      <c r="AK15" s="76">
        <f t="shared" si="1"/>
        <v>322229.43</v>
      </c>
      <c r="AL15" s="31">
        <f t="shared" si="2"/>
        <v>18270.990000000002</v>
      </c>
      <c r="AM15" s="21">
        <f t="shared" si="3"/>
        <v>303958.44</v>
      </c>
      <c r="AN15" s="15">
        <f t="shared" si="4"/>
        <v>1521967.21</v>
      </c>
      <c r="AO15" s="16">
        <f t="shared" si="5"/>
        <v>3387884.06</v>
      </c>
      <c r="AP15" s="26">
        <f t="shared" si="6"/>
        <v>-1865916.85</v>
      </c>
    </row>
    <row r="16" spans="1:42" x14ac:dyDescent="0.2">
      <c r="A16" t="s">
        <v>536</v>
      </c>
      <c r="B16" t="s">
        <v>538</v>
      </c>
      <c r="C16" s="71">
        <v>2582</v>
      </c>
      <c r="D16" s="58" t="s">
        <v>1276</v>
      </c>
      <c r="E16" s="251" t="s">
        <v>3225</v>
      </c>
      <c r="F16" s="244">
        <v>318285.73</v>
      </c>
      <c r="G16" s="244">
        <v>0</v>
      </c>
      <c r="H16" s="244">
        <v>134662.23000000001</v>
      </c>
      <c r="I16" s="244"/>
      <c r="J16" s="251">
        <v>1514731.92</v>
      </c>
      <c r="K16" s="251">
        <v>148705.25</v>
      </c>
      <c r="L16" s="251"/>
      <c r="O16" s="245">
        <v>132407</v>
      </c>
      <c r="Q16" s="245">
        <v>0</v>
      </c>
      <c r="R16" s="251">
        <v>85000</v>
      </c>
      <c r="S16" s="251"/>
      <c r="T16" s="251"/>
      <c r="U16" s="251">
        <v>2037072.22</v>
      </c>
      <c r="V16" s="40"/>
      <c r="W16" s="40"/>
      <c r="X16" s="40">
        <v>776073.3</v>
      </c>
      <c r="Y16" s="40"/>
      <c r="Z16" s="40">
        <v>144.34</v>
      </c>
      <c r="AA16" s="40">
        <v>612310</v>
      </c>
      <c r="AB16" s="40">
        <v>60000</v>
      </c>
      <c r="AC16" s="246">
        <v>896568</v>
      </c>
      <c r="AD16" s="246"/>
      <c r="AE16" s="246"/>
      <c r="AF16" s="246">
        <v>421758.71999999997</v>
      </c>
      <c r="AG16" s="246">
        <v>91146.26</v>
      </c>
      <c r="AH16" s="246"/>
      <c r="AI16" s="246"/>
      <c r="AJ16" s="246">
        <v>60000</v>
      </c>
      <c r="AK16" s="76">
        <f t="shared" si="1"/>
        <v>452947.95999999996</v>
      </c>
      <c r="AL16" s="31">
        <f t="shared" si="2"/>
        <v>132407</v>
      </c>
      <c r="AM16" s="21">
        <f t="shared" si="3"/>
        <v>320540.95999999996</v>
      </c>
      <c r="AN16" s="15">
        <f t="shared" si="4"/>
        <v>1448527.6400000001</v>
      </c>
      <c r="AO16" s="16">
        <f t="shared" si="5"/>
        <v>1469472.98</v>
      </c>
      <c r="AP16" s="26">
        <f t="shared" si="6"/>
        <v>-20945.339999999851</v>
      </c>
    </row>
    <row r="17" spans="1:42" x14ac:dyDescent="0.2">
      <c r="A17" t="s">
        <v>536</v>
      </c>
      <c r="B17" t="s">
        <v>538</v>
      </c>
      <c r="C17" s="71">
        <v>1491</v>
      </c>
      <c r="D17" s="58" t="s">
        <v>1277</v>
      </c>
      <c r="E17" s="251" t="s">
        <v>3226</v>
      </c>
      <c r="F17" s="244">
        <v>331459.33</v>
      </c>
      <c r="G17" s="244">
        <v>0</v>
      </c>
      <c r="H17" s="244">
        <v>101679.78</v>
      </c>
      <c r="I17" s="244"/>
      <c r="J17" s="251">
        <v>205454.36</v>
      </c>
      <c r="K17" s="251">
        <v>449397.47</v>
      </c>
      <c r="L17" s="251"/>
      <c r="O17" s="245">
        <v>77227</v>
      </c>
      <c r="Q17" s="245">
        <v>32.71</v>
      </c>
      <c r="R17" s="251">
        <v>100000</v>
      </c>
      <c r="S17" s="251"/>
      <c r="T17" s="251"/>
      <c r="U17" s="251">
        <v>2706524.69</v>
      </c>
      <c r="V17" s="40"/>
      <c r="W17" s="40"/>
      <c r="X17" s="40">
        <v>346739.11</v>
      </c>
      <c r="Y17" s="40"/>
      <c r="Z17" s="40">
        <v>483.33</v>
      </c>
      <c r="AA17" s="40">
        <v>697560</v>
      </c>
      <c r="AB17" s="40"/>
      <c r="AC17" s="246">
        <v>803327</v>
      </c>
      <c r="AD17" s="246"/>
      <c r="AE17" s="246"/>
      <c r="AF17" s="246">
        <v>238331.51999999999</v>
      </c>
      <c r="AG17" s="246">
        <v>147780.41</v>
      </c>
      <c r="AH17" s="246"/>
      <c r="AI17" s="246"/>
      <c r="AJ17" s="246"/>
      <c r="AK17" s="76">
        <f t="shared" si="1"/>
        <v>433139.11</v>
      </c>
      <c r="AL17" s="31">
        <f t="shared" si="2"/>
        <v>77259.710000000006</v>
      </c>
      <c r="AM17" s="21">
        <f t="shared" si="3"/>
        <v>355879.39999999997</v>
      </c>
      <c r="AN17" s="15">
        <f t="shared" si="4"/>
        <v>1044782.44</v>
      </c>
      <c r="AO17" s="16">
        <f t="shared" si="5"/>
        <v>1189438.93</v>
      </c>
      <c r="AP17" s="26">
        <f t="shared" si="6"/>
        <v>-144656.49</v>
      </c>
    </row>
    <row r="18" spans="1:42" x14ac:dyDescent="0.2">
      <c r="A18" t="s">
        <v>536</v>
      </c>
      <c r="B18" t="s">
        <v>538</v>
      </c>
      <c r="C18" s="71">
        <v>2154</v>
      </c>
      <c r="D18" s="58" t="s">
        <v>1278</v>
      </c>
      <c r="E18" s="251" t="s">
        <v>3227</v>
      </c>
      <c r="F18" s="244">
        <v>279530.28999999998</v>
      </c>
      <c r="G18" s="244">
        <v>44600</v>
      </c>
      <c r="H18" s="244">
        <v>264496.57</v>
      </c>
      <c r="I18" s="244"/>
      <c r="J18" s="251">
        <v>2049669.08</v>
      </c>
      <c r="K18" s="251">
        <v>155516.56</v>
      </c>
      <c r="L18" s="251"/>
      <c r="O18" s="245">
        <v>64180</v>
      </c>
      <c r="Q18" s="245">
        <v>32.71</v>
      </c>
      <c r="R18" s="251">
        <v>65000</v>
      </c>
      <c r="S18" s="251"/>
      <c r="T18" s="251"/>
      <c r="U18" s="251">
        <v>865508.28</v>
      </c>
      <c r="V18" s="40"/>
      <c r="W18" s="40"/>
      <c r="X18" s="40">
        <v>736211.81</v>
      </c>
      <c r="Y18" s="40"/>
      <c r="Z18" s="40">
        <v>346.71</v>
      </c>
      <c r="AA18" s="40">
        <v>162120</v>
      </c>
      <c r="AB18" s="40">
        <v>3094900</v>
      </c>
      <c r="AC18" s="246">
        <v>260340</v>
      </c>
      <c r="AD18" s="246"/>
      <c r="AE18" s="246"/>
      <c r="AF18" s="246">
        <v>415042.17</v>
      </c>
      <c r="AG18" s="246">
        <v>1208119.1499999999</v>
      </c>
      <c r="AH18" s="246"/>
      <c r="AI18" s="246"/>
      <c r="AJ18" s="246"/>
      <c r="AK18" s="76">
        <f t="shared" si="1"/>
        <v>588626.86</v>
      </c>
      <c r="AL18" s="31">
        <f t="shared" si="2"/>
        <v>64212.71</v>
      </c>
      <c r="AM18" s="21">
        <f t="shared" si="3"/>
        <v>524414.15</v>
      </c>
      <c r="AN18" s="15">
        <f t="shared" si="4"/>
        <v>3993578.52</v>
      </c>
      <c r="AO18" s="16">
        <f t="shared" si="5"/>
        <v>1883501.3199999998</v>
      </c>
      <c r="AP18" s="26">
        <f t="shared" si="6"/>
        <v>2110077.2000000002</v>
      </c>
    </row>
    <row r="19" spans="1:42" x14ac:dyDescent="0.2">
      <c r="A19" t="s">
        <v>536</v>
      </c>
      <c r="B19" t="s">
        <v>538</v>
      </c>
      <c r="C19" s="71">
        <v>3909</v>
      </c>
      <c r="D19" s="58" t="s">
        <v>1279</v>
      </c>
      <c r="E19" s="251" t="s">
        <v>3228</v>
      </c>
      <c r="F19" s="244">
        <v>258751.97</v>
      </c>
      <c r="G19" s="244">
        <v>0</v>
      </c>
      <c r="H19" s="244">
        <v>114121.49</v>
      </c>
      <c r="I19" s="244"/>
      <c r="J19" s="251">
        <v>46207.57</v>
      </c>
      <c r="K19" s="251">
        <v>163912.91</v>
      </c>
      <c r="L19" s="251"/>
      <c r="O19" s="245">
        <v>7040</v>
      </c>
      <c r="Q19" s="245"/>
      <c r="R19" s="251">
        <v>90000</v>
      </c>
      <c r="S19" s="251"/>
      <c r="T19" s="251"/>
      <c r="U19" s="251">
        <v>2831701.19</v>
      </c>
      <c r="V19" s="40"/>
      <c r="W19" s="40"/>
      <c r="X19" s="40">
        <v>649973.26</v>
      </c>
      <c r="Y19" s="40"/>
      <c r="Z19" s="40">
        <v>304.70999999999998</v>
      </c>
      <c r="AA19" s="40">
        <v>747120</v>
      </c>
      <c r="AB19" s="40">
        <v>565.32000000000005</v>
      </c>
      <c r="AC19" s="246">
        <v>972810.5</v>
      </c>
      <c r="AD19" s="246"/>
      <c r="AE19" s="246"/>
      <c r="AF19" s="246">
        <v>288342.52</v>
      </c>
      <c r="AG19" s="246">
        <v>18813.16</v>
      </c>
      <c r="AH19" s="246"/>
      <c r="AI19" s="246"/>
      <c r="AJ19" s="246"/>
      <c r="AK19" s="76">
        <f t="shared" si="1"/>
        <v>372873.46</v>
      </c>
      <c r="AL19" s="31">
        <f t="shared" si="2"/>
        <v>7040</v>
      </c>
      <c r="AM19" s="21">
        <f t="shared" si="3"/>
        <v>365833.46</v>
      </c>
      <c r="AN19" s="15">
        <f t="shared" si="4"/>
        <v>1397963.29</v>
      </c>
      <c r="AO19" s="16">
        <f t="shared" si="5"/>
        <v>1279966.18</v>
      </c>
      <c r="AP19" s="26">
        <f t="shared" si="6"/>
        <v>117997.1100000001</v>
      </c>
    </row>
    <row r="20" spans="1:42" x14ac:dyDescent="0.2">
      <c r="A20" t="s">
        <v>536</v>
      </c>
      <c r="B20" t="s">
        <v>538</v>
      </c>
      <c r="C20" s="71">
        <v>2875</v>
      </c>
      <c r="D20" s="58" t="s">
        <v>1280</v>
      </c>
      <c r="E20" s="251" t="s">
        <v>3229</v>
      </c>
      <c r="F20" s="244">
        <v>715621.59</v>
      </c>
      <c r="G20" s="244">
        <v>0</v>
      </c>
      <c r="H20" s="244">
        <v>160816.41</v>
      </c>
      <c r="I20" s="244"/>
      <c r="J20" s="251">
        <v>2567482.9500000002</v>
      </c>
      <c r="K20" s="251">
        <v>427325.86</v>
      </c>
      <c r="L20" s="251"/>
      <c r="O20" s="245">
        <v>12040</v>
      </c>
      <c r="Q20" s="245">
        <v>0</v>
      </c>
      <c r="R20" s="251">
        <v>90000</v>
      </c>
      <c r="S20" s="251"/>
      <c r="T20" s="251"/>
      <c r="U20" s="251">
        <v>5546813.3099999996</v>
      </c>
      <c r="V20" s="40"/>
      <c r="W20" s="40"/>
      <c r="X20" s="40">
        <v>465257.05</v>
      </c>
      <c r="Y20" s="40">
        <v>1000</v>
      </c>
      <c r="Z20" s="40">
        <v>2962.99</v>
      </c>
      <c r="AA20" s="40">
        <v>866870</v>
      </c>
      <c r="AB20" s="40">
        <v>105</v>
      </c>
      <c r="AC20" s="246">
        <v>960855</v>
      </c>
      <c r="AD20" s="246"/>
      <c r="AE20" s="246"/>
      <c r="AF20" s="246">
        <v>320835.89</v>
      </c>
      <c r="AG20" s="246">
        <v>28078.69</v>
      </c>
      <c r="AH20" s="246"/>
      <c r="AI20" s="246"/>
      <c r="AJ20" s="246"/>
      <c r="AK20" s="76">
        <f t="shared" si="1"/>
        <v>876438</v>
      </c>
      <c r="AL20" s="31">
        <f t="shared" si="2"/>
        <v>12040</v>
      </c>
      <c r="AM20" s="21">
        <f t="shared" si="3"/>
        <v>864398</v>
      </c>
      <c r="AN20" s="15">
        <f t="shared" si="4"/>
        <v>1336195.04</v>
      </c>
      <c r="AO20" s="16">
        <f t="shared" si="5"/>
        <v>1309769.58</v>
      </c>
      <c r="AP20" s="26">
        <f t="shared" si="6"/>
        <v>26425.459999999963</v>
      </c>
    </row>
    <row r="21" spans="1:42" x14ac:dyDescent="0.2">
      <c r="A21" t="s">
        <v>536</v>
      </c>
      <c r="B21" t="s">
        <v>538</v>
      </c>
      <c r="C21" s="71">
        <v>4102</v>
      </c>
      <c r="D21" s="58" t="s">
        <v>1281</v>
      </c>
      <c r="E21" s="251" t="s">
        <v>3230</v>
      </c>
      <c r="F21" s="244">
        <v>891030.67</v>
      </c>
      <c r="G21" s="244">
        <v>0</v>
      </c>
      <c r="H21" s="244">
        <v>111753.07</v>
      </c>
      <c r="I21" s="244"/>
      <c r="J21" s="251">
        <v>2482759.7999999998</v>
      </c>
      <c r="K21" s="251">
        <v>1293756.33</v>
      </c>
      <c r="L21" s="251"/>
      <c r="O21" s="245">
        <v>28333</v>
      </c>
      <c r="Q21" s="245">
        <v>761.68</v>
      </c>
      <c r="R21" s="251">
        <v>105000</v>
      </c>
      <c r="S21" s="251"/>
      <c r="T21" s="251"/>
      <c r="U21" s="251">
        <v>1606327.04</v>
      </c>
      <c r="V21" s="40"/>
      <c r="W21" s="40"/>
      <c r="X21" s="40">
        <v>1577467.68</v>
      </c>
      <c r="Y21" s="40">
        <v>78000</v>
      </c>
      <c r="Z21" s="40">
        <v>568.33000000000004</v>
      </c>
      <c r="AA21" s="40">
        <v>1104950</v>
      </c>
      <c r="AB21" s="40"/>
      <c r="AC21" s="246">
        <v>1530981</v>
      </c>
      <c r="AD21" s="246">
        <v>16400</v>
      </c>
      <c r="AE21" s="246"/>
      <c r="AF21" s="246">
        <v>438097.29</v>
      </c>
      <c r="AG21" s="246">
        <v>84026.94</v>
      </c>
      <c r="AH21" s="246"/>
      <c r="AI21" s="246"/>
      <c r="AJ21" s="246"/>
      <c r="AK21" s="76">
        <f t="shared" si="1"/>
        <v>1002783.74</v>
      </c>
      <c r="AL21" s="31">
        <f t="shared" si="2"/>
        <v>29094.68</v>
      </c>
      <c r="AM21" s="21">
        <f t="shared" si="3"/>
        <v>973689.05999999994</v>
      </c>
      <c r="AN21" s="15">
        <f t="shared" si="4"/>
        <v>2760986.01</v>
      </c>
      <c r="AO21" s="16">
        <f t="shared" si="5"/>
        <v>2069505.23</v>
      </c>
      <c r="AP21" s="26">
        <f t="shared" si="6"/>
        <v>691480.7799999998</v>
      </c>
    </row>
    <row r="22" spans="1:42" x14ac:dyDescent="0.2">
      <c r="A22" t="s">
        <v>536</v>
      </c>
      <c r="B22" t="s">
        <v>538</v>
      </c>
      <c r="C22" s="71">
        <v>3593</v>
      </c>
      <c r="D22" s="58" t="s">
        <v>1282</v>
      </c>
      <c r="E22" s="251" t="s">
        <v>3231</v>
      </c>
      <c r="F22" s="244">
        <v>990069.69</v>
      </c>
      <c r="G22" s="244">
        <v>0</v>
      </c>
      <c r="H22" s="244">
        <v>61302.5</v>
      </c>
      <c r="I22" s="244"/>
      <c r="J22" s="251">
        <v>1839268.17</v>
      </c>
      <c r="K22" s="251">
        <v>485845.17</v>
      </c>
      <c r="L22" s="251"/>
      <c r="O22" s="245">
        <v>44029</v>
      </c>
      <c r="Q22" s="245">
        <v>47698</v>
      </c>
      <c r="R22" s="251">
        <v>36224.29</v>
      </c>
      <c r="S22" s="251"/>
      <c r="T22" s="251"/>
      <c r="U22" s="251">
        <v>1373222.93</v>
      </c>
      <c r="V22" s="40"/>
      <c r="W22" s="40"/>
      <c r="X22" s="40">
        <v>768362.49</v>
      </c>
      <c r="Y22" s="40">
        <v>23775.71</v>
      </c>
      <c r="Z22" s="40">
        <v>1012.74</v>
      </c>
      <c r="AA22" s="40">
        <v>1049520</v>
      </c>
      <c r="AB22" s="40"/>
      <c r="AC22" s="246">
        <v>1154843</v>
      </c>
      <c r="AD22" s="246"/>
      <c r="AE22" s="246"/>
      <c r="AF22" s="246">
        <v>267948.15999999997</v>
      </c>
      <c r="AG22" s="246">
        <v>128224</v>
      </c>
      <c r="AH22" s="246"/>
      <c r="AI22" s="246"/>
      <c r="AJ22" s="246"/>
      <c r="AK22" s="76">
        <f t="shared" si="1"/>
        <v>1051372.19</v>
      </c>
      <c r="AL22" s="31">
        <f t="shared" si="2"/>
        <v>91727</v>
      </c>
      <c r="AM22" s="21">
        <f t="shared" si="3"/>
        <v>959645.19</v>
      </c>
      <c r="AN22" s="15">
        <f t="shared" si="4"/>
        <v>1842670.94</v>
      </c>
      <c r="AO22" s="16">
        <f t="shared" si="5"/>
        <v>1551015.16</v>
      </c>
      <c r="AP22" s="26">
        <f t="shared" si="6"/>
        <v>291655.78000000003</v>
      </c>
    </row>
    <row r="23" spans="1:42" x14ac:dyDescent="0.2">
      <c r="A23" t="s">
        <v>536</v>
      </c>
      <c r="B23" t="s">
        <v>538</v>
      </c>
      <c r="C23" s="71">
        <v>2119</v>
      </c>
      <c r="D23" s="58" t="s">
        <v>1283</v>
      </c>
      <c r="E23" s="251" t="s">
        <v>3232</v>
      </c>
      <c r="F23" s="244">
        <v>612280.72</v>
      </c>
      <c r="G23" s="244">
        <v>11741.04</v>
      </c>
      <c r="H23" s="244">
        <v>109844.89</v>
      </c>
      <c r="I23" s="244"/>
      <c r="J23" s="251">
        <v>1959271.93</v>
      </c>
      <c r="K23" s="251">
        <v>-77186.86</v>
      </c>
      <c r="L23" s="251"/>
      <c r="O23" s="245">
        <v>18830</v>
      </c>
      <c r="Q23" s="245">
        <v>0</v>
      </c>
      <c r="R23" s="251"/>
      <c r="S23" s="251"/>
      <c r="T23" s="251"/>
      <c r="U23" s="251">
        <v>466379.49</v>
      </c>
      <c r="V23" s="40"/>
      <c r="W23" s="40"/>
      <c r="X23" s="40">
        <v>794907.25</v>
      </c>
      <c r="Y23" s="40">
        <v>117900</v>
      </c>
      <c r="Z23" s="40">
        <v>910.72</v>
      </c>
      <c r="AA23" s="40">
        <v>560230</v>
      </c>
      <c r="AB23" s="40"/>
      <c r="AC23" s="246">
        <v>743605</v>
      </c>
      <c r="AD23" s="246"/>
      <c r="AE23" s="246"/>
      <c r="AF23" s="246">
        <v>359710.25</v>
      </c>
      <c r="AG23" s="246">
        <v>1045675.32</v>
      </c>
      <c r="AH23" s="246"/>
      <c r="AI23" s="246"/>
      <c r="AJ23" s="246"/>
      <c r="AK23" s="76">
        <f t="shared" si="1"/>
        <v>733866.65</v>
      </c>
      <c r="AL23" s="31">
        <f t="shared" si="2"/>
        <v>18830</v>
      </c>
      <c r="AM23" s="21">
        <f t="shared" si="3"/>
        <v>715036.65</v>
      </c>
      <c r="AN23" s="15">
        <f t="shared" si="4"/>
        <v>1473947.97</v>
      </c>
      <c r="AO23" s="16">
        <f t="shared" si="5"/>
        <v>2148990.5699999998</v>
      </c>
      <c r="AP23" s="26">
        <f t="shared" si="6"/>
        <v>-675042.59999999986</v>
      </c>
    </row>
    <row r="24" spans="1:42" x14ac:dyDescent="0.2">
      <c r="A24" t="s">
        <v>536</v>
      </c>
      <c r="B24" t="s">
        <v>538</v>
      </c>
      <c r="C24" s="71">
        <v>2646</v>
      </c>
      <c r="D24" s="58" t="s">
        <v>1284</v>
      </c>
      <c r="E24" s="251" t="s">
        <v>3233</v>
      </c>
      <c r="F24" s="244">
        <v>208527.63</v>
      </c>
      <c r="G24" s="244">
        <v>3206</v>
      </c>
      <c r="H24" s="244">
        <v>142736.65</v>
      </c>
      <c r="I24" s="244"/>
      <c r="J24" s="251">
        <v>223190.64</v>
      </c>
      <c r="K24" s="251">
        <v>328652.33</v>
      </c>
      <c r="L24" s="251"/>
      <c r="N24" s="245">
        <v>50000</v>
      </c>
      <c r="O24" s="245">
        <v>13822</v>
      </c>
      <c r="Q24" s="245"/>
      <c r="R24" s="251">
        <v>83500</v>
      </c>
      <c r="S24" s="251"/>
      <c r="T24" s="251"/>
      <c r="U24" s="251">
        <v>1804328.64</v>
      </c>
      <c r="V24" s="40"/>
      <c r="W24" s="40"/>
      <c r="X24" s="40">
        <v>523549.77</v>
      </c>
      <c r="Y24" s="40"/>
      <c r="Z24" s="40">
        <v>155.13</v>
      </c>
      <c r="AA24" s="40">
        <v>673762</v>
      </c>
      <c r="AB24" s="40"/>
      <c r="AC24" s="246">
        <v>750661</v>
      </c>
      <c r="AD24" s="246"/>
      <c r="AE24" s="246"/>
      <c r="AF24" s="246">
        <v>298520.38</v>
      </c>
      <c r="AG24" s="246">
        <v>218830.55</v>
      </c>
      <c r="AH24" s="246"/>
      <c r="AI24" s="246"/>
      <c r="AJ24" s="246"/>
      <c r="AK24" s="76">
        <f t="shared" si="1"/>
        <v>354470.28</v>
      </c>
      <c r="AL24" s="31">
        <f t="shared" si="2"/>
        <v>63822</v>
      </c>
      <c r="AM24" s="21">
        <f t="shared" si="3"/>
        <v>290648.28000000003</v>
      </c>
      <c r="AN24" s="15">
        <f t="shared" si="4"/>
        <v>1197466.8999999999</v>
      </c>
      <c r="AO24" s="16">
        <f t="shared" si="5"/>
        <v>1268011.93</v>
      </c>
      <c r="AP24" s="26">
        <f t="shared" si="6"/>
        <v>-70545.030000000028</v>
      </c>
    </row>
    <row r="25" spans="1:42" x14ac:dyDescent="0.2">
      <c r="A25" t="s">
        <v>536</v>
      </c>
      <c r="B25" t="s">
        <v>538</v>
      </c>
      <c r="C25" s="71">
        <v>6232</v>
      </c>
      <c r="D25" s="58" t="s">
        <v>1285</v>
      </c>
      <c r="E25" s="251" t="s">
        <v>3234</v>
      </c>
      <c r="F25" s="244">
        <v>352144.82</v>
      </c>
      <c r="G25" s="244">
        <v>0</v>
      </c>
      <c r="H25" s="244">
        <v>322201.71999999997</v>
      </c>
      <c r="I25" s="244"/>
      <c r="J25" s="251">
        <v>442547.98</v>
      </c>
      <c r="K25" s="251">
        <v>89441.98</v>
      </c>
      <c r="L25" s="251"/>
      <c r="O25" s="245">
        <v>58072</v>
      </c>
      <c r="Q25" s="245">
        <v>32.71</v>
      </c>
      <c r="R25" s="251"/>
      <c r="S25" s="251"/>
      <c r="T25" s="251"/>
      <c r="U25" s="251">
        <v>1601555.91</v>
      </c>
      <c r="V25" s="40"/>
      <c r="W25" s="40"/>
      <c r="X25" s="40">
        <v>1017446.04</v>
      </c>
      <c r="Y25" s="40"/>
      <c r="Z25" s="40">
        <v>636.94000000000005</v>
      </c>
      <c r="AA25" s="40">
        <v>570290</v>
      </c>
      <c r="AB25" s="40"/>
      <c r="AC25" s="246">
        <v>953453.81</v>
      </c>
      <c r="AD25" s="246"/>
      <c r="AE25" s="246"/>
      <c r="AF25" s="246">
        <v>759639.02</v>
      </c>
      <c r="AG25" s="246">
        <v>18962</v>
      </c>
      <c r="AH25" s="246"/>
      <c r="AI25" s="246"/>
      <c r="AJ25" s="246"/>
      <c r="AK25" s="76">
        <f t="shared" si="1"/>
        <v>674346.54</v>
      </c>
      <c r="AL25" s="31">
        <f t="shared" si="2"/>
        <v>58104.71</v>
      </c>
      <c r="AM25" s="21">
        <f t="shared" si="3"/>
        <v>616241.83000000007</v>
      </c>
      <c r="AN25" s="15">
        <f t="shared" si="4"/>
        <v>1588372.98</v>
      </c>
      <c r="AO25" s="16">
        <f t="shared" si="5"/>
        <v>1732054.83</v>
      </c>
      <c r="AP25" s="26">
        <f t="shared" si="6"/>
        <v>-143681.85000000009</v>
      </c>
    </row>
    <row r="26" spans="1:42" x14ac:dyDescent="0.2">
      <c r="A26" t="s">
        <v>536</v>
      </c>
      <c r="B26" t="s">
        <v>538</v>
      </c>
      <c r="C26" s="71">
        <v>5126</v>
      </c>
      <c r="D26" s="58" t="s">
        <v>1286</v>
      </c>
      <c r="E26" s="251" t="s">
        <v>3235</v>
      </c>
      <c r="F26" s="244">
        <v>342411.99</v>
      </c>
      <c r="G26" s="244">
        <v>0</v>
      </c>
      <c r="H26" s="244">
        <v>144135.57</v>
      </c>
      <c r="I26" s="244"/>
      <c r="J26" s="251">
        <v>96438.5</v>
      </c>
      <c r="K26" s="251">
        <v>217548.35</v>
      </c>
      <c r="L26" s="251"/>
      <c r="O26" s="245">
        <v>20955</v>
      </c>
      <c r="Q26" s="245">
        <v>699.71</v>
      </c>
      <c r="R26" s="251"/>
      <c r="S26" s="251"/>
      <c r="T26" s="251"/>
      <c r="U26" s="251">
        <v>1188537.31</v>
      </c>
      <c r="V26" s="40"/>
      <c r="W26" s="40"/>
      <c r="X26" s="40">
        <v>620899.34</v>
      </c>
      <c r="Y26" s="40"/>
      <c r="Z26" s="40">
        <v>451.75</v>
      </c>
      <c r="AA26" s="40">
        <v>1013760</v>
      </c>
      <c r="AB26" s="40"/>
      <c r="AC26" s="246">
        <v>1097963</v>
      </c>
      <c r="AD26" s="246"/>
      <c r="AE26" s="246"/>
      <c r="AF26" s="246">
        <v>613161.04</v>
      </c>
      <c r="AG26" s="246">
        <v>48631.76</v>
      </c>
      <c r="AH26" s="246"/>
      <c r="AI26" s="246"/>
      <c r="AJ26" s="246"/>
      <c r="AK26" s="76">
        <f t="shared" si="1"/>
        <v>486547.56</v>
      </c>
      <c r="AL26" s="31">
        <f t="shared" si="2"/>
        <v>21654.71</v>
      </c>
      <c r="AM26" s="21">
        <f t="shared" si="3"/>
        <v>464892.85</v>
      </c>
      <c r="AN26" s="15">
        <f t="shared" si="4"/>
        <v>1635111.0899999999</v>
      </c>
      <c r="AO26" s="16">
        <f t="shared" si="5"/>
        <v>1759755.8</v>
      </c>
      <c r="AP26" s="26">
        <f t="shared" si="6"/>
        <v>-124644.7100000002</v>
      </c>
    </row>
    <row r="27" spans="1:42" x14ac:dyDescent="0.2">
      <c r="A27" t="s">
        <v>536</v>
      </c>
      <c r="B27" t="s">
        <v>538</v>
      </c>
      <c r="C27" s="71">
        <v>2780</v>
      </c>
      <c r="D27" s="58" t="s">
        <v>1287</v>
      </c>
      <c r="E27" s="251" t="s">
        <v>3355</v>
      </c>
      <c r="F27" s="244">
        <v>202895.56</v>
      </c>
      <c r="G27" s="244">
        <v>0</v>
      </c>
      <c r="H27" s="244">
        <v>144116</v>
      </c>
      <c r="I27" s="244"/>
      <c r="J27" s="251">
        <v>687731.56</v>
      </c>
      <c r="K27" s="251">
        <v>342573.66</v>
      </c>
      <c r="L27" s="251"/>
      <c r="O27" s="245">
        <v>16280</v>
      </c>
      <c r="Q27" s="245">
        <v>415605.68</v>
      </c>
      <c r="R27" s="251"/>
      <c r="S27" s="251"/>
      <c r="T27" s="251"/>
      <c r="U27" s="251">
        <v>3378480.39</v>
      </c>
      <c r="V27" s="40"/>
      <c r="W27" s="40"/>
      <c r="X27" s="40">
        <v>726010.17</v>
      </c>
      <c r="Y27" s="40"/>
      <c r="Z27" s="40">
        <v>318.10000000000002</v>
      </c>
      <c r="AA27" s="40">
        <v>447895</v>
      </c>
      <c r="AB27" s="40"/>
      <c r="AC27" s="246">
        <v>704953.5</v>
      </c>
      <c r="AD27" s="246"/>
      <c r="AE27" s="246"/>
      <c r="AF27" s="246">
        <v>363094.82</v>
      </c>
      <c r="AG27" s="246">
        <v>45</v>
      </c>
      <c r="AH27" s="246"/>
      <c r="AI27" s="246"/>
      <c r="AJ27" s="246"/>
      <c r="AK27" s="76">
        <f t="shared" si="1"/>
        <v>347011.56</v>
      </c>
      <c r="AL27" s="31">
        <f t="shared" si="2"/>
        <v>431885.68</v>
      </c>
      <c r="AM27" s="21">
        <f t="shared" si="3"/>
        <v>-84874.12</v>
      </c>
      <c r="AN27" s="15">
        <f t="shared" si="4"/>
        <v>1174223.27</v>
      </c>
      <c r="AO27" s="16">
        <f t="shared" si="5"/>
        <v>1068093.32</v>
      </c>
      <c r="AP27" s="26">
        <f t="shared" si="6"/>
        <v>106129.94999999995</v>
      </c>
    </row>
    <row r="28" spans="1:42" x14ac:dyDescent="0.2">
      <c r="A28" t="s">
        <v>536</v>
      </c>
      <c r="B28" t="s">
        <v>538</v>
      </c>
      <c r="C28" s="71">
        <v>2904</v>
      </c>
      <c r="D28" s="58" t="s">
        <v>1288</v>
      </c>
      <c r="E28" s="251" t="s">
        <v>3360</v>
      </c>
      <c r="F28" s="244">
        <v>283229.46000000002</v>
      </c>
      <c r="G28" s="244">
        <v>0</v>
      </c>
      <c r="H28" s="244">
        <v>157852.4</v>
      </c>
      <c r="I28" s="244"/>
      <c r="J28" s="251">
        <v>3515571.2</v>
      </c>
      <c r="K28" s="251">
        <v>270908.33</v>
      </c>
      <c r="L28" s="251"/>
      <c r="O28" s="245">
        <v>42864</v>
      </c>
      <c r="Q28" s="245">
        <v>0</v>
      </c>
      <c r="R28" s="251"/>
      <c r="S28" s="251"/>
      <c r="T28" s="251">
        <v>25000</v>
      </c>
      <c r="U28" s="251">
        <v>4652638.84</v>
      </c>
      <c r="V28" s="40"/>
      <c r="W28" s="40"/>
      <c r="X28" s="40">
        <v>429346.6</v>
      </c>
      <c r="Y28" s="40"/>
      <c r="Z28" s="40">
        <v>465.8</v>
      </c>
      <c r="AA28" s="40">
        <v>476080</v>
      </c>
      <c r="AB28" s="40"/>
      <c r="AC28" s="246">
        <v>570819</v>
      </c>
      <c r="AD28" s="246"/>
      <c r="AE28" s="246"/>
      <c r="AF28" s="246">
        <v>253650.59</v>
      </c>
      <c r="AG28" s="246">
        <v>2899.58</v>
      </c>
      <c r="AH28" s="246"/>
      <c r="AI28" s="246"/>
      <c r="AJ28" s="246"/>
      <c r="AK28" s="76">
        <f t="shared" si="1"/>
        <v>441081.86</v>
      </c>
      <c r="AL28" s="31">
        <f t="shared" si="2"/>
        <v>42864</v>
      </c>
      <c r="AM28" s="21">
        <f t="shared" si="3"/>
        <v>398217.86</v>
      </c>
      <c r="AN28" s="15">
        <f t="shared" si="4"/>
        <v>905892.39999999991</v>
      </c>
      <c r="AO28" s="16">
        <f t="shared" si="5"/>
        <v>827369.16999999993</v>
      </c>
      <c r="AP28" s="26">
        <f t="shared" si="6"/>
        <v>78523.229999999981</v>
      </c>
    </row>
    <row r="29" spans="1:42" x14ac:dyDescent="0.2">
      <c r="A29" t="s">
        <v>541</v>
      </c>
      <c r="B29" t="s">
        <v>542</v>
      </c>
      <c r="C29" s="71">
        <v>3964</v>
      </c>
      <c r="D29" s="58" t="s">
        <v>1289</v>
      </c>
      <c r="E29" s="251" t="s">
        <v>3236</v>
      </c>
      <c r="F29" s="244">
        <v>419788.47</v>
      </c>
      <c r="G29" s="244">
        <v>0</v>
      </c>
      <c r="H29" s="244">
        <v>18879.5</v>
      </c>
      <c r="I29" s="244"/>
      <c r="J29" s="251">
        <v>2251144.67</v>
      </c>
      <c r="K29" s="251">
        <v>322504.71999999997</v>
      </c>
      <c r="L29" s="251"/>
      <c r="Q29" s="245"/>
      <c r="R29" s="251"/>
      <c r="S29" s="251"/>
      <c r="T29" s="251">
        <v>-1234725.33</v>
      </c>
      <c r="U29" s="251">
        <v>3908830.71</v>
      </c>
      <c r="V29" s="40"/>
      <c r="W29" s="40"/>
      <c r="X29" s="40">
        <v>288299.59999999998</v>
      </c>
      <c r="Y29" s="40">
        <v>255330.19</v>
      </c>
      <c r="Z29" s="40">
        <v>369.72</v>
      </c>
      <c r="AA29" s="40">
        <v>998240</v>
      </c>
      <c r="AB29" s="40">
        <v>750000</v>
      </c>
      <c r="AC29" s="246">
        <v>1407760</v>
      </c>
      <c r="AD29" s="246"/>
      <c r="AE29" s="246"/>
      <c r="AF29" s="246">
        <v>379181.49</v>
      </c>
      <c r="AG29" s="246">
        <v>147938.04</v>
      </c>
      <c r="AH29" s="246"/>
      <c r="AI29" s="246"/>
      <c r="AJ29" s="246">
        <v>1231</v>
      </c>
      <c r="AK29" s="76">
        <f t="shared" si="1"/>
        <v>438667.97</v>
      </c>
      <c r="AL29" s="31">
        <f t="shared" si="2"/>
        <v>0</v>
      </c>
      <c r="AM29" s="21">
        <f t="shared" si="3"/>
        <v>438667.97</v>
      </c>
      <c r="AN29" s="15">
        <f t="shared" si="4"/>
        <v>2292239.5099999998</v>
      </c>
      <c r="AO29" s="16">
        <f t="shared" si="5"/>
        <v>1936110.53</v>
      </c>
      <c r="AP29" s="26">
        <f t="shared" si="6"/>
        <v>356128.97999999975</v>
      </c>
    </row>
    <row r="30" spans="1:42" x14ac:dyDescent="0.2">
      <c r="A30" t="s">
        <v>541</v>
      </c>
      <c r="B30" t="s">
        <v>542</v>
      </c>
      <c r="C30" s="71">
        <v>5112</v>
      </c>
      <c r="D30" s="58" t="s">
        <v>1290</v>
      </c>
      <c r="E30" s="251" t="s">
        <v>3237</v>
      </c>
      <c r="F30" s="244">
        <v>293623.40999999997</v>
      </c>
      <c r="G30" s="244">
        <v>0</v>
      </c>
      <c r="H30" s="244">
        <v>207517.99</v>
      </c>
      <c r="I30" s="244"/>
      <c r="J30" s="251">
        <v>911688</v>
      </c>
      <c r="K30" s="251">
        <v>347653</v>
      </c>
      <c r="L30" s="251"/>
      <c r="Q30" s="245">
        <v>233.65</v>
      </c>
      <c r="R30" s="251"/>
      <c r="S30" s="251"/>
      <c r="T30" s="251">
        <v>-2230501.0499999998</v>
      </c>
      <c r="U30" s="251">
        <v>3967213.3</v>
      </c>
      <c r="V30" s="40">
        <v>515.61</v>
      </c>
      <c r="W30" s="40"/>
      <c r="X30" s="40">
        <v>677211.67</v>
      </c>
      <c r="Y30" s="40"/>
      <c r="Z30" s="40"/>
      <c r="AA30" s="40">
        <v>888160</v>
      </c>
      <c r="AB30" s="40">
        <v>100000</v>
      </c>
      <c r="AC30" s="246">
        <v>1057480.3</v>
      </c>
      <c r="AD30" s="246"/>
      <c r="AE30" s="246">
        <v>10804</v>
      </c>
      <c r="AF30" s="246">
        <v>462469.78</v>
      </c>
      <c r="AG30" s="246">
        <v>103648</v>
      </c>
      <c r="AH30" s="246"/>
      <c r="AI30" s="246"/>
      <c r="AJ30" s="246"/>
      <c r="AK30" s="76">
        <f t="shared" si="1"/>
        <v>501141.39999999997</v>
      </c>
      <c r="AL30" s="31">
        <f t="shared" si="2"/>
        <v>233.65</v>
      </c>
      <c r="AM30" s="21">
        <f t="shared" si="3"/>
        <v>500907.74999999994</v>
      </c>
      <c r="AN30" s="15">
        <f t="shared" si="4"/>
        <v>1665887.28</v>
      </c>
      <c r="AO30" s="16">
        <f t="shared" si="5"/>
        <v>1634402.08</v>
      </c>
      <c r="AP30" s="26">
        <f t="shared" si="6"/>
        <v>31485.199999999953</v>
      </c>
    </row>
    <row r="31" spans="1:42" x14ac:dyDescent="0.2">
      <c r="A31" t="s">
        <v>541</v>
      </c>
      <c r="B31" t="s">
        <v>542</v>
      </c>
      <c r="C31" s="71">
        <v>2863</v>
      </c>
      <c r="D31" s="58" t="s">
        <v>1291</v>
      </c>
      <c r="E31" s="251" t="s">
        <v>3238</v>
      </c>
      <c r="F31" s="244">
        <v>511017.85</v>
      </c>
      <c r="G31" s="244">
        <v>0</v>
      </c>
      <c r="H31" s="244">
        <v>42519.06</v>
      </c>
      <c r="I31" s="244"/>
      <c r="J31" s="251">
        <v>15020</v>
      </c>
      <c r="K31" s="251">
        <v>271354.09999999998</v>
      </c>
      <c r="L31" s="251"/>
      <c r="Q31" s="245"/>
      <c r="R31" s="251"/>
      <c r="S31" s="251"/>
      <c r="T31" s="251"/>
      <c r="U31" s="251">
        <v>1728640.99</v>
      </c>
      <c r="V31" s="40"/>
      <c r="W31" s="40"/>
      <c r="X31" s="40">
        <v>515788.57</v>
      </c>
      <c r="Y31" s="40"/>
      <c r="Z31" s="40">
        <v>765.23</v>
      </c>
      <c r="AA31" s="40">
        <v>880000</v>
      </c>
      <c r="AB31" s="40">
        <v>60309.38</v>
      </c>
      <c r="AC31" s="246">
        <v>958700</v>
      </c>
      <c r="AD31" s="246"/>
      <c r="AE31" s="246"/>
      <c r="AF31" s="246">
        <v>289109.15000000002</v>
      </c>
      <c r="AG31" s="246">
        <v>114652.48</v>
      </c>
      <c r="AH31" s="246"/>
      <c r="AI31" s="246"/>
      <c r="AJ31" s="246"/>
      <c r="AK31" s="76">
        <f t="shared" si="1"/>
        <v>553536.90999999992</v>
      </c>
      <c r="AL31" s="31">
        <f t="shared" si="2"/>
        <v>0</v>
      </c>
      <c r="AM31" s="21">
        <f t="shared" si="3"/>
        <v>553536.90999999992</v>
      </c>
      <c r="AN31" s="15">
        <f t="shared" si="4"/>
        <v>1456863.18</v>
      </c>
      <c r="AO31" s="16">
        <f t="shared" si="5"/>
        <v>1362461.63</v>
      </c>
      <c r="AP31" s="26">
        <f t="shared" si="6"/>
        <v>94401.550000000047</v>
      </c>
    </row>
    <row r="32" spans="1:42" x14ac:dyDescent="0.2">
      <c r="A32" t="s">
        <v>541</v>
      </c>
      <c r="B32" t="s">
        <v>542</v>
      </c>
      <c r="C32" s="71">
        <v>3378</v>
      </c>
      <c r="D32" s="58" t="s">
        <v>1292</v>
      </c>
      <c r="E32" s="251" t="s">
        <v>3239</v>
      </c>
      <c r="F32" s="244">
        <v>401997.32</v>
      </c>
      <c r="G32" s="244">
        <v>29976</v>
      </c>
      <c r="H32" s="244">
        <v>-41535.129999999997</v>
      </c>
      <c r="I32" s="244"/>
      <c r="J32" s="251">
        <v>8058.07</v>
      </c>
      <c r="K32" s="251">
        <v>309239.93</v>
      </c>
      <c r="L32" s="251"/>
      <c r="Q32" s="245">
        <v>256025.21</v>
      </c>
      <c r="R32" s="251"/>
      <c r="S32" s="251"/>
      <c r="T32" s="251">
        <v>-1577763.78</v>
      </c>
      <c r="U32" s="251">
        <v>2399403.2599999998</v>
      </c>
      <c r="V32" s="40"/>
      <c r="W32" s="40"/>
      <c r="X32" s="40">
        <v>534132.16</v>
      </c>
      <c r="Y32" s="40"/>
      <c r="Z32" s="40"/>
      <c r="AA32" s="40"/>
      <c r="AB32" s="40">
        <v>90024.88</v>
      </c>
      <c r="AC32" s="246">
        <v>211094</v>
      </c>
      <c r="AD32" s="246"/>
      <c r="AE32" s="246">
        <v>51124</v>
      </c>
      <c r="AF32" s="246">
        <v>558385.65</v>
      </c>
      <c r="AG32" s="246">
        <v>85519.48</v>
      </c>
      <c r="AH32" s="246"/>
      <c r="AI32" s="246"/>
      <c r="AJ32" s="246">
        <v>449.41</v>
      </c>
      <c r="AK32" s="76">
        <f t="shared" si="1"/>
        <v>390438.19</v>
      </c>
      <c r="AL32" s="31">
        <f t="shared" si="2"/>
        <v>256025.21</v>
      </c>
      <c r="AM32" s="21">
        <f t="shared" si="3"/>
        <v>134412.98000000001</v>
      </c>
      <c r="AN32" s="15">
        <f t="shared" si="4"/>
        <v>624157.04</v>
      </c>
      <c r="AO32" s="16">
        <f t="shared" si="5"/>
        <v>906572.54</v>
      </c>
      <c r="AP32" s="26">
        <f t="shared" si="6"/>
        <v>-282415.5</v>
      </c>
    </row>
    <row r="33" spans="1:42" x14ac:dyDescent="0.2">
      <c r="A33" t="s">
        <v>541</v>
      </c>
      <c r="B33" t="s">
        <v>542</v>
      </c>
      <c r="C33" s="71">
        <v>3946</v>
      </c>
      <c r="D33" s="58" t="s">
        <v>1293</v>
      </c>
      <c r="E33" s="251" t="s">
        <v>3240</v>
      </c>
      <c r="F33" s="244">
        <v>418562.9</v>
      </c>
      <c r="G33" s="244">
        <v>0</v>
      </c>
      <c r="H33" s="244">
        <v>42829.29</v>
      </c>
      <c r="I33" s="244"/>
      <c r="J33" s="251">
        <v>11286726.92</v>
      </c>
      <c r="K33" s="251">
        <v>472618.12</v>
      </c>
      <c r="L33" s="251"/>
      <c r="Q33" s="245">
        <v>-61</v>
      </c>
      <c r="R33" s="251"/>
      <c r="S33" s="251"/>
      <c r="T33" s="251">
        <v>4065917.73</v>
      </c>
      <c r="U33" s="251">
        <v>8039383.1299999999</v>
      </c>
      <c r="V33" s="40"/>
      <c r="W33" s="40"/>
      <c r="X33" s="40">
        <v>997978.3</v>
      </c>
      <c r="Y33" s="40"/>
      <c r="Z33" s="40">
        <v>661.75</v>
      </c>
      <c r="AA33" s="40">
        <v>630310</v>
      </c>
      <c r="AB33" s="40">
        <v>79800</v>
      </c>
      <c r="AC33" s="246">
        <v>1060170</v>
      </c>
      <c r="AD33" s="246"/>
      <c r="AE33" s="246">
        <v>5208</v>
      </c>
      <c r="AF33" s="246">
        <v>387370.28</v>
      </c>
      <c r="AG33" s="246">
        <v>129249.4</v>
      </c>
      <c r="AH33" s="246"/>
      <c r="AI33" s="246"/>
      <c r="AJ33" s="246"/>
      <c r="AK33" s="76">
        <f t="shared" si="1"/>
        <v>461392.19</v>
      </c>
      <c r="AL33" s="31">
        <f t="shared" si="2"/>
        <v>-61</v>
      </c>
      <c r="AM33" s="21">
        <f t="shared" si="3"/>
        <v>461453.19</v>
      </c>
      <c r="AN33" s="15">
        <f t="shared" si="4"/>
        <v>1708750.05</v>
      </c>
      <c r="AO33" s="16">
        <f t="shared" si="5"/>
        <v>1581997.68</v>
      </c>
      <c r="AP33" s="26">
        <f t="shared" si="6"/>
        <v>126752.37000000011</v>
      </c>
    </row>
    <row r="34" spans="1:42" x14ac:dyDescent="0.2">
      <c r="A34" t="s">
        <v>541</v>
      </c>
      <c r="B34" t="s">
        <v>542</v>
      </c>
      <c r="C34" s="71">
        <v>4332</v>
      </c>
      <c r="D34" s="58" t="s">
        <v>1294</v>
      </c>
      <c r="E34" s="251" t="s">
        <v>3241</v>
      </c>
      <c r="F34" s="244">
        <v>397702.41</v>
      </c>
      <c r="G34" s="244">
        <v>0</v>
      </c>
      <c r="H34" s="244">
        <v>124659.81</v>
      </c>
      <c r="I34" s="244"/>
      <c r="J34" s="251">
        <v>2154332.9700000002</v>
      </c>
      <c r="K34" s="251">
        <v>117454.65</v>
      </c>
      <c r="L34" s="251"/>
      <c r="O34" s="245">
        <v>0</v>
      </c>
      <c r="Q34" s="245"/>
      <c r="R34" s="251"/>
      <c r="S34" s="251"/>
      <c r="T34" s="251">
        <v>541704.46</v>
      </c>
      <c r="U34" s="251">
        <v>2109112.34</v>
      </c>
      <c r="V34" s="40"/>
      <c r="W34" s="40"/>
      <c r="X34" s="40">
        <v>607471.53</v>
      </c>
      <c r="Y34" s="40"/>
      <c r="Z34" s="40">
        <v>460.18</v>
      </c>
      <c r="AA34" s="40">
        <v>591960</v>
      </c>
      <c r="AB34" s="40">
        <v>370762</v>
      </c>
      <c r="AC34" s="246">
        <v>928312</v>
      </c>
      <c r="AD34" s="246">
        <v>5982</v>
      </c>
      <c r="AE34" s="246"/>
      <c r="AF34" s="246">
        <v>326243.37</v>
      </c>
      <c r="AG34" s="246">
        <v>151662.29999999999</v>
      </c>
      <c r="AH34" s="246"/>
      <c r="AI34" s="246"/>
      <c r="AJ34" s="246">
        <v>3000</v>
      </c>
      <c r="AK34" s="76">
        <f t="shared" si="1"/>
        <v>522362.22</v>
      </c>
      <c r="AL34" s="31">
        <f t="shared" si="2"/>
        <v>0</v>
      </c>
      <c r="AM34" s="21">
        <f t="shared" si="3"/>
        <v>522362.22</v>
      </c>
      <c r="AN34" s="15">
        <f t="shared" si="4"/>
        <v>1570653.71</v>
      </c>
      <c r="AO34" s="16">
        <f t="shared" si="5"/>
        <v>1415199.6700000002</v>
      </c>
      <c r="AP34" s="26">
        <f t="shared" si="6"/>
        <v>155454.0399999998</v>
      </c>
    </row>
    <row r="35" spans="1:42" x14ac:dyDescent="0.2">
      <c r="A35" t="s">
        <v>541</v>
      </c>
      <c r="B35" t="s">
        <v>542</v>
      </c>
      <c r="C35" s="71">
        <v>2103</v>
      </c>
      <c r="D35" s="58" t="s">
        <v>1295</v>
      </c>
      <c r="E35" s="251" t="s">
        <v>3242</v>
      </c>
      <c r="F35" s="244">
        <v>352540.02</v>
      </c>
      <c r="G35" s="244">
        <v>2500</v>
      </c>
      <c r="H35" s="244">
        <v>34470.28</v>
      </c>
      <c r="I35" s="244"/>
      <c r="J35" s="251">
        <v>2165543.62</v>
      </c>
      <c r="K35" s="251">
        <v>257401.62</v>
      </c>
      <c r="L35" s="251"/>
      <c r="Q35" s="245">
        <v>29966.93</v>
      </c>
      <c r="R35" s="251"/>
      <c r="S35" s="251"/>
      <c r="T35" s="251">
        <v>783827.26</v>
      </c>
      <c r="U35" s="251">
        <v>2003005.18</v>
      </c>
      <c r="V35" s="40"/>
      <c r="W35" s="40"/>
      <c r="X35" s="40">
        <v>544934.35</v>
      </c>
      <c r="Y35" s="40">
        <v>20000</v>
      </c>
      <c r="Z35" s="40">
        <v>991.16</v>
      </c>
      <c r="AA35" s="40"/>
      <c r="AB35" s="40">
        <v>150000</v>
      </c>
      <c r="AC35" s="246">
        <v>203700</v>
      </c>
      <c r="AD35" s="246"/>
      <c r="AE35" s="246">
        <v>2520</v>
      </c>
      <c r="AF35" s="246">
        <v>358813.83</v>
      </c>
      <c r="AG35" s="246">
        <v>127984.51</v>
      </c>
      <c r="AH35" s="246"/>
      <c r="AI35" s="246"/>
      <c r="AJ35" s="246"/>
      <c r="AK35" s="76">
        <f t="shared" si="1"/>
        <v>389510.30000000005</v>
      </c>
      <c r="AL35" s="31">
        <f t="shared" si="2"/>
        <v>29966.93</v>
      </c>
      <c r="AM35" s="21">
        <f t="shared" si="3"/>
        <v>359543.37000000005</v>
      </c>
      <c r="AN35" s="15">
        <f t="shared" si="4"/>
        <v>715925.51</v>
      </c>
      <c r="AO35" s="16">
        <f t="shared" si="5"/>
        <v>693018.34000000008</v>
      </c>
      <c r="AP35" s="26">
        <f t="shared" si="6"/>
        <v>22907.169999999925</v>
      </c>
    </row>
    <row r="36" spans="1:42" x14ac:dyDescent="0.2">
      <c r="A36" t="s">
        <v>541</v>
      </c>
      <c r="B36" t="s">
        <v>542</v>
      </c>
      <c r="C36" s="71">
        <v>2710</v>
      </c>
      <c r="D36" s="58" t="s">
        <v>1296</v>
      </c>
      <c r="E36" s="251" t="s">
        <v>3243</v>
      </c>
      <c r="F36" s="244">
        <v>353379.74</v>
      </c>
      <c r="G36" s="244">
        <v>0</v>
      </c>
      <c r="H36" s="244">
        <v>10607.42</v>
      </c>
      <c r="I36" s="244"/>
      <c r="J36" s="251">
        <v>1253368.3</v>
      </c>
      <c r="K36" s="251">
        <v>124756.6</v>
      </c>
      <c r="L36" s="251"/>
      <c r="Q36" s="245"/>
      <c r="R36" s="251"/>
      <c r="S36" s="251"/>
      <c r="T36" s="251">
        <v>-421262.16</v>
      </c>
      <c r="U36" s="251">
        <v>2067007.72</v>
      </c>
      <c r="V36" s="40"/>
      <c r="W36" s="40"/>
      <c r="X36" s="40">
        <v>614747.18000000005</v>
      </c>
      <c r="Y36" s="40"/>
      <c r="Z36" s="40">
        <v>362.56</v>
      </c>
      <c r="AA36" s="40"/>
      <c r="AB36" s="40">
        <v>-9000</v>
      </c>
      <c r="AC36" s="246">
        <v>125630</v>
      </c>
      <c r="AD36" s="246"/>
      <c r="AE36" s="246">
        <v>17644</v>
      </c>
      <c r="AF36" s="246">
        <v>289413</v>
      </c>
      <c r="AG36" s="246">
        <v>74656.240000000005</v>
      </c>
      <c r="AH36" s="246"/>
      <c r="AI36" s="246"/>
      <c r="AJ36" s="246"/>
      <c r="AK36" s="76">
        <f t="shared" si="1"/>
        <v>363987.16</v>
      </c>
      <c r="AL36" s="31">
        <f t="shared" si="2"/>
        <v>0</v>
      </c>
      <c r="AM36" s="21">
        <f t="shared" si="3"/>
        <v>363987.16</v>
      </c>
      <c r="AN36" s="15">
        <f t="shared" si="4"/>
        <v>606109.74000000011</v>
      </c>
      <c r="AO36" s="16">
        <f t="shared" si="5"/>
        <v>507343.24</v>
      </c>
      <c r="AP36" s="26">
        <f t="shared" si="6"/>
        <v>98766.500000000116</v>
      </c>
    </row>
    <row r="37" spans="1:42" x14ac:dyDescent="0.2">
      <c r="A37" t="s">
        <v>541</v>
      </c>
      <c r="B37" t="s">
        <v>542</v>
      </c>
      <c r="C37" s="71">
        <v>2476</v>
      </c>
      <c r="D37" s="58" t="s">
        <v>1297</v>
      </c>
      <c r="E37" s="251" t="s">
        <v>3244</v>
      </c>
      <c r="F37" s="244">
        <v>304935.59000000003</v>
      </c>
      <c r="G37" s="244">
        <v>0</v>
      </c>
      <c r="H37" s="244">
        <v>172103.55</v>
      </c>
      <c r="I37" s="244"/>
      <c r="J37" s="251">
        <v>547062.94999999995</v>
      </c>
      <c r="K37" s="251">
        <v>889538.57</v>
      </c>
      <c r="L37" s="251"/>
      <c r="Q37" s="245"/>
      <c r="R37" s="251"/>
      <c r="S37" s="251"/>
      <c r="T37" s="251">
        <v>-1052658.8400000001</v>
      </c>
      <c r="U37" s="251">
        <v>2721924.84</v>
      </c>
      <c r="V37" s="40"/>
      <c r="W37" s="40"/>
      <c r="X37" s="40">
        <v>889815.98</v>
      </c>
      <c r="Y37" s="40"/>
      <c r="Z37" s="40">
        <v>279.39999999999998</v>
      </c>
      <c r="AA37" s="40">
        <v>608376</v>
      </c>
      <c r="AB37" s="40">
        <v>132910</v>
      </c>
      <c r="AC37" s="246">
        <v>947541</v>
      </c>
      <c r="AD37" s="246"/>
      <c r="AE37" s="246">
        <v>12112</v>
      </c>
      <c r="AF37" s="246">
        <v>323344.71999999997</v>
      </c>
      <c r="AG37" s="246">
        <v>116861</v>
      </c>
      <c r="AH37" s="246"/>
      <c r="AI37" s="246"/>
      <c r="AJ37" s="246"/>
      <c r="AK37" s="76">
        <f t="shared" si="1"/>
        <v>477039.14</v>
      </c>
      <c r="AL37" s="31">
        <f t="shared" si="2"/>
        <v>0</v>
      </c>
      <c r="AM37" s="21">
        <f t="shared" si="3"/>
        <v>477039.14</v>
      </c>
      <c r="AN37" s="15">
        <f t="shared" si="4"/>
        <v>1631381.38</v>
      </c>
      <c r="AO37" s="16">
        <f t="shared" si="5"/>
        <v>1399858.72</v>
      </c>
      <c r="AP37" s="26">
        <f t="shared" si="6"/>
        <v>231522.65999999992</v>
      </c>
    </row>
    <row r="38" spans="1:42" x14ac:dyDescent="0.2">
      <c r="A38" t="s">
        <v>545</v>
      </c>
      <c r="B38" t="s">
        <v>546</v>
      </c>
      <c r="C38" s="71">
        <v>3590</v>
      </c>
      <c r="D38" s="58" t="s">
        <v>1298</v>
      </c>
      <c r="E38" s="253" t="s">
        <v>3245</v>
      </c>
      <c r="F38" s="244">
        <v>424654.72</v>
      </c>
      <c r="G38" s="244">
        <v>0</v>
      </c>
      <c r="H38" s="244">
        <v>83541.649999999994</v>
      </c>
      <c r="I38" s="244"/>
      <c r="J38" s="251">
        <v>3</v>
      </c>
      <c r="K38" s="251">
        <v>-76795.7</v>
      </c>
      <c r="L38" s="251"/>
      <c r="O38" s="245">
        <v>1800</v>
      </c>
      <c r="Q38" s="245">
        <v>95.86</v>
      </c>
      <c r="R38" s="251"/>
      <c r="S38" s="251"/>
      <c r="T38" s="251">
        <v>79693</v>
      </c>
      <c r="U38" s="251">
        <v>1153430.04</v>
      </c>
      <c r="V38" s="40"/>
      <c r="W38" s="40"/>
      <c r="X38" s="40">
        <v>668687.81000000006</v>
      </c>
      <c r="Y38" s="40"/>
      <c r="Z38" s="40">
        <v>466.98</v>
      </c>
      <c r="AA38" s="40">
        <v>747360</v>
      </c>
      <c r="AB38" s="40">
        <v>17200</v>
      </c>
      <c r="AC38" s="246">
        <v>893642</v>
      </c>
      <c r="AD38" s="246"/>
      <c r="AE38" s="246">
        <v>6880</v>
      </c>
      <c r="AF38" s="246">
        <v>229504.36</v>
      </c>
      <c r="AG38" s="246">
        <v>55863.93</v>
      </c>
      <c r="AH38" s="246"/>
      <c r="AI38" s="246"/>
      <c r="AJ38" s="246"/>
      <c r="AK38" s="76">
        <f t="shared" si="1"/>
        <v>508196.37</v>
      </c>
      <c r="AL38" s="31">
        <f t="shared" si="2"/>
        <v>1895.86</v>
      </c>
      <c r="AM38" s="21">
        <f t="shared" si="3"/>
        <v>506300.51</v>
      </c>
      <c r="AN38" s="15">
        <f t="shared" si="4"/>
        <v>1433714.79</v>
      </c>
      <c r="AO38" s="16">
        <f t="shared" si="5"/>
        <v>1185890.2899999998</v>
      </c>
      <c r="AP38" s="26">
        <f t="shared" si="6"/>
        <v>247824.50000000023</v>
      </c>
    </row>
    <row r="39" spans="1:42" x14ac:dyDescent="0.2">
      <c r="A39" t="s">
        <v>545</v>
      </c>
      <c r="B39" t="s">
        <v>546</v>
      </c>
      <c r="C39" s="71">
        <v>4275</v>
      </c>
      <c r="D39" s="58" t="s">
        <v>1299</v>
      </c>
      <c r="E39" s="251" t="s">
        <v>3246</v>
      </c>
      <c r="F39" s="244">
        <v>580002.86</v>
      </c>
      <c r="G39" s="244">
        <v>0</v>
      </c>
      <c r="H39" s="244">
        <v>188407.21</v>
      </c>
      <c r="I39" s="244"/>
      <c r="J39" s="251">
        <v>-420281.91</v>
      </c>
      <c r="K39" s="251">
        <v>93327.95</v>
      </c>
      <c r="L39" s="251"/>
      <c r="O39" s="245">
        <v>260325</v>
      </c>
      <c r="Q39" s="245"/>
      <c r="R39" s="251"/>
      <c r="S39" s="251">
        <v>-2304521.69</v>
      </c>
      <c r="T39" s="251">
        <v>-291259</v>
      </c>
      <c r="U39" s="251">
        <v>2737074.7</v>
      </c>
      <c r="V39" s="40"/>
      <c r="W39" s="40"/>
      <c r="X39" s="40">
        <v>632352.98</v>
      </c>
      <c r="Y39" s="40">
        <v>129435</v>
      </c>
      <c r="Z39" s="40">
        <v>550.54999999999995</v>
      </c>
      <c r="AA39" s="40">
        <v>707600</v>
      </c>
      <c r="AB39" s="40">
        <v>23200</v>
      </c>
      <c r="AC39" s="246">
        <v>783600</v>
      </c>
      <c r="AD39" s="246"/>
      <c r="AE39" s="246">
        <v>6880</v>
      </c>
      <c r="AF39" s="246">
        <v>248042.61</v>
      </c>
      <c r="AG39" s="246">
        <v>84830.24</v>
      </c>
      <c r="AH39" s="246"/>
      <c r="AI39" s="246"/>
      <c r="AJ39" s="246"/>
      <c r="AK39" s="76">
        <f t="shared" si="1"/>
        <v>768410.07</v>
      </c>
      <c r="AL39" s="31">
        <f t="shared" si="2"/>
        <v>260325</v>
      </c>
      <c r="AM39" s="21">
        <f t="shared" si="3"/>
        <v>508085.06999999995</v>
      </c>
      <c r="AN39" s="15">
        <f t="shared" si="4"/>
        <v>1493138.53</v>
      </c>
      <c r="AO39" s="16">
        <f t="shared" si="5"/>
        <v>1123352.8500000001</v>
      </c>
      <c r="AP39" s="26">
        <f t="shared" si="6"/>
        <v>369785.67999999993</v>
      </c>
    </row>
    <row r="40" spans="1:42" x14ac:dyDescent="0.2">
      <c r="A40" t="s">
        <v>545</v>
      </c>
      <c r="B40" t="s">
        <v>546</v>
      </c>
      <c r="C40" s="71">
        <v>1050</v>
      </c>
      <c r="D40" s="58" t="s">
        <v>1300</v>
      </c>
      <c r="E40" s="251" t="s">
        <v>3247</v>
      </c>
      <c r="F40" s="244">
        <v>681468.28</v>
      </c>
      <c r="G40" s="244">
        <v>0</v>
      </c>
      <c r="H40" s="244">
        <v>132614.34</v>
      </c>
      <c r="I40" s="244"/>
      <c r="J40" s="251">
        <v>140203.89000000001</v>
      </c>
      <c r="K40" s="251">
        <v>116986.73</v>
      </c>
      <c r="L40" s="251"/>
      <c r="O40" s="245">
        <v>6300</v>
      </c>
      <c r="Q40" s="245"/>
      <c r="R40" s="251"/>
      <c r="S40" s="251"/>
      <c r="T40" s="251">
        <v>24543</v>
      </c>
      <c r="U40" s="251">
        <v>1656318.18</v>
      </c>
      <c r="V40" s="40"/>
      <c r="W40" s="40"/>
      <c r="X40" s="40">
        <v>432590.51</v>
      </c>
      <c r="Y40" s="40">
        <v>122400</v>
      </c>
      <c r="Z40" s="40">
        <v>2057.84</v>
      </c>
      <c r="AA40" s="40">
        <v>846760</v>
      </c>
      <c r="AB40" s="40">
        <v>10679</v>
      </c>
      <c r="AC40" s="246">
        <v>923325</v>
      </c>
      <c r="AD40" s="246"/>
      <c r="AE40" s="246">
        <v>7840</v>
      </c>
      <c r="AF40" s="246">
        <v>212985.19</v>
      </c>
      <c r="AG40" s="246">
        <v>88754.22</v>
      </c>
      <c r="AH40" s="246"/>
      <c r="AI40" s="246"/>
      <c r="AJ40" s="246"/>
      <c r="AK40" s="76">
        <f t="shared" si="1"/>
        <v>814082.62</v>
      </c>
      <c r="AL40" s="31">
        <f t="shared" si="2"/>
        <v>6300</v>
      </c>
      <c r="AM40" s="21">
        <f t="shared" si="3"/>
        <v>807782.62</v>
      </c>
      <c r="AN40" s="15">
        <f t="shared" si="4"/>
        <v>1414487.35</v>
      </c>
      <c r="AO40" s="16">
        <f t="shared" si="5"/>
        <v>1232904.4099999999</v>
      </c>
      <c r="AP40" s="26">
        <f t="shared" si="6"/>
        <v>181582.94000000018</v>
      </c>
    </row>
    <row r="41" spans="1:42" x14ac:dyDescent="0.2">
      <c r="A41" t="s">
        <v>545</v>
      </c>
      <c r="B41" t="s">
        <v>546</v>
      </c>
      <c r="C41" s="71">
        <v>2081</v>
      </c>
      <c r="D41" s="58" t="s">
        <v>1301</v>
      </c>
      <c r="E41" s="251" t="s">
        <v>3248</v>
      </c>
      <c r="F41" s="244">
        <v>211680.99</v>
      </c>
      <c r="G41" s="244">
        <v>0</v>
      </c>
      <c r="H41" s="244">
        <v>66327.960000000006</v>
      </c>
      <c r="I41" s="244"/>
      <c r="J41" s="251">
        <v>97743.19</v>
      </c>
      <c r="K41" s="251">
        <v>-53446.98</v>
      </c>
      <c r="L41" s="251"/>
      <c r="O41" s="245">
        <v>577325</v>
      </c>
      <c r="Q41" s="245">
        <v>166.35</v>
      </c>
      <c r="R41" s="251"/>
      <c r="S41" s="251"/>
      <c r="T41" s="251">
        <v>3744.1</v>
      </c>
      <c r="U41" s="251">
        <v>1118559.83</v>
      </c>
      <c r="V41" s="40"/>
      <c r="W41" s="40"/>
      <c r="X41" s="40">
        <v>495319.49</v>
      </c>
      <c r="Y41" s="40">
        <v>77860</v>
      </c>
      <c r="Z41" s="40">
        <v>168.73</v>
      </c>
      <c r="AA41" s="40">
        <v>659690</v>
      </c>
      <c r="AB41" s="40">
        <v>18734</v>
      </c>
      <c r="AC41" s="246">
        <v>795378</v>
      </c>
      <c r="AD41" s="246"/>
      <c r="AE41" s="246"/>
      <c r="AF41" s="246">
        <v>251755.38</v>
      </c>
      <c r="AG41" s="246">
        <v>71530.19</v>
      </c>
      <c r="AH41" s="246"/>
      <c r="AI41" s="246"/>
      <c r="AJ41" s="246"/>
      <c r="AK41" s="76">
        <f t="shared" si="1"/>
        <v>278008.95</v>
      </c>
      <c r="AL41" s="31">
        <f t="shared" si="2"/>
        <v>577491.35</v>
      </c>
      <c r="AM41" s="21">
        <f t="shared" si="3"/>
        <v>-299482.39999999997</v>
      </c>
      <c r="AN41" s="15">
        <f t="shared" si="4"/>
        <v>1251772.22</v>
      </c>
      <c r="AO41" s="16">
        <f t="shared" si="5"/>
        <v>1118663.57</v>
      </c>
      <c r="AP41" s="26">
        <f t="shared" si="6"/>
        <v>133108.64999999991</v>
      </c>
    </row>
    <row r="42" spans="1:42" x14ac:dyDescent="0.2">
      <c r="A42" t="s">
        <v>545</v>
      </c>
      <c r="B42" t="s">
        <v>546</v>
      </c>
      <c r="C42" s="71">
        <v>2563</v>
      </c>
      <c r="D42" s="58" t="s">
        <v>1302</v>
      </c>
      <c r="E42" s="251" t="s">
        <v>3249</v>
      </c>
      <c r="F42" s="244">
        <v>324509.62</v>
      </c>
      <c r="G42" s="244">
        <v>0</v>
      </c>
      <c r="H42" s="244">
        <v>845454.8</v>
      </c>
      <c r="I42" s="244"/>
      <c r="J42" s="251">
        <v>-731207.26</v>
      </c>
      <c r="K42" s="251">
        <v>-130657.46</v>
      </c>
      <c r="L42" s="251"/>
      <c r="N42" s="245">
        <v>150000</v>
      </c>
      <c r="O42" s="245">
        <v>42490</v>
      </c>
      <c r="Q42" s="245"/>
      <c r="R42" s="251"/>
      <c r="S42" s="251"/>
      <c r="T42" s="251"/>
      <c r="U42" s="251">
        <v>1381244.13</v>
      </c>
      <c r="V42" s="40"/>
      <c r="W42" s="40"/>
      <c r="X42" s="40">
        <v>600518.68000000005</v>
      </c>
      <c r="Y42" s="40">
        <v>190590</v>
      </c>
      <c r="Z42" s="40">
        <v>406.11</v>
      </c>
      <c r="AA42" s="40">
        <v>854720</v>
      </c>
      <c r="AB42" s="40">
        <v>20200</v>
      </c>
      <c r="AC42" s="246">
        <v>1004560</v>
      </c>
      <c r="AD42" s="246"/>
      <c r="AE42" s="246"/>
      <c r="AF42" s="246">
        <v>207824.4</v>
      </c>
      <c r="AG42" s="246">
        <v>117165.86</v>
      </c>
      <c r="AH42" s="246"/>
      <c r="AI42" s="246"/>
      <c r="AJ42" s="246"/>
      <c r="AK42" s="76">
        <f t="shared" si="1"/>
        <v>1169964.42</v>
      </c>
      <c r="AL42" s="31">
        <f t="shared" si="2"/>
        <v>192490</v>
      </c>
      <c r="AM42" s="21">
        <f t="shared" si="3"/>
        <v>977474.41999999993</v>
      </c>
      <c r="AN42" s="15">
        <f t="shared" si="4"/>
        <v>1666434.79</v>
      </c>
      <c r="AO42" s="16">
        <f t="shared" si="5"/>
        <v>1329550.26</v>
      </c>
      <c r="AP42" s="26">
        <f t="shared" si="6"/>
        <v>336884.53</v>
      </c>
    </row>
    <row r="43" spans="1:42" x14ac:dyDescent="0.2">
      <c r="A43" t="s">
        <v>545</v>
      </c>
      <c r="B43" t="s">
        <v>546</v>
      </c>
      <c r="C43" s="71">
        <v>2302</v>
      </c>
      <c r="D43" s="58" t="s">
        <v>1303</v>
      </c>
      <c r="E43" s="251" t="s">
        <v>3250</v>
      </c>
      <c r="F43" s="244">
        <v>531216.99</v>
      </c>
      <c r="G43" s="244">
        <v>0</v>
      </c>
      <c r="H43" s="244">
        <v>927742.78</v>
      </c>
      <c r="I43" s="244"/>
      <c r="J43" s="251">
        <v>194913.66</v>
      </c>
      <c r="K43" s="251">
        <v>-129835.06</v>
      </c>
      <c r="L43" s="251"/>
      <c r="O43" s="245">
        <v>144138</v>
      </c>
      <c r="Q43" s="245">
        <v>400</v>
      </c>
      <c r="R43" s="251"/>
      <c r="S43" s="251"/>
      <c r="T43" s="251"/>
      <c r="U43" s="251">
        <v>1240631.49</v>
      </c>
      <c r="V43" s="40"/>
      <c r="W43" s="40"/>
      <c r="X43" s="40">
        <v>768324.27</v>
      </c>
      <c r="Y43" s="40">
        <v>63563.88</v>
      </c>
      <c r="Z43" s="40">
        <v>400.87</v>
      </c>
      <c r="AA43" s="40">
        <v>980720</v>
      </c>
      <c r="AB43" s="40">
        <v>23400</v>
      </c>
      <c r="AC43" s="246">
        <v>1150170</v>
      </c>
      <c r="AD43" s="246"/>
      <c r="AE43" s="246">
        <v>1280</v>
      </c>
      <c r="AF43" s="246">
        <v>190918.26</v>
      </c>
      <c r="AG43" s="246">
        <v>151478.9</v>
      </c>
      <c r="AH43" s="246"/>
      <c r="AI43" s="246"/>
      <c r="AJ43" s="246"/>
      <c r="AK43" s="76">
        <f t="shared" si="1"/>
        <v>1458959.77</v>
      </c>
      <c r="AL43" s="31">
        <f t="shared" si="2"/>
        <v>144538</v>
      </c>
      <c r="AM43" s="21">
        <f t="shared" si="3"/>
        <v>1314421.77</v>
      </c>
      <c r="AN43" s="15">
        <f t="shared" si="4"/>
        <v>1836409.02</v>
      </c>
      <c r="AO43" s="16">
        <f t="shared" si="5"/>
        <v>1493847.16</v>
      </c>
      <c r="AP43" s="26">
        <f t="shared" si="6"/>
        <v>342561.8600000001</v>
      </c>
    </row>
    <row r="44" spans="1:42" x14ac:dyDescent="0.2">
      <c r="A44" t="s">
        <v>545</v>
      </c>
      <c r="B44" t="s">
        <v>546</v>
      </c>
      <c r="C44" s="71">
        <v>2003</v>
      </c>
      <c r="D44" s="58" t="s">
        <v>1304</v>
      </c>
      <c r="E44" s="251" t="s">
        <v>3251</v>
      </c>
      <c r="F44" s="244">
        <v>498488.48</v>
      </c>
      <c r="G44" s="244">
        <v>100000</v>
      </c>
      <c r="H44" s="244">
        <v>519299.41</v>
      </c>
      <c r="I44" s="244"/>
      <c r="J44" s="251">
        <v>26847.54</v>
      </c>
      <c r="K44" s="251">
        <v>95576.79</v>
      </c>
      <c r="L44" s="251"/>
      <c r="N44" s="245">
        <v>100000</v>
      </c>
      <c r="O44" s="245">
        <v>340400</v>
      </c>
      <c r="Q44" s="245"/>
      <c r="R44" s="251"/>
      <c r="S44" s="251"/>
      <c r="T44" s="251">
        <v>-740413.1</v>
      </c>
      <c r="U44" s="251">
        <v>2770050.54</v>
      </c>
      <c r="V44" s="40"/>
      <c r="W44" s="40"/>
      <c r="X44" s="40">
        <v>525590.43000000005</v>
      </c>
      <c r="Y44" s="40">
        <v>89225</v>
      </c>
      <c r="Z44" s="40">
        <v>555.94000000000005</v>
      </c>
      <c r="AA44" s="40">
        <v>6880</v>
      </c>
      <c r="AB44" s="40"/>
      <c r="AC44" s="246">
        <v>125080</v>
      </c>
      <c r="AD44" s="246"/>
      <c r="AE44" s="246"/>
      <c r="AF44" s="246">
        <v>182763.71</v>
      </c>
      <c r="AG44" s="246">
        <v>28430.29</v>
      </c>
      <c r="AH44" s="246"/>
      <c r="AI44" s="246"/>
      <c r="AJ44" s="246"/>
      <c r="AK44" s="76">
        <f t="shared" si="1"/>
        <v>1117787.8899999999</v>
      </c>
      <c r="AL44" s="31">
        <f t="shared" si="2"/>
        <v>440400</v>
      </c>
      <c r="AM44" s="21">
        <f t="shared" si="3"/>
        <v>677387.8899999999</v>
      </c>
      <c r="AN44" s="15">
        <f t="shared" si="4"/>
        <v>622251.37</v>
      </c>
      <c r="AO44" s="16">
        <f t="shared" si="5"/>
        <v>336273.99999999994</v>
      </c>
      <c r="AP44" s="26">
        <f t="shared" si="6"/>
        <v>285977.37000000005</v>
      </c>
    </row>
    <row r="45" spans="1:42" x14ac:dyDescent="0.2">
      <c r="A45" t="s">
        <v>545</v>
      </c>
      <c r="B45" t="s">
        <v>546</v>
      </c>
      <c r="C45" s="71">
        <v>2921</v>
      </c>
      <c r="D45" s="58" t="s">
        <v>1305</v>
      </c>
      <c r="E45" s="251" t="s">
        <v>3252</v>
      </c>
      <c r="F45" s="244">
        <v>589751.69999999995</v>
      </c>
      <c r="G45" s="244">
        <v>0</v>
      </c>
      <c r="H45" s="244">
        <v>76384.350000000006</v>
      </c>
      <c r="I45" s="244"/>
      <c r="J45" s="251">
        <v>45097.31</v>
      </c>
      <c r="K45" s="251">
        <v>190114.04</v>
      </c>
      <c r="L45" s="251"/>
      <c r="O45" s="245">
        <v>8540</v>
      </c>
      <c r="Q45" s="245">
        <v>648.86</v>
      </c>
      <c r="R45" s="251"/>
      <c r="S45" s="251">
        <v>16660.38</v>
      </c>
      <c r="T45" s="251">
        <v>132883.67000000001</v>
      </c>
      <c r="U45" s="251">
        <v>2356118.79</v>
      </c>
      <c r="V45" s="40"/>
      <c r="W45" s="40"/>
      <c r="X45" s="40">
        <v>555820.78</v>
      </c>
      <c r="Y45" s="40">
        <v>160100</v>
      </c>
      <c r="Z45" s="40">
        <v>1691.12</v>
      </c>
      <c r="AA45" s="40">
        <v>951180</v>
      </c>
      <c r="AB45" s="40">
        <v>15893</v>
      </c>
      <c r="AC45" s="246">
        <v>1020200</v>
      </c>
      <c r="AD45" s="246"/>
      <c r="AE45" s="246">
        <v>16910</v>
      </c>
      <c r="AF45" s="246">
        <v>255877.11</v>
      </c>
      <c r="AG45" s="246">
        <v>20754.05</v>
      </c>
      <c r="AH45" s="246"/>
      <c r="AI45" s="246"/>
      <c r="AJ45" s="246"/>
      <c r="AK45" s="76">
        <f t="shared" si="1"/>
        <v>666136.04999999993</v>
      </c>
      <c r="AL45" s="31">
        <f t="shared" si="2"/>
        <v>9188.86</v>
      </c>
      <c r="AM45" s="21">
        <f t="shared" si="3"/>
        <v>656947.18999999994</v>
      </c>
      <c r="AN45" s="15">
        <f t="shared" si="4"/>
        <v>1684684.9</v>
      </c>
      <c r="AO45" s="16">
        <f t="shared" si="5"/>
        <v>1313741.1599999999</v>
      </c>
      <c r="AP45" s="26">
        <f t="shared" si="6"/>
        <v>370943.74</v>
      </c>
    </row>
    <row r="46" spans="1:42" x14ac:dyDescent="0.2">
      <c r="A46" t="s">
        <v>545</v>
      </c>
      <c r="B46" t="s">
        <v>546</v>
      </c>
      <c r="C46" s="71">
        <v>2021</v>
      </c>
      <c r="D46" s="58" t="s">
        <v>1306</v>
      </c>
      <c r="E46" s="251" t="s">
        <v>3253</v>
      </c>
      <c r="F46" s="244">
        <v>317888.26</v>
      </c>
      <c r="G46" s="244">
        <v>0</v>
      </c>
      <c r="H46" s="244">
        <v>160115.04999999999</v>
      </c>
      <c r="I46" s="244"/>
      <c r="J46" s="251">
        <v>155028.03</v>
      </c>
      <c r="K46" s="251">
        <v>213420.85</v>
      </c>
      <c r="L46" s="251"/>
      <c r="O46" s="245">
        <v>36260</v>
      </c>
      <c r="P46" s="245">
        <v>2759</v>
      </c>
      <c r="Q46" s="245">
        <v>350.05</v>
      </c>
      <c r="R46" s="251"/>
      <c r="S46" s="251">
        <v>-341908.85</v>
      </c>
      <c r="T46" s="251">
        <v>105525.12</v>
      </c>
      <c r="U46" s="251">
        <v>1990390.15</v>
      </c>
      <c r="V46" s="40"/>
      <c r="W46" s="40"/>
      <c r="X46" s="40">
        <v>537712.06000000006</v>
      </c>
      <c r="Y46" s="40">
        <v>65200</v>
      </c>
      <c r="Z46" s="40">
        <v>322.95</v>
      </c>
      <c r="AA46" s="40">
        <v>534150</v>
      </c>
      <c r="AB46" s="40">
        <v>77950</v>
      </c>
      <c r="AC46" s="246">
        <v>628589</v>
      </c>
      <c r="AD46" s="246"/>
      <c r="AE46" s="246">
        <v>8972</v>
      </c>
      <c r="AF46" s="246">
        <v>295067.53999999998</v>
      </c>
      <c r="AG46" s="246">
        <v>87564.01</v>
      </c>
      <c r="AH46" s="246"/>
      <c r="AI46" s="246"/>
      <c r="AJ46" s="246"/>
      <c r="AK46" s="76">
        <f t="shared" si="1"/>
        <v>478003.31</v>
      </c>
      <c r="AL46" s="31">
        <f t="shared" si="2"/>
        <v>39369.050000000003</v>
      </c>
      <c r="AM46" s="21">
        <f t="shared" si="3"/>
        <v>438634.26</v>
      </c>
      <c r="AN46" s="15">
        <f t="shared" si="4"/>
        <v>1215335.01</v>
      </c>
      <c r="AO46" s="16">
        <f t="shared" si="5"/>
        <v>1020192.55</v>
      </c>
      <c r="AP46" s="26">
        <f t="shared" si="6"/>
        <v>195142.45999999996</v>
      </c>
    </row>
    <row r="47" spans="1:42" x14ac:dyDescent="0.2">
      <c r="A47" t="s">
        <v>545</v>
      </c>
      <c r="B47" t="s">
        <v>546</v>
      </c>
      <c r="C47" s="71">
        <v>1750</v>
      </c>
      <c r="D47" s="58" t="s">
        <v>1307</v>
      </c>
      <c r="E47" s="251" t="s">
        <v>3254</v>
      </c>
      <c r="F47" s="244">
        <v>422033.03</v>
      </c>
      <c r="G47" s="244">
        <v>0</v>
      </c>
      <c r="H47" s="244">
        <v>35782.089999999997</v>
      </c>
      <c r="I47" s="244"/>
      <c r="J47" s="251">
        <v>275449.49</v>
      </c>
      <c r="K47" s="251">
        <v>-5126.42</v>
      </c>
      <c r="L47" s="251"/>
      <c r="N47" s="245">
        <v>100000</v>
      </c>
      <c r="O47" s="245">
        <v>39030</v>
      </c>
      <c r="Q47" s="245">
        <v>113.26</v>
      </c>
      <c r="R47" s="251"/>
      <c r="S47" s="251"/>
      <c r="T47" s="251"/>
      <c r="U47" s="251">
        <v>498635.02</v>
      </c>
      <c r="V47" s="40"/>
      <c r="W47" s="40"/>
      <c r="X47" s="40">
        <v>518836.51</v>
      </c>
      <c r="Y47" s="40">
        <v>46250</v>
      </c>
      <c r="Z47" s="40">
        <v>397.71</v>
      </c>
      <c r="AA47" s="40">
        <v>629440</v>
      </c>
      <c r="AB47" s="40">
        <v>20400</v>
      </c>
      <c r="AC47" s="246">
        <v>697630</v>
      </c>
      <c r="AD47" s="246"/>
      <c r="AE47" s="246"/>
      <c r="AF47" s="246">
        <v>154134.59</v>
      </c>
      <c r="AG47" s="246">
        <v>29302.84</v>
      </c>
      <c r="AH47" s="246"/>
      <c r="AI47" s="246"/>
      <c r="AJ47" s="246"/>
      <c r="AK47" s="76">
        <f t="shared" si="1"/>
        <v>457815.12</v>
      </c>
      <c r="AL47" s="31">
        <f t="shared" si="2"/>
        <v>139143.26</v>
      </c>
      <c r="AM47" s="21">
        <f t="shared" si="3"/>
        <v>318671.86</v>
      </c>
      <c r="AN47" s="15">
        <f t="shared" si="4"/>
        <v>1215324.22</v>
      </c>
      <c r="AO47" s="16">
        <f t="shared" si="5"/>
        <v>881067.42999999993</v>
      </c>
      <c r="AP47" s="26">
        <f t="shared" si="6"/>
        <v>334256.79000000004</v>
      </c>
    </row>
    <row r="48" spans="1:42" x14ac:dyDescent="0.2">
      <c r="A48" t="s">
        <v>545</v>
      </c>
      <c r="B48" t="s">
        <v>546</v>
      </c>
      <c r="C48" s="71">
        <v>1875</v>
      </c>
      <c r="D48" s="58" t="s">
        <v>1308</v>
      </c>
      <c r="E48" s="253" t="s">
        <v>3255</v>
      </c>
      <c r="F48" s="244">
        <v>156168.59</v>
      </c>
      <c r="G48" s="244">
        <v>0</v>
      </c>
      <c r="H48" s="244">
        <v>230121.85</v>
      </c>
      <c r="I48" s="244"/>
      <c r="J48" s="251">
        <v>3</v>
      </c>
      <c r="K48" s="251">
        <v>26375.48</v>
      </c>
      <c r="L48" s="251"/>
      <c r="O48" s="245">
        <v>6600</v>
      </c>
      <c r="Q48" s="245"/>
      <c r="R48" s="251"/>
      <c r="S48" s="251">
        <v>-11452.2</v>
      </c>
      <c r="T48" s="251">
        <v>38562</v>
      </c>
      <c r="U48" s="251">
        <v>452082.82</v>
      </c>
      <c r="V48" s="40"/>
      <c r="W48" s="40"/>
      <c r="X48" s="40">
        <v>538490.66</v>
      </c>
      <c r="Y48" s="40"/>
      <c r="Z48" s="40">
        <v>272</v>
      </c>
      <c r="AA48" s="40">
        <v>508320</v>
      </c>
      <c r="AB48" s="40">
        <v>17200</v>
      </c>
      <c r="AC48" s="246">
        <v>634740</v>
      </c>
      <c r="AD48" s="246"/>
      <c r="AE48" s="246"/>
      <c r="AF48" s="246">
        <v>293363.5</v>
      </c>
      <c r="AG48" s="246">
        <v>17043.419999999998</v>
      </c>
      <c r="AH48" s="246"/>
      <c r="AI48" s="246"/>
      <c r="AJ48" s="246"/>
      <c r="AK48" s="76">
        <f t="shared" si="1"/>
        <v>386290.44</v>
      </c>
      <c r="AL48" s="31">
        <f t="shared" si="2"/>
        <v>6600</v>
      </c>
      <c r="AM48" s="21">
        <f t="shared" si="3"/>
        <v>379690.44</v>
      </c>
      <c r="AN48" s="15">
        <f t="shared" si="4"/>
        <v>1064282.6600000001</v>
      </c>
      <c r="AO48" s="16">
        <f t="shared" si="5"/>
        <v>945146.92</v>
      </c>
      <c r="AP48" s="26">
        <f t="shared" si="6"/>
        <v>119135.74000000011</v>
      </c>
    </row>
    <row r="49" spans="1:42" x14ac:dyDescent="0.2">
      <c r="A49" t="s">
        <v>545</v>
      </c>
      <c r="B49" t="s">
        <v>546</v>
      </c>
      <c r="C49" s="71">
        <v>2733</v>
      </c>
      <c r="D49" s="58" t="s">
        <v>1309</v>
      </c>
      <c r="E49" s="252" t="s">
        <v>3256</v>
      </c>
      <c r="F49" s="244">
        <v>539847.31999999995</v>
      </c>
      <c r="G49" s="244">
        <v>0</v>
      </c>
      <c r="H49" s="244">
        <v>26694.03</v>
      </c>
      <c r="I49" s="244"/>
      <c r="J49" s="251">
        <v>2577207.7999999998</v>
      </c>
      <c r="K49" s="251">
        <v>157655.38</v>
      </c>
      <c r="L49" s="251"/>
      <c r="O49" s="245">
        <v>27380</v>
      </c>
      <c r="Q49" s="245">
        <v>196.26</v>
      </c>
      <c r="R49" s="251"/>
      <c r="S49" s="251"/>
      <c r="T49" s="251">
        <v>97200</v>
      </c>
      <c r="U49" s="251">
        <v>5378772.1500000004</v>
      </c>
      <c r="V49" s="40"/>
      <c r="W49" s="40"/>
      <c r="X49" s="40">
        <v>580881.56000000006</v>
      </c>
      <c r="Y49" s="40"/>
      <c r="Z49" s="40">
        <v>774.24</v>
      </c>
      <c r="AA49" s="40">
        <v>748890</v>
      </c>
      <c r="AB49" s="40">
        <v>158400</v>
      </c>
      <c r="AC49" s="246">
        <v>970370</v>
      </c>
      <c r="AD49" s="246"/>
      <c r="AE49" s="246">
        <v>6960</v>
      </c>
      <c r="AF49" s="246">
        <v>276413.25</v>
      </c>
      <c r="AG49" s="246">
        <v>143020.56</v>
      </c>
      <c r="AH49" s="246"/>
      <c r="AI49" s="246"/>
      <c r="AJ49" s="246"/>
      <c r="AK49" s="76">
        <f t="shared" si="1"/>
        <v>566541.35</v>
      </c>
      <c r="AL49" s="31">
        <f t="shared" si="2"/>
        <v>27576.26</v>
      </c>
      <c r="AM49" s="21">
        <f t="shared" si="3"/>
        <v>538965.09</v>
      </c>
      <c r="AN49" s="15">
        <f t="shared" si="4"/>
        <v>1488945.8</v>
      </c>
      <c r="AO49" s="16">
        <f t="shared" si="5"/>
        <v>1396763.81</v>
      </c>
      <c r="AP49" s="26">
        <f t="shared" si="6"/>
        <v>92181.989999999991</v>
      </c>
    </row>
    <row r="50" spans="1:42" x14ac:dyDescent="0.2">
      <c r="A50" t="s">
        <v>545</v>
      </c>
      <c r="B50" t="s">
        <v>546</v>
      </c>
      <c r="C50" s="71">
        <v>2730</v>
      </c>
      <c r="D50" s="58" t="s">
        <v>1310</v>
      </c>
      <c r="E50" s="251" t="s">
        <v>3257</v>
      </c>
      <c r="F50" s="244">
        <v>359016.2</v>
      </c>
      <c r="G50" s="244">
        <v>0</v>
      </c>
      <c r="H50" s="244">
        <v>737622.09</v>
      </c>
      <c r="I50" s="244"/>
      <c r="J50" s="251">
        <v>-164650.21</v>
      </c>
      <c r="K50" s="251">
        <v>-263950.25</v>
      </c>
      <c r="L50" s="251"/>
      <c r="O50" s="245">
        <v>107440</v>
      </c>
      <c r="Q50" s="245">
        <v>0</v>
      </c>
      <c r="R50" s="251">
        <v>4586</v>
      </c>
      <c r="S50" s="251"/>
      <c r="T50" s="251"/>
      <c r="U50" s="251">
        <v>1780248.13</v>
      </c>
      <c r="V50" s="40"/>
      <c r="W50" s="40"/>
      <c r="X50" s="40">
        <v>593910.93999999994</v>
      </c>
      <c r="Y50" s="40"/>
      <c r="Z50" s="40">
        <v>987.64</v>
      </c>
      <c r="AA50" s="40">
        <v>890740</v>
      </c>
      <c r="AB50" s="40">
        <v>26120</v>
      </c>
      <c r="AC50" s="246">
        <v>1051770</v>
      </c>
      <c r="AD50" s="246"/>
      <c r="AE50" s="246"/>
      <c r="AF50" s="246">
        <v>212262.25</v>
      </c>
      <c r="AG50" s="246">
        <v>114714.51</v>
      </c>
      <c r="AH50" s="246"/>
      <c r="AI50" s="246"/>
      <c r="AJ50" s="246"/>
      <c r="AK50" s="76">
        <f t="shared" si="1"/>
        <v>1096638.29</v>
      </c>
      <c r="AL50" s="31">
        <f t="shared" si="2"/>
        <v>107440</v>
      </c>
      <c r="AM50" s="21">
        <f t="shared" si="3"/>
        <v>989198.29</v>
      </c>
      <c r="AN50" s="15">
        <f t="shared" si="4"/>
        <v>1511758.58</v>
      </c>
      <c r="AO50" s="16">
        <f t="shared" si="5"/>
        <v>1378746.76</v>
      </c>
      <c r="AP50" s="26">
        <f t="shared" si="6"/>
        <v>133011.82000000007</v>
      </c>
    </row>
    <row r="51" spans="1:42" x14ac:dyDescent="0.2">
      <c r="A51" t="s">
        <v>545</v>
      </c>
      <c r="B51" t="s">
        <v>546</v>
      </c>
      <c r="C51" s="71">
        <v>2627</v>
      </c>
      <c r="D51" s="58" t="s">
        <v>1311</v>
      </c>
      <c r="E51" s="253" t="s">
        <v>3258</v>
      </c>
      <c r="F51" s="244">
        <v>775362.8</v>
      </c>
      <c r="G51" s="244">
        <v>82805.72</v>
      </c>
      <c r="H51" s="244">
        <v>128522.2</v>
      </c>
      <c r="I51" s="244"/>
      <c r="J51" s="251">
        <v>846851.72</v>
      </c>
      <c r="K51" s="251">
        <v>276587.14</v>
      </c>
      <c r="L51" s="251"/>
      <c r="O51" s="245">
        <v>11700</v>
      </c>
      <c r="P51" s="245">
        <v>57130</v>
      </c>
      <c r="Q51" s="245">
        <v>380</v>
      </c>
      <c r="R51" s="251"/>
      <c r="S51" s="251"/>
      <c r="T51" s="251">
        <v>197487.27</v>
      </c>
      <c r="U51" s="251">
        <v>2690789.95</v>
      </c>
      <c r="V51" s="40"/>
      <c r="W51" s="40"/>
      <c r="X51" s="40">
        <v>570567.22</v>
      </c>
      <c r="Y51" s="40">
        <v>135000</v>
      </c>
      <c r="Z51" s="40">
        <v>1008.84</v>
      </c>
      <c r="AA51" s="40">
        <v>771840</v>
      </c>
      <c r="AB51" s="40">
        <v>206160</v>
      </c>
      <c r="AC51" s="246">
        <v>1007593</v>
      </c>
      <c r="AD51" s="246"/>
      <c r="AE51" s="246"/>
      <c r="AF51" s="246">
        <v>483324.29</v>
      </c>
      <c r="AG51" s="246">
        <v>330</v>
      </c>
      <c r="AH51" s="246"/>
      <c r="AI51" s="246"/>
      <c r="AJ51" s="246"/>
      <c r="AK51" s="76">
        <f t="shared" si="1"/>
        <v>986690.72</v>
      </c>
      <c r="AL51" s="31">
        <f t="shared" si="2"/>
        <v>69210</v>
      </c>
      <c r="AM51" s="21">
        <f t="shared" si="3"/>
        <v>917480.72</v>
      </c>
      <c r="AN51" s="15">
        <f t="shared" si="4"/>
        <v>1684576.06</v>
      </c>
      <c r="AO51" s="16">
        <f t="shared" si="5"/>
        <v>1491247.29</v>
      </c>
      <c r="AP51" s="26">
        <f t="shared" si="6"/>
        <v>193328.77000000002</v>
      </c>
    </row>
    <row r="52" spans="1:42" x14ac:dyDescent="0.2">
      <c r="A52" t="s">
        <v>545</v>
      </c>
      <c r="B52" t="s">
        <v>546</v>
      </c>
      <c r="C52" s="71">
        <v>1841</v>
      </c>
      <c r="D52" s="58" t="s">
        <v>1312</v>
      </c>
      <c r="E52" s="251" t="s">
        <v>3259</v>
      </c>
      <c r="F52" s="244">
        <v>684785.49</v>
      </c>
      <c r="G52" s="244">
        <v>0</v>
      </c>
      <c r="H52" s="244">
        <v>32600.77</v>
      </c>
      <c r="I52" s="244"/>
      <c r="J52" s="251">
        <v>455149.38</v>
      </c>
      <c r="K52" s="251">
        <v>-37443.29</v>
      </c>
      <c r="L52" s="251"/>
      <c r="Q52" s="245">
        <v>1981</v>
      </c>
      <c r="R52" s="251"/>
      <c r="S52" s="251"/>
      <c r="T52" s="251">
        <v>36376.46</v>
      </c>
      <c r="U52" s="251">
        <v>2057308.95</v>
      </c>
      <c r="V52" s="40"/>
      <c r="W52" s="40"/>
      <c r="X52" s="40">
        <v>464722.01</v>
      </c>
      <c r="Y52" s="40">
        <v>120000</v>
      </c>
      <c r="Z52" s="40">
        <v>1305.17</v>
      </c>
      <c r="AA52" s="40"/>
      <c r="AB52" s="40">
        <v>8900</v>
      </c>
      <c r="AC52" s="246">
        <v>62895</v>
      </c>
      <c r="AD52" s="246"/>
      <c r="AE52" s="246">
        <v>7360</v>
      </c>
      <c r="AF52" s="246">
        <v>191443.37</v>
      </c>
      <c r="AG52" s="246">
        <v>66070.22</v>
      </c>
      <c r="AH52" s="246"/>
      <c r="AI52" s="246"/>
      <c r="AJ52" s="246"/>
      <c r="AK52" s="76">
        <f t="shared" si="1"/>
        <v>717386.26</v>
      </c>
      <c r="AL52" s="31">
        <f t="shared" si="2"/>
        <v>1981</v>
      </c>
      <c r="AM52" s="21">
        <f t="shared" si="3"/>
        <v>715405.26</v>
      </c>
      <c r="AN52" s="15">
        <f t="shared" si="4"/>
        <v>594927.18000000005</v>
      </c>
      <c r="AO52" s="16">
        <f t="shared" si="5"/>
        <v>327768.58999999997</v>
      </c>
      <c r="AP52" s="26">
        <f t="shared" si="6"/>
        <v>267158.59000000008</v>
      </c>
    </row>
    <row r="53" spans="1:42" x14ac:dyDescent="0.2">
      <c r="A53" t="s">
        <v>545</v>
      </c>
      <c r="B53" t="s">
        <v>546</v>
      </c>
      <c r="C53" s="71">
        <v>2414</v>
      </c>
      <c r="D53" s="58" t="s">
        <v>1313</v>
      </c>
      <c r="E53" s="251" t="s">
        <v>3260</v>
      </c>
      <c r="F53" s="244">
        <v>162095.20000000001</v>
      </c>
      <c r="G53" s="244">
        <v>0</v>
      </c>
      <c r="H53" s="244">
        <v>67238.820000000007</v>
      </c>
      <c r="I53" s="244"/>
      <c r="J53" s="251">
        <v>118924.08</v>
      </c>
      <c r="K53" s="251">
        <v>167872.88</v>
      </c>
      <c r="L53" s="251"/>
      <c r="Q53" s="245">
        <v>14.39</v>
      </c>
      <c r="R53" s="251"/>
      <c r="S53" s="251"/>
      <c r="T53" s="251">
        <v>-1065</v>
      </c>
      <c r="U53" s="251">
        <v>1988049.06</v>
      </c>
      <c r="V53" s="40"/>
      <c r="W53" s="40"/>
      <c r="X53" s="40">
        <v>381077.68</v>
      </c>
      <c r="Y53" s="40">
        <v>43650</v>
      </c>
      <c r="Z53" s="40">
        <v>111.37</v>
      </c>
      <c r="AA53" s="40">
        <v>650790</v>
      </c>
      <c r="AB53" s="40">
        <v>76341.850000000006</v>
      </c>
      <c r="AC53" s="246">
        <v>791673</v>
      </c>
      <c r="AD53" s="246"/>
      <c r="AE53" s="246"/>
      <c r="AF53" s="246">
        <v>380599.33</v>
      </c>
      <c r="AG53" s="246">
        <v>24462.31</v>
      </c>
      <c r="AH53" s="246"/>
      <c r="AI53" s="246"/>
      <c r="AJ53" s="246"/>
      <c r="AK53" s="76">
        <f t="shared" si="1"/>
        <v>229334.02000000002</v>
      </c>
      <c r="AL53" s="31">
        <f t="shared" si="2"/>
        <v>14.39</v>
      </c>
      <c r="AM53" s="21">
        <f t="shared" si="3"/>
        <v>229319.63</v>
      </c>
      <c r="AN53" s="15">
        <f t="shared" si="4"/>
        <v>1151970.9000000001</v>
      </c>
      <c r="AO53" s="16">
        <f t="shared" si="5"/>
        <v>1196734.6400000001</v>
      </c>
      <c r="AP53" s="26">
        <f t="shared" si="6"/>
        <v>-44763.739999999991</v>
      </c>
    </row>
    <row r="54" spans="1:42" x14ac:dyDescent="0.2">
      <c r="A54" t="s">
        <v>545</v>
      </c>
      <c r="B54" t="s">
        <v>546</v>
      </c>
      <c r="C54" s="71">
        <v>1799</v>
      </c>
      <c r="D54" s="58" t="s">
        <v>1314</v>
      </c>
      <c r="E54" s="251" t="s">
        <v>3261</v>
      </c>
      <c r="F54" s="244">
        <v>116037.71</v>
      </c>
      <c r="G54" s="244">
        <v>0</v>
      </c>
      <c r="H54" s="244">
        <v>139650.57999999999</v>
      </c>
      <c r="I54" s="244"/>
      <c r="J54" s="251">
        <v>6036.16</v>
      </c>
      <c r="K54" s="251">
        <v>142880.29999999999</v>
      </c>
      <c r="L54" s="251"/>
      <c r="O54" s="245">
        <v>170045</v>
      </c>
      <c r="Q54" s="245">
        <v>830</v>
      </c>
      <c r="R54" s="251"/>
      <c r="S54" s="251">
        <v>249356.91</v>
      </c>
      <c r="T54" s="251">
        <v>-510218.18</v>
      </c>
      <c r="U54" s="251">
        <v>1911374.52</v>
      </c>
      <c r="V54" s="40"/>
      <c r="W54" s="40"/>
      <c r="X54" s="40">
        <v>443979.7</v>
      </c>
      <c r="Y54" s="40"/>
      <c r="Z54" s="40">
        <v>124.1</v>
      </c>
      <c r="AA54" s="40">
        <v>676030</v>
      </c>
      <c r="AB54" s="40">
        <v>20600</v>
      </c>
      <c r="AC54" s="246">
        <v>835990</v>
      </c>
      <c r="AD54" s="246"/>
      <c r="AE54" s="246"/>
      <c r="AF54" s="246">
        <v>152732.25</v>
      </c>
      <c r="AG54" s="246">
        <v>40881.440000000002</v>
      </c>
      <c r="AH54" s="246"/>
      <c r="AI54" s="246"/>
      <c r="AJ54" s="246"/>
      <c r="AK54" s="76">
        <f t="shared" si="1"/>
        <v>255688.28999999998</v>
      </c>
      <c r="AL54" s="31">
        <f t="shared" si="2"/>
        <v>170875</v>
      </c>
      <c r="AM54" s="21">
        <f t="shared" si="3"/>
        <v>84813.289999999979</v>
      </c>
      <c r="AN54" s="15">
        <f t="shared" si="4"/>
        <v>1140733.8</v>
      </c>
      <c r="AO54" s="16">
        <f t="shared" si="5"/>
        <v>1029603.69</v>
      </c>
      <c r="AP54" s="26">
        <f t="shared" si="6"/>
        <v>111130.1100000001</v>
      </c>
    </row>
    <row r="55" spans="1:42" x14ac:dyDescent="0.2">
      <c r="A55" t="s">
        <v>549</v>
      </c>
      <c r="B55" t="s">
        <v>550</v>
      </c>
      <c r="C55" s="71">
        <v>2442</v>
      </c>
      <c r="D55" s="58" t="s">
        <v>1315</v>
      </c>
      <c r="E55" s="251" t="s">
        <v>3262</v>
      </c>
      <c r="F55" s="244">
        <v>411732.7</v>
      </c>
      <c r="G55" s="244">
        <v>7583</v>
      </c>
      <c r="H55" s="244">
        <v>31483.43</v>
      </c>
      <c r="I55" s="244"/>
      <c r="J55" s="251">
        <v>104517.01</v>
      </c>
      <c r="K55" s="251">
        <v>155701.71</v>
      </c>
      <c r="L55" s="251"/>
      <c r="O55" s="245">
        <v>33740</v>
      </c>
      <c r="Q55" s="245">
        <v>5300</v>
      </c>
      <c r="R55" s="251"/>
      <c r="S55" s="251"/>
      <c r="T55" s="251"/>
      <c r="U55" s="251">
        <v>1946410.43</v>
      </c>
      <c r="V55" s="40">
        <v>518.71</v>
      </c>
      <c r="W55" s="40"/>
      <c r="X55" s="40">
        <v>1025344.97</v>
      </c>
      <c r="Y55" s="40">
        <v>118400</v>
      </c>
      <c r="Z55" s="40"/>
      <c r="AA55" s="40">
        <v>921900</v>
      </c>
      <c r="AB55" s="40">
        <v>109900</v>
      </c>
      <c r="AC55" s="246">
        <v>1089320</v>
      </c>
      <c r="AD55" s="246"/>
      <c r="AE55" s="246"/>
      <c r="AF55" s="246">
        <v>845053.01</v>
      </c>
      <c r="AG55" s="246">
        <v>44493.48</v>
      </c>
      <c r="AH55" s="246"/>
      <c r="AI55" s="246"/>
      <c r="AJ55" s="246"/>
      <c r="AK55" s="76">
        <f t="shared" si="1"/>
        <v>450799.13</v>
      </c>
      <c r="AL55" s="31">
        <f t="shared" si="2"/>
        <v>39040</v>
      </c>
      <c r="AM55" s="21">
        <f t="shared" si="3"/>
        <v>411759.13</v>
      </c>
      <c r="AN55" s="15">
        <f t="shared" si="4"/>
        <v>2176063.6799999997</v>
      </c>
      <c r="AO55" s="16">
        <f t="shared" si="5"/>
        <v>1978866.49</v>
      </c>
      <c r="AP55" s="26">
        <f t="shared" si="6"/>
        <v>197197.18999999971</v>
      </c>
    </row>
    <row r="56" spans="1:42" x14ac:dyDescent="0.2">
      <c r="A56" t="s">
        <v>549</v>
      </c>
      <c r="B56" t="s">
        <v>550</v>
      </c>
      <c r="C56" s="71">
        <v>1417</v>
      </c>
      <c r="D56" s="58" t="s">
        <v>1316</v>
      </c>
      <c r="E56" s="251" t="s">
        <v>3263</v>
      </c>
      <c r="F56" s="244">
        <v>331776.55</v>
      </c>
      <c r="G56" s="244">
        <v>21118.25</v>
      </c>
      <c r="H56" s="244">
        <v>34919.57</v>
      </c>
      <c r="I56" s="244"/>
      <c r="J56" s="251">
        <v>453228.28</v>
      </c>
      <c r="K56" s="251">
        <v>131647.87</v>
      </c>
      <c r="L56" s="251"/>
      <c r="O56" s="245">
        <v>22756.45</v>
      </c>
      <c r="Q56" s="245">
        <v>784</v>
      </c>
      <c r="R56" s="251"/>
      <c r="S56" s="251"/>
      <c r="T56" s="251"/>
      <c r="U56" s="251">
        <v>1372237.86</v>
      </c>
      <c r="V56" s="40"/>
      <c r="W56" s="40"/>
      <c r="X56" s="40">
        <v>436258.76</v>
      </c>
      <c r="Y56" s="40">
        <v>61400</v>
      </c>
      <c r="Z56" s="40">
        <v>395.8</v>
      </c>
      <c r="AA56" s="40">
        <v>423655.4</v>
      </c>
      <c r="AB56" s="40">
        <v>65400</v>
      </c>
      <c r="AC56" s="246">
        <v>488055.4</v>
      </c>
      <c r="AD56" s="246"/>
      <c r="AE56" s="246"/>
      <c r="AF56" s="246">
        <v>266899.73</v>
      </c>
      <c r="AG56" s="246">
        <v>164583.29</v>
      </c>
      <c r="AH56" s="246"/>
      <c r="AI56" s="246"/>
      <c r="AJ56" s="246"/>
      <c r="AK56" s="76">
        <f t="shared" si="1"/>
        <v>387814.37</v>
      </c>
      <c r="AL56" s="31">
        <f t="shared" si="2"/>
        <v>23540.45</v>
      </c>
      <c r="AM56" s="21">
        <f t="shared" si="3"/>
        <v>364273.91999999998</v>
      </c>
      <c r="AN56" s="15">
        <f t="shared" si="4"/>
        <v>987109.96</v>
      </c>
      <c r="AO56" s="16">
        <f t="shared" si="5"/>
        <v>919538.42</v>
      </c>
      <c r="AP56" s="26">
        <f t="shared" si="6"/>
        <v>67571.539999999921</v>
      </c>
    </row>
    <row r="57" spans="1:42" x14ac:dyDescent="0.2">
      <c r="A57" t="s">
        <v>549</v>
      </c>
      <c r="B57" t="s">
        <v>550</v>
      </c>
      <c r="C57" s="71">
        <v>1301</v>
      </c>
      <c r="D57" s="58" t="s">
        <v>1317</v>
      </c>
      <c r="E57" s="251" t="s">
        <v>3264</v>
      </c>
      <c r="F57" s="244">
        <v>293656.06</v>
      </c>
      <c r="G57" s="244">
        <v>0</v>
      </c>
      <c r="H57" s="244">
        <v>56587.44</v>
      </c>
      <c r="I57" s="244"/>
      <c r="J57" s="251">
        <v>21652.23</v>
      </c>
      <c r="K57" s="251">
        <v>53015.92</v>
      </c>
      <c r="L57" s="251"/>
      <c r="N57" s="245">
        <v>3000</v>
      </c>
      <c r="O57" s="245">
        <v>29240</v>
      </c>
      <c r="Q57" s="245">
        <v>248.04</v>
      </c>
      <c r="R57" s="251"/>
      <c r="S57" s="251"/>
      <c r="T57" s="251">
        <v>3953.5</v>
      </c>
      <c r="U57" s="251">
        <v>1028783.07</v>
      </c>
      <c r="V57" s="40">
        <v>526.36</v>
      </c>
      <c r="W57" s="40"/>
      <c r="X57" s="40">
        <v>460409.8</v>
      </c>
      <c r="Y57" s="40"/>
      <c r="Z57" s="40"/>
      <c r="AA57" s="40">
        <v>376460.7</v>
      </c>
      <c r="AB57" s="40">
        <v>61000</v>
      </c>
      <c r="AC57" s="246">
        <v>498180.7</v>
      </c>
      <c r="AD57" s="246"/>
      <c r="AE57" s="246"/>
      <c r="AF57" s="246">
        <v>348362.25</v>
      </c>
      <c r="AG57" s="246">
        <v>29896.240000000002</v>
      </c>
      <c r="AH57" s="246"/>
      <c r="AI57" s="246"/>
      <c r="AJ57" s="246"/>
      <c r="AK57" s="76">
        <f t="shared" si="1"/>
        <v>350243.5</v>
      </c>
      <c r="AL57" s="31">
        <f t="shared" si="2"/>
        <v>32488.04</v>
      </c>
      <c r="AM57" s="21">
        <f t="shared" si="3"/>
        <v>317755.46000000002</v>
      </c>
      <c r="AN57" s="15">
        <f t="shared" si="4"/>
        <v>898396.86</v>
      </c>
      <c r="AO57" s="16">
        <f t="shared" si="5"/>
        <v>876439.19</v>
      </c>
      <c r="AP57" s="26">
        <f t="shared" si="6"/>
        <v>21957.670000000042</v>
      </c>
    </row>
    <row r="58" spans="1:42" x14ac:dyDescent="0.2">
      <c r="A58" t="s">
        <v>549</v>
      </c>
      <c r="B58" t="s">
        <v>550</v>
      </c>
      <c r="C58" s="71">
        <v>2427</v>
      </c>
      <c r="D58" s="58" t="s">
        <v>1318</v>
      </c>
      <c r="E58" s="251" t="s">
        <v>3265</v>
      </c>
      <c r="F58" s="244">
        <v>607241.27</v>
      </c>
      <c r="G58" s="244">
        <v>9224.08</v>
      </c>
      <c r="H58" s="244">
        <v>48968.85</v>
      </c>
      <c r="I58" s="244"/>
      <c r="J58" s="251">
        <v>71893.179999999993</v>
      </c>
      <c r="K58" s="251">
        <v>59356.65</v>
      </c>
      <c r="L58" s="251"/>
      <c r="N58" s="245">
        <v>2000</v>
      </c>
      <c r="O58" s="245">
        <v>37191.42</v>
      </c>
      <c r="Q58" s="245">
        <v>18.690000000000001</v>
      </c>
      <c r="R58" s="251"/>
      <c r="S58" s="251"/>
      <c r="T58" s="251"/>
      <c r="U58" s="251">
        <v>566631.65</v>
      </c>
      <c r="V58" s="40"/>
      <c r="W58" s="40"/>
      <c r="X58" s="40">
        <v>531123.96</v>
      </c>
      <c r="Y58" s="40">
        <v>81000</v>
      </c>
      <c r="Z58" s="40">
        <v>1034.43</v>
      </c>
      <c r="AA58" s="40">
        <v>741611.34</v>
      </c>
      <c r="AB58" s="40">
        <v>112500</v>
      </c>
      <c r="AC58" s="246">
        <v>884231.34</v>
      </c>
      <c r="AD58" s="246"/>
      <c r="AE58" s="246"/>
      <c r="AF58" s="246">
        <v>429499.82</v>
      </c>
      <c r="AG58" s="246">
        <v>22463.23</v>
      </c>
      <c r="AH58" s="246"/>
      <c r="AI58" s="246"/>
      <c r="AJ58" s="246"/>
      <c r="AK58" s="76">
        <f t="shared" si="1"/>
        <v>665434.19999999995</v>
      </c>
      <c r="AL58" s="31">
        <f t="shared" si="2"/>
        <v>39210.11</v>
      </c>
      <c r="AM58" s="21">
        <f t="shared" si="3"/>
        <v>626224.09</v>
      </c>
      <c r="AN58" s="15">
        <f t="shared" si="4"/>
        <v>1467269.73</v>
      </c>
      <c r="AO58" s="16">
        <f t="shared" si="5"/>
        <v>1336194.3899999999</v>
      </c>
      <c r="AP58" s="26">
        <f t="shared" si="6"/>
        <v>131075.34000000008</v>
      </c>
    </row>
    <row r="59" spans="1:42" x14ac:dyDescent="0.2">
      <c r="A59" t="s">
        <v>549</v>
      </c>
      <c r="B59" t="s">
        <v>550</v>
      </c>
      <c r="C59" s="71">
        <v>1385</v>
      </c>
      <c r="D59" s="58" t="s">
        <v>1319</v>
      </c>
      <c r="E59" s="251" t="s">
        <v>3266</v>
      </c>
      <c r="F59" s="244">
        <v>502121.2</v>
      </c>
      <c r="G59" s="244">
        <v>8411.64</v>
      </c>
      <c r="H59" s="244">
        <v>10336.67</v>
      </c>
      <c r="I59" s="244"/>
      <c r="J59" s="251">
        <v>209020.47</v>
      </c>
      <c r="K59" s="251">
        <v>58535.34</v>
      </c>
      <c r="L59" s="251"/>
      <c r="O59" s="245">
        <v>40650</v>
      </c>
      <c r="Q59" s="245">
        <v>198.13</v>
      </c>
      <c r="R59" s="251"/>
      <c r="S59" s="251"/>
      <c r="T59" s="251">
        <v>-32897.97</v>
      </c>
      <c r="U59" s="251">
        <v>1787234.17</v>
      </c>
      <c r="V59" s="40"/>
      <c r="W59" s="40"/>
      <c r="X59" s="40">
        <v>649419.16</v>
      </c>
      <c r="Y59" s="40">
        <v>104000</v>
      </c>
      <c r="Z59" s="40">
        <v>162.97</v>
      </c>
      <c r="AA59" s="40">
        <v>411054</v>
      </c>
      <c r="AB59" s="40">
        <v>83400</v>
      </c>
      <c r="AC59" s="246">
        <v>557854</v>
      </c>
      <c r="AD59" s="246"/>
      <c r="AE59" s="246"/>
      <c r="AF59" s="246">
        <v>244749.02</v>
      </c>
      <c r="AG59" s="246">
        <v>88588.44</v>
      </c>
      <c r="AH59" s="246"/>
      <c r="AI59" s="246"/>
      <c r="AJ59" s="246"/>
      <c r="AK59" s="76">
        <f t="shared" si="1"/>
        <v>520869.51</v>
      </c>
      <c r="AL59" s="31">
        <f t="shared" si="2"/>
        <v>40848.129999999997</v>
      </c>
      <c r="AM59" s="21">
        <f t="shared" si="3"/>
        <v>480021.38</v>
      </c>
      <c r="AN59" s="15">
        <f t="shared" si="4"/>
        <v>1248036.1299999999</v>
      </c>
      <c r="AO59" s="16">
        <f t="shared" si="5"/>
        <v>891191.46</v>
      </c>
      <c r="AP59" s="26">
        <f t="shared" si="6"/>
        <v>356844.66999999993</v>
      </c>
    </row>
    <row r="60" spans="1:42" x14ac:dyDescent="0.2">
      <c r="A60" t="s">
        <v>549</v>
      </c>
      <c r="B60" t="s">
        <v>550</v>
      </c>
      <c r="C60" s="71">
        <v>2740</v>
      </c>
      <c r="D60" s="58" t="s">
        <v>1320</v>
      </c>
      <c r="E60" s="251" t="s">
        <v>3267</v>
      </c>
      <c r="F60" s="244">
        <v>491666.25</v>
      </c>
      <c r="G60" s="244">
        <v>4497.8100000000004</v>
      </c>
      <c r="H60" s="244">
        <v>76418</v>
      </c>
      <c r="I60" s="244"/>
      <c r="J60" s="251">
        <v>2114564.4300000002</v>
      </c>
      <c r="K60" s="251">
        <v>47820.71</v>
      </c>
      <c r="L60" s="251"/>
      <c r="O60" s="245">
        <v>31170</v>
      </c>
      <c r="Q60" s="245">
        <v>248.4</v>
      </c>
      <c r="R60" s="251"/>
      <c r="S60" s="251"/>
      <c r="T60" s="251">
        <v>1310.96</v>
      </c>
      <c r="U60" s="251">
        <v>3909726.18</v>
      </c>
      <c r="V60" s="40"/>
      <c r="W60" s="40"/>
      <c r="X60" s="40">
        <v>775325.37</v>
      </c>
      <c r="Y60" s="40">
        <v>142325</v>
      </c>
      <c r="Z60" s="40">
        <v>226.01</v>
      </c>
      <c r="AA60" s="40">
        <v>840698</v>
      </c>
      <c r="AB60" s="40">
        <v>104001.63</v>
      </c>
      <c r="AC60" s="246">
        <v>986558</v>
      </c>
      <c r="AD60" s="246"/>
      <c r="AE60" s="246"/>
      <c r="AF60" s="246">
        <v>369393.55</v>
      </c>
      <c r="AG60" s="246">
        <v>120107.2</v>
      </c>
      <c r="AH60" s="246"/>
      <c r="AI60" s="246"/>
      <c r="AJ60" s="246"/>
      <c r="AK60" s="76">
        <f t="shared" si="1"/>
        <v>572582.06000000006</v>
      </c>
      <c r="AL60" s="31">
        <f t="shared" si="2"/>
        <v>31418.400000000001</v>
      </c>
      <c r="AM60" s="21">
        <f t="shared" si="3"/>
        <v>541163.66</v>
      </c>
      <c r="AN60" s="15">
        <f t="shared" si="4"/>
        <v>1862576.0099999998</v>
      </c>
      <c r="AO60" s="16">
        <f t="shared" si="5"/>
        <v>1476058.75</v>
      </c>
      <c r="AP60" s="26">
        <f t="shared" si="6"/>
        <v>386517.25999999978</v>
      </c>
    </row>
    <row r="61" spans="1:42" ht="15.75" customHeight="1" x14ac:dyDescent="0.2">
      <c r="A61" t="s">
        <v>549</v>
      </c>
      <c r="B61" t="s">
        <v>550</v>
      </c>
      <c r="C61" s="71">
        <v>4108</v>
      </c>
      <c r="D61" s="58" t="s">
        <v>1321</v>
      </c>
      <c r="E61" s="251" t="s">
        <v>3268</v>
      </c>
      <c r="F61" s="244">
        <v>240816.27</v>
      </c>
      <c r="G61" s="244">
        <v>12154.21</v>
      </c>
      <c r="H61" s="244">
        <v>22827.91</v>
      </c>
      <c r="I61" s="244"/>
      <c r="J61" s="251">
        <v>129220.43</v>
      </c>
      <c r="K61" s="251">
        <v>833182.19</v>
      </c>
      <c r="L61" s="251"/>
      <c r="N61" s="245">
        <v>2000</v>
      </c>
      <c r="O61" s="245">
        <v>21350</v>
      </c>
      <c r="Q61" s="245">
        <v>436.34</v>
      </c>
      <c r="R61" s="251"/>
      <c r="S61" s="251"/>
      <c r="T61" s="251"/>
      <c r="U61" s="251">
        <v>2469567.41</v>
      </c>
      <c r="V61" s="40">
        <v>400.55</v>
      </c>
      <c r="W61" s="40"/>
      <c r="X61" s="40">
        <v>632355.96</v>
      </c>
      <c r="Y61" s="40"/>
      <c r="Z61" s="40">
        <v>463.42</v>
      </c>
      <c r="AA61" s="40">
        <v>1310227</v>
      </c>
      <c r="AB61" s="40">
        <v>104900</v>
      </c>
      <c r="AC61" s="246">
        <v>1481937</v>
      </c>
      <c r="AD61" s="246"/>
      <c r="AE61" s="246"/>
      <c r="AF61" s="246">
        <v>413666.94</v>
      </c>
      <c r="AG61" s="246">
        <v>128097.45</v>
      </c>
      <c r="AH61" s="246"/>
      <c r="AI61" s="246"/>
      <c r="AJ61" s="246">
        <v>20701.63</v>
      </c>
      <c r="AK61" s="76">
        <f t="shared" si="1"/>
        <v>275798.38999999996</v>
      </c>
      <c r="AL61" s="31">
        <f t="shared" si="2"/>
        <v>23786.34</v>
      </c>
      <c r="AM61" s="21">
        <f t="shared" si="3"/>
        <v>252012.04999999996</v>
      </c>
      <c r="AN61" s="15">
        <f t="shared" si="4"/>
        <v>2048346.9300000002</v>
      </c>
      <c r="AO61" s="16">
        <f t="shared" si="5"/>
        <v>2044403.0199999998</v>
      </c>
      <c r="AP61" s="26">
        <f t="shared" si="6"/>
        <v>3943.9100000003818</v>
      </c>
    </row>
    <row r="62" spans="1:42" x14ac:dyDescent="0.2">
      <c r="A62" t="s">
        <v>549</v>
      </c>
      <c r="B62" t="s">
        <v>550</v>
      </c>
      <c r="C62" s="71">
        <v>2522</v>
      </c>
      <c r="D62" s="58" t="s">
        <v>1322</v>
      </c>
      <c r="E62" s="251" t="s">
        <v>3353</v>
      </c>
      <c r="F62" s="244">
        <v>308214.96999999997</v>
      </c>
      <c r="G62" s="244">
        <v>1005.85</v>
      </c>
      <c r="H62" s="244">
        <v>77791.789999999994</v>
      </c>
      <c r="I62" s="244"/>
      <c r="J62" s="251">
        <v>354014.29</v>
      </c>
      <c r="K62" s="251">
        <v>167721.42000000001</v>
      </c>
      <c r="L62" s="251"/>
      <c r="N62" s="245">
        <v>3000</v>
      </c>
      <c r="O62" s="245">
        <v>14650</v>
      </c>
      <c r="Q62" s="245">
        <v>573.1</v>
      </c>
      <c r="R62" s="251"/>
      <c r="S62" s="251"/>
      <c r="T62" s="251"/>
      <c r="U62" s="251">
        <v>2114448.44</v>
      </c>
      <c r="V62" s="40"/>
      <c r="W62" s="40"/>
      <c r="X62" s="40">
        <v>469335.62</v>
      </c>
      <c r="Y62" s="40">
        <v>119700</v>
      </c>
      <c r="Z62" s="40">
        <v>993.84</v>
      </c>
      <c r="AA62" s="40">
        <v>600191.91</v>
      </c>
      <c r="AB62" s="40">
        <v>80500</v>
      </c>
      <c r="AC62" s="246">
        <v>680891.91</v>
      </c>
      <c r="AD62" s="246"/>
      <c r="AE62" s="246"/>
      <c r="AF62" s="246">
        <v>419551.26</v>
      </c>
      <c r="AG62" s="246">
        <v>104081.94</v>
      </c>
      <c r="AH62" s="246"/>
      <c r="AI62" s="246"/>
      <c r="AJ62" s="246"/>
      <c r="AK62" s="76">
        <f t="shared" si="1"/>
        <v>387012.60999999993</v>
      </c>
      <c r="AL62" s="31">
        <f t="shared" si="2"/>
        <v>18223.099999999999</v>
      </c>
      <c r="AM62" s="21">
        <f t="shared" si="3"/>
        <v>368789.50999999995</v>
      </c>
      <c r="AN62" s="15">
        <f t="shared" si="4"/>
        <v>1270721.3700000001</v>
      </c>
      <c r="AO62" s="16">
        <f t="shared" si="5"/>
        <v>1204525.1099999999</v>
      </c>
      <c r="AP62" s="26">
        <f t="shared" si="6"/>
        <v>66196.260000000242</v>
      </c>
    </row>
    <row r="63" spans="1:42" x14ac:dyDescent="0.2">
      <c r="A63" t="s">
        <v>549</v>
      </c>
      <c r="B63" t="s">
        <v>550</v>
      </c>
      <c r="C63" s="71">
        <v>1433</v>
      </c>
      <c r="D63" s="58" t="s">
        <v>1323</v>
      </c>
      <c r="E63" s="251" t="s">
        <v>3356</v>
      </c>
      <c r="F63" s="244">
        <v>396145.78</v>
      </c>
      <c r="G63" s="244">
        <v>0</v>
      </c>
      <c r="H63" s="244">
        <v>22217.47</v>
      </c>
      <c r="I63" s="244"/>
      <c r="J63" s="251">
        <v>1732785.71</v>
      </c>
      <c r="K63" s="251">
        <v>27617.919999999998</v>
      </c>
      <c r="L63" s="251"/>
      <c r="O63" s="245">
        <v>31050</v>
      </c>
      <c r="Q63" s="245">
        <v>0</v>
      </c>
      <c r="R63" s="251"/>
      <c r="S63" s="251"/>
      <c r="T63" s="251"/>
      <c r="U63" s="251">
        <v>2791483.6</v>
      </c>
      <c r="V63" s="40"/>
      <c r="W63" s="40"/>
      <c r="X63" s="40">
        <v>637696.59</v>
      </c>
      <c r="Y63" s="40">
        <v>2000</v>
      </c>
      <c r="Z63" s="40">
        <v>239.88</v>
      </c>
      <c r="AA63" s="40">
        <v>877650.06</v>
      </c>
      <c r="AB63" s="40">
        <v>81900</v>
      </c>
      <c r="AC63" s="246">
        <v>1022750.06</v>
      </c>
      <c r="AD63" s="246"/>
      <c r="AE63" s="246"/>
      <c r="AF63" s="246">
        <v>278451.59999999998</v>
      </c>
      <c r="AG63" s="246">
        <v>92769.65</v>
      </c>
      <c r="AH63" s="246"/>
      <c r="AI63" s="246"/>
      <c r="AJ63" s="246"/>
      <c r="AK63" s="76">
        <f t="shared" si="1"/>
        <v>418363.25</v>
      </c>
      <c r="AL63" s="31">
        <f t="shared" si="2"/>
        <v>31050</v>
      </c>
      <c r="AM63" s="21">
        <f t="shared" si="3"/>
        <v>387313.25</v>
      </c>
      <c r="AN63" s="15">
        <f t="shared" si="4"/>
        <v>1599486.53</v>
      </c>
      <c r="AO63" s="16">
        <f t="shared" si="5"/>
        <v>1393971.31</v>
      </c>
      <c r="AP63" s="26">
        <f t="shared" si="6"/>
        <v>205515.21999999997</v>
      </c>
    </row>
    <row r="64" spans="1:42" x14ac:dyDescent="0.2">
      <c r="A64" t="s">
        <v>553</v>
      </c>
      <c r="B64" t="s">
        <v>554</v>
      </c>
      <c r="C64" s="71">
        <v>4846</v>
      </c>
      <c r="D64" s="58" t="s">
        <v>1324</v>
      </c>
      <c r="E64" s="251" t="s">
        <v>3269</v>
      </c>
      <c r="F64" s="244">
        <v>504358.63</v>
      </c>
      <c r="G64" s="244">
        <v>0</v>
      </c>
      <c r="H64" s="244">
        <v>245809.78</v>
      </c>
      <c r="I64" s="244"/>
      <c r="J64" s="251">
        <v>316244.96000000002</v>
      </c>
      <c r="K64" s="251">
        <v>40478.910000000003</v>
      </c>
      <c r="L64" s="251"/>
      <c r="O64" s="245">
        <v>6835</v>
      </c>
      <c r="P64" s="245">
        <v>46125</v>
      </c>
      <c r="Q64" s="245">
        <v>0</v>
      </c>
      <c r="R64" s="251"/>
      <c r="S64" s="251"/>
      <c r="T64" s="251">
        <v>138717.6</v>
      </c>
      <c r="U64" s="251">
        <v>1683662.57</v>
      </c>
      <c r="V64" s="40"/>
      <c r="W64" s="40"/>
      <c r="X64" s="40">
        <v>454423.85</v>
      </c>
      <c r="Y64" s="40">
        <v>103475</v>
      </c>
      <c r="Z64" s="40">
        <v>1301.92</v>
      </c>
      <c r="AA64" s="40">
        <v>1401260.5</v>
      </c>
      <c r="AB64" s="40">
        <v>88800</v>
      </c>
      <c r="AC64" s="246">
        <v>1655908.5</v>
      </c>
      <c r="AD64" s="246"/>
      <c r="AE64" s="246"/>
      <c r="AF64" s="246">
        <v>266233.71999999997</v>
      </c>
      <c r="AG64" s="246">
        <v>45061.93</v>
      </c>
      <c r="AH64" s="246"/>
      <c r="AI64" s="246"/>
      <c r="AJ64" s="246"/>
      <c r="AK64" s="76">
        <f t="shared" si="1"/>
        <v>750168.41</v>
      </c>
      <c r="AL64" s="31">
        <f t="shared" si="2"/>
        <v>52960</v>
      </c>
      <c r="AM64" s="21">
        <f t="shared" si="3"/>
        <v>697208.41</v>
      </c>
      <c r="AN64" s="15">
        <f t="shared" si="4"/>
        <v>2049261.27</v>
      </c>
      <c r="AO64" s="16">
        <f t="shared" si="5"/>
        <v>1967204.15</v>
      </c>
      <c r="AP64" s="26">
        <f t="shared" si="6"/>
        <v>82057.120000000112</v>
      </c>
    </row>
    <row r="65" spans="1:42" x14ac:dyDescent="0.2">
      <c r="A65" t="s">
        <v>553</v>
      </c>
      <c r="B65" t="s">
        <v>554</v>
      </c>
      <c r="C65" s="71">
        <v>2013</v>
      </c>
      <c r="D65" s="58" t="s">
        <v>1325</v>
      </c>
      <c r="E65" s="251" t="s">
        <v>3270</v>
      </c>
      <c r="F65" s="244">
        <v>557114.14</v>
      </c>
      <c r="G65" s="244">
        <v>0</v>
      </c>
      <c r="H65" s="244">
        <v>36223.54</v>
      </c>
      <c r="I65" s="244"/>
      <c r="J65" s="251">
        <v>37083.769999999997</v>
      </c>
      <c r="K65" s="251">
        <v>360883.05</v>
      </c>
      <c r="L65" s="251"/>
      <c r="O65" s="245">
        <v>16300</v>
      </c>
      <c r="P65" s="245">
        <v>121400</v>
      </c>
      <c r="Q65" s="245">
        <v>163.74</v>
      </c>
      <c r="R65" s="251"/>
      <c r="S65" s="251"/>
      <c r="T65" s="251">
        <v>127999.06</v>
      </c>
      <c r="U65" s="251">
        <v>1188971.67</v>
      </c>
      <c r="V65" s="40"/>
      <c r="W65" s="40"/>
      <c r="X65" s="40">
        <v>612687.48</v>
      </c>
      <c r="Y65" s="40"/>
      <c r="Z65" s="40">
        <v>961.28</v>
      </c>
      <c r="AA65" s="40">
        <v>410200</v>
      </c>
      <c r="AB65" s="40">
        <v>58200</v>
      </c>
      <c r="AC65" s="246">
        <v>641760</v>
      </c>
      <c r="AD65" s="246"/>
      <c r="AE65" s="246"/>
      <c r="AF65" s="246">
        <v>324747.18</v>
      </c>
      <c r="AG65" s="246">
        <v>144865.54999999999</v>
      </c>
      <c r="AH65" s="246"/>
      <c r="AI65" s="246"/>
      <c r="AJ65" s="246"/>
      <c r="AK65" s="76">
        <f t="shared" si="1"/>
        <v>593337.68000000005</v>
      </c>
      <c r="AL65" s="31">
        <f t="shared" si="2"/>
        <v>137863.74</v>
      </c>
      <c r="AM65" s="21">
        <f t="shared" si="3"/>
        <v>455473.94000000006</v>
      </c>
      <c r="AN65" s="15">
        <f t="shared" si="4"/>
        <v>1082048.76</v>
      </c>
      <c r="AO65" s="16">
        <f t="shared" si="5"/>
        <v>1111372.73</v>
      </c>
      <c r="AP65" s="26">
        <f t="shared" si="6"/>
        <v>-29323.969999999972</v>
      </c>
    </row>
    <row r="66" spans="1:42" x14ac:dyDescent="0.2">
      <c r="A66" t="s">
        <v>553</v>
      </c>
      <c r="B66" t="s">
        <v>554</v>
      </c>
      <c r="C66" s="71">
        <v>1672</v>
      </c>
      <c r="D66" s="58" t="s">
        <v>1326</v>
      </c>
      <c r="E66" s="251" t="s">
        <v>3271</v>
      </c>
      <c r="F66" s="244">
        <v>441672.13</v>
      </c>
      <c r="G66" s="244">
        <v>0</v>
      </c>
      <c r="H66" s="244">
        <v>67504.66</v>
      </c>
      <c r="I66" s="244"/>
      <c r="J66" s="251">
        <v>578601.54</v>
      </c>
      <c r="K66" s="251">
        <v>262176.07</v>
      </c>
      <c r="L66" s="251"/>
      <c r="O66" s="245">
        <v>33522.400000000001</v>
      </c>
      <c r="Q66" s="245">
        <v>946</v>
      </c>
      <c r="R66" s="251"/>
      <c r="S66" s="251"/>
      <c r="T66" s="251">
        <v>130414.07</v>
      </c>
      <c r="U66" s="251">
        <v>2121250.9300000002</v>
      </c>
      <c r="V66" s="40">
        <v>1129.8800000000001</v>
      </c>
      <c r="W66" s="40"/>
      <c r="X66" s="40">
        <v>512935.96</v>
      </c>
      <c r="Y66" s="40"/>
      <c r="Z66" s="40"/>
      <c r="AA66" s="40">
        <v>686300</v>
      </c>
      <c r="AB66" s="40">
        <v>35980</v>
      </c>
      <c r="AC66" s="246">
        <v>956540</v>
      </c>
      <c r="AD66" s="246"/>
      <c r="AE66" s="246"/>
      <c r="AF66" s="246">
        <v>458579.35</v>
      </c>
      <c r="AG66" s="246">
        <v>173292.65</v>
      </c>
      <c r="AH66" s="246"/>
      <c r="AI66" s="246"/>
      <c r="AJ66" s="246"/>
      <c r="AK66" s="76">
        <f t="shared" si="1"/>
        <v>509176.79000000004</v>
      </c>
      <c r="AL66" s="31">
        <f t="shared" si="2"/>
        <v>34468.400000000001</v>
      </c>
      <c r="AM66" s="21">
        <f t="shared" si="3"/>
        <v>474708.39</v>
      </c>
      <c r="AN66" s="15">
        <f t="shared" si="4"/>
        <v>1236345.8400000001</v>
      </c>
      <c r="AO66" s="16">
        <f t="shared" si="5"/>
        <v>1588412</v>
      </c>
      <c r="AP66" s="26">
        <f t="shared" si="6"/>
        <v>-352066.15999999992</v>
      </c>
    </row>
    <row r="67" spans="1:42" x14ac:dyDescent="0.2">
      <c r="A67" t="s">
        <v>553</v>
      </c>
      <c r="B67" t="s">
        <v>554</v>
      </c>
      <c r="C67" s="71">
        <v>4546</v>
      </c>
      <c r="D67" s="58" t="s">
        <v>1327</v>
      </c>
      <c r="E67" s="251" t="s">
        <v>3272</v>
      </c>
      <c r="F67" s="244">
        <v>362634.04</v>
      </c>
      <c r="G67" s="244">
        <v>0</v>
      </c>
      <c r="H67" s="244">
        <v>233935.32</v>
      </c>
      <c r="I67" s="244"/>
      <c r="J67" s="251">
        <v>26900.3</v>
      </c>
      <c r="K67" s="251">
        <v>-38739.39</v>
      </c>
      <c r="L67" s="251"/>
      <c r="O67" s="245">
        <v>22620</v>
      </c>
      <c r="P67" s="245">
        <v>58700</v>
      </c>
      <c r="Q67" s="245">
        <v>0</v>
      </c>
      <c r="R67" s="251"/>
      <c r="S67" s="251"/>
      <c r="T67" s="251">
        <v>238837.49</v>
      </c>
      <c r="U67" s="251">
        <v>1374864.38</v>
      </c>
      <c r="V67" s="40"/>
      <c r="W67" s="40"/>
      <c r="X67" s="40">
        <v>560895.43999999994</v>
      </c>
      <c r="Y67" s="40">
        <v>155000</v>
      </c>
      <c r="Z67" s="40">
        <v>967.47</v>
      </c>
      <c r="AA67" s="40">
        <v>829097.4</v>
      </c>
      <c r="AB67" s="40">
        <v>91900</v>
      </c>
      <c r="AC67" s="246">
        <v>1217037.3999999999</v>
      </c>
      <c r="AD67" s="246">
        <v>9270</v>
      </c>
      <c r="AE67" s="246"/>
      <c r="AF67" s="246">
        <v>345847.63</v>
      </c>
      <c r="AG67" s="246">
        <v>74532.73</v>
      </c>
      <c r="AH67" s="246"/>
      <c r="AI67" s="246"/>
      <c r="AJ67" s="246"/>
      <c r="AK67" s="76">
        <f t="shared" si="1"/>
        <v>596569.36</v>
      </c>
      <c r="AL67" s="31">
        <f t="shared" si="2"/>
        <v>81320</v>
      </c>
      <c r="AM67" s="21">
        <f t="shared" si="3"/>
        <v>515249.36</v>
      </c>
      <c r="AN67" s="15">
        <f t="shared" si="4"/>
        <v>1637860.31</v>
      </c>
      <c r="AO67" s="16">
        <f t="shared" si="5"/>
        <v>1646687.7599999998</v>
      </c>
      <c r="AP67" s="26">
        <f t="shared" si="6"/>
        <v>-8827.4499999997206</v>
      </c>
    </row>
    <row r="68" spans="1:42" x14ac:dyDescent="0.2">
      <c r="A68" t="s">
        <v>553</v>
      </c>
      <c r="B68" t="s">
        <v>554</v>
      </c>
      <c r="C68" s="71">
        <v>3867</v>
      </c>
      <c r="D68" s="58" t="s">
        <v>1328</v>
      </c>
      <c r="E68" s="251" t="s">
        <v>3273</v>
      </c>
      <c r="F68" s="244">
        <v>699978.13</v>
      </c>
      <c r="G68" s="244">
        <v>0</v>
      </c>
      <c r="H68" s="244">
        <v>45787.89</v>
      </c>
      <c r="I68" s="244"/>
      <c r="J68" s="251">
        <v>33011.65</v>
      </c>
      <c r="K68" s="251">
        <v>1175518.57</v>
      </c>
      <c r="L68" s="251"/>
      <c r="O68" s="245">
        <v>35285.51</v>
      </c>
      <c r="P68" s="245">
        <v>413775</v>
      </c>
      <c r="Q68" s="245">
        <v>632</v>
      </c>
      <c r="R68" s="251"/>
      <c r="S68" s="251"/>
      <c r="T68" s="251">
        <v>48481.65</v>
      </c>
      <c r="U68" s="251">
        <v>2680574.06</v>
      </c>
      <c r="V68" s="40"/>
      <c r="W68" s="40"/>
      <c r="X68" s="40">
        <v>594380.17000000004</v>
      </c>
      <c r="Y68" s="40"/>
      <c r="Z68" s="40">
        <v>1517.95</v>
      </c>
      <c r="AA68" s="40">
        <v>1509108.5</v>
      </c>
      <c r="AB68" s="40">
        <v>161400</v>
      </c>
      <c r="AC68" s="246">
        <v>1818328.5</v>
      </c>
      <c r="AD68" s="246"/>
      <c r="AE68" s="246"/>
      <c r="AF68" s="246">
        <v>507878.56</v>
      </c>
      <c r="AG68" s="246">
        <v>263458.09999999998</v>
      </c>
      <c r="AH68" s="246"/>
      <c r="AI68" s="246"/>
      <c r="AJ68" s="246"/>
      <c r="AK68" s="76">
        <f t="shared" si="1"/>
        <v>745766.02</v>
      </c>
      <c r="AL68" s="31">
        <f t="shared" si="2"/>
        <v>449692.51</v>
      </c>
      <c r="AM68" s="21">
        <f t="shared" si="3"/>
        <v>296073.51</v>
      </c>
      <c r="AN68" s="15">
        <f t="shared" si="4"/>
        <v>2266406.62</v>
      </c>
      <c r="AO68" s="16">
        <f t="shared" si="5"/>
        <v>2589665.16</v>
      </c>
      <c r="AP68" s="26">
        <f t="shared" si="6"/>
        <v>-323258.54000000004</v>
      </c>
    </row>
    <row r="69" spans="1:42" x14ac:dyDescent="0.2">
      <c r="A69" t="s">
        <v>553</v>
      </c>
      <c r="B69" t="s">
        <v>554</v>
      </c>
      <c r="C69" s="71">
        <v>2282</v>
      </c>
      <c r="D69" s="58" t="s">
        <v>1329</v>
      </c>
      <c r="E69" s="251" t="s">
        <v>3274</v>
      </c>
      <c r="F69" s="244">
        <v>604889.75</v>
      </c>
      <c r="G69" s="244">
        <v>5000</v>
      </c>
      <c r="H69" s="244">
        <v>201952.79</v>
      </c>
      <c r="I69" s="244"/>
      <c r="J69" s="251">
        <v>52872.74</v>
      </c>
      <c r="K69" s="251">
        <v>138399.79999999999</v>
      </c>
      <c r="L69" s="251"/>
      <c r="O69" s="245">
        <v>6600</v>
      </c>
      <c r="P69" s="245">
        <v>4020</v>
      </c>
      <c r="Q69" s="245">
        <v>2049</v>
      </c>
      <c r="R69" s="251">
        <v>5000</v>
      </c>
      <c r="S69" s="251"/>
      <c r="T69" s="251">
        <v>71149.2</v>
      </c>
      <c r="U69" s="251">
        <v>2191965</v>
      </c>
      <c r="V69" s="40"/>
      <c r="W69" s="40"/>
      <c r="X69" s="40">
        <v>459822.28</v>
      </c>
      <c r="Y69" s="40">
        <v>175880</v>
      </c>
      <c r="Z69" s="40">
        <v>1531.68</v>
      </c>
      <c r="AA69" s="40">
        <v>681280</v>
      </c>
      <c r="AB69" s="40">
        <v>115200</v>
      </c>
      <c r="AC69" s="246">
        <v>1022640</v>
      </c>
      <c r="AD69" s="246"/>
      <c r="AE69" s="246"/>
      <c r="AF69" s="246">
        <v>344522.78</v>
      </c>
      <c r="AG69" s="246">
        <v>112526.44</v>
      </c>
      <c r="AH69" s="246"/>
      <c r="AI69" s="246"/>
      <c r="AJ69" s="246"/>
      <c r="AK69" s="76">
        <f t="shared" ref="AK69:AK132" si="7">SUM(F69:I69)</f>
        <v>811842.54</v>
      </c>
      <c r="AL69" s="31">
        <f t="shared" ref="AL69:AL132" si="8">SUM(N69:Q69)</f>
        <v>12669</v>
      </c>
      <c r="AM69" s="21">
        <f t="shared" ref="AM69:AM132" si="9">AK69-AL69</f>
        <v>799173.54</v>
      </c>
      <c r="AN69" s="15">
        <f t="shared" ref="AN69:AN132" si="10">SUM(V69:AB69)</f>
        <v>1433713.96</v>
      </c>
      <c r="AO69" s="16">
        <f t="shared" ref="AO69:AO132" si="11">SUM(AC69:AJ69)</f>
        <v>1479689.22</v>
      </c>
      <c r="AP69" s="26">
        <f t="shared" ref="AP69:AP132" si="12">AN69-AO69</f>
        <v>-45975.260000000009</v>
      </c>
    </row>
    <row r="70" spans="1:42" x14ac:dyDescent="0.2">
      <c r="A70" t="s">
        <v>553</v>
      </c>
      <c r="B70" t="s">
        <v>554</v>
      </c>
      <c r="C70" s="71">
        <v>2718</v>
      </c>
      <c r="D70" s="58" t="s">
        <v>1330</v>
      </c>
      <c r="E70" s="251" t="s">
        <v>3275</v>
      </c>
      <c r="F70" s="244">
        <v>686844.95</v>
      </c>
      <c r="G70" s="244">
        <v>0</v>
      </c>
      <c r="H70" s="244">
        <v>167752.16</v>
      </c>
      <c r="I70" s="244"/>
      <c r="J70" s="251">
        <v>31330.46</v>
      </c>
      <c r="K70" s="251">
        <v>173534</v>
      </c>
      <c r="L70" s="251"/>
      <c r="O70" s="245">
        <v>12460.53</v>
      </c>
      <c r="Q70" s="245">
        <v>1049</v>
      </c>
      <c r="R70" s="251"/>
      <c r="S70" s="251"/>
      <c r="T70" s="251">
        <v>50047.21</v>
      </c>
      <c r="U70" s="251">
        <v>1302561.3500000001</v>
      </c>
      <c r="V70" s="40"/>
      <c r="W70" s="40"/>
      <c r="X70" s="40">
        <v>901979.18</v>
      </c>
      <c r="Y70" s="40">
        <v>600</v>
      </c>
      <c r="Z70" s="40">
        <v>2530.25</v>
      </c>
      <c r="AA70" s="40">
        <v>817775.9</v>
      </c>
      <c r="AB70" s="40">
        <v>1440</v>
      </c>
      <c r="AC70" s="246">
        <v>1063855.8999999999</v>
      </c>
      <c r="AD70" s="246"/>
      <c r="AE70" s="246"/>
      <c r="AF70" s="246">
        <v>360700.51</v>
      </c>
      <c r="AG70" s="246">
        <v>106953.05</v>
      </c>
      <c r="AH70" s="246"/>
      <c r="AI70" s="246"/>
      <c r="AJ70" s="246"/>
      <c r="AK70" s="76">
        <f t="shared" si="7"/>
        <v>854597.11</v>
      </c>
      <c r="AL70" s="31">
        <f t="shared" si="8"/>
        <v>13509.53</v>
      </c>
      <c r="AM70" s="21">
        <f t="shared" si="9"/>
        <v>841087.58</v>
      </c>
      <c r="AN70" s="15">
        <f t="shared" si="10"/>
        <v>1724325.33</v>
      </c>
      <c r="AO70" s="16">
        <f t="shared" si="11"/>
        <v>1531509.46</v>
      </c>
      <c r="AP70" s="26">
        <f t="shared" si="12"/>
        <v>192815.87000000011</v>
      </c>
    </row>
    <row r="71" spans="1:42" x14ac:dyDescent="0.2">
      <c r="A71" t="s">
        <v>553</v>
      </c>
      <c r="B71" t="s">
        <v>554</v>
      </c>
      <c r="C71" s="71">
        <v>4883</v>
      </c>
      <c r="D71" s="58" t="s">
        <v>1331</v>
      </c>
      <c r="E71" s="251" t="s">
        <v>3276</v>
      </c>
      <c r="F71" s="244">
        <v>599957.12</v>
      </c>
      <c r="G71" s="244">
        <v>0</v>
      </c>
      <c r="H71" s="244">
        <v>73694.31</v>
      </c>
      <c r="I71" s="244"/>
      <c r="J71" s="251">
        <v>391536.21</v>
      </c>
      <c r="K71" s="251">
        <v>212010.18</v>
      </c>
      <c r="L71" s="251"/>
      <c r="O71" s="245">
        <v>7186.35</v>
      </c>
      <c r="P71" s="245">
        <v>214900</v>
      </c>
      <c r="Q71" s="245"/>
      <c r="R71" s="251"/>
      <c r="S71" s="251"/>
      <c r="T71" s="251">
        <v>196412.55</v>
      </c>
      <c r="U71" s="251">
        <v>1726865.73</v>
      </c>
      <c r="V71" s="40"/>
      <c r="W71" s="40"/>
      <c r="X71" s="40">
        <v>749581.87</v>
      </c>
      <c r="Y71" s="40">
        <v>28000</v>
      </c>
      <c r="Z71" s="40">
        <v>957.71</v>
      </c>
      <c r="AA71" s="40">
        <v>896686</v>
      </c>
      <c r="AB71" s="40">
        <v>196300</v>
      </c>
      <c r="AC71" s="246">
        <v>1261426</v>
      </c>
      <c r="AD71" s="246"/>
      <c r="AE71" s="246">
        <v>4000</v>
      </c>
      <c r="AF71" s="246">
        <v>553266.28</v>
      </c>
      <c r="AG71" s="246">
        <v>86907.09</v>
      </c>
      <c r="AH71" s="246"/>
      <c r="AI71" s="246"/>
      <c r="AJ71" s="246"/>
      <c r="AK71" s="76">
        <f t="shared" si="7"/>
        <v>673651.42999999993</v>
      </c>
      <c r="AL71" s="31">
        <f t="shared" si="8"/>
        <v>222086.35</v>
      </c>
      <c r="AM71" s="21">
        <f t="shared" si="9"/>
        <v>451565.07999999996</v>
      </c>
      <c r="AN71" s="15">
        <f t="shared" si="10"/>
        <v>1871525.58</v>
      </c>
      <c r="AO71" s="16">
        <f t="shared" si="11"/>
        <v>1905599.37</v>
      </c>
      <c r="AP71" s="26">
        <f t="shared" si="12"/>
        <v>-34073.790000000037</v>
      </c>
    </row>
    <row r="72" spans="1:42" x14ac:dyDescent="0.2">
      <c r="A72" t="s">
        <v>553</v>
      </c>
      <c r="B72" t="s">
        <v>554</v>
      </c>
      <c r="C72" s="71">
        <v>4275</v>
      </c>
      <c r="D72" s="58" t="s">
        <v>1332</v>
      </c>
      <c r="E72" s="251" t="s">
        <v>3277</v>
      </c>
      <c r="F72" s="244">
        <v>467427.75</v>
      </c>
      <c r="G72" s="244">
        <v>0</v>
      </c>
      <c r="H72" s="244">
        <v>131916.38</v>
      </c>
      <c r="I72" s="244"/>
      <c r="J72" s="251">
        <v>264801.84000000003</v>
      </c>
      <c r="K72" s="251">
        <v>208577.19</v>
      </c>
      <c r="L72" s="251"/>
      <c r="O72" s="245">
        <v>6150</v>
      </c>
      <c r="P72" s="245">
        <v>91500</v>
      </c>
      <c r="Q72" s="245"/>
      <c r="R72" s="251"/>
      <c r="S72" s="251"/>
      <c r="T72" s="251">
        <v>147763.71</v>
      </c>
      <c r="U72" s="251">
        <v>1340923.19</v>
      </c>
      <c r="V72" s="40"/>
      <c r="W72" s="40"/>
      <c r="X72" s="40">
        <v>518224.74</v>
      </c>
      <c r="Y72" s="40">
        <v>23500</v>
      </c>
      <c r="Z72" s="40">
        <v>894.93</v>
      </c>
      <c r="AA72" s="40">
        <v>922934</v>
      </c>
      <c r="AB72" s="40">
        <v>177300</v>
      </c>
      <c r="AC72" s="246">
        <v>1370734</v>
      </c>
      <c r="AD72" s="246"/>
      <c r="AE72" s="246"/>
      <c r="AF72" s="246">
        <v>289362.96000000002</v>
      </c>
      <c r="AG72" s="246">
        <v>95047.99</v>
      </c>
      <c r="AH72" s="246"/>
      <c r="AI72" s="246"/>
      <c r="AJ72" s="246"/>
      <c r="AK72" s="76">
        <f t="shared" si="7"/>
        <v>599344.13</v>
      </c>
      <c r="AL72" s="31">
        <f t="shared" si="8"/>
        <v>97650</v>
      </c>
      <c r="AM72" s="21">
        <f t="shared" si="9"/>
        <v>501694.13</v>
      </c>
      <c r="AN72" s="15">
        <f t="shared" si="10"/>
        <v>1642853.67</v>
      </c>
      <c r="AO72" s="16">
        <f t="shared" si="11"/>
        <v>1755144.95</v>
      </c>
      <c r="AP72" s="26">
        <f t="shared" si="12"/>
        <v>-112291.28000000003</v>
      </c>
    </row>
    <row r="73" spans="1:42" x14ac:dyDescent="0.2">
      <c r="A73" t="s">
        <v>553</v>
      </c>
      <c r="B73" t="s">
        <v>554</v>
      </c>
      <c r="C73" s="71">
        <v>3121</v>
      </c>
      <c r="D73" s="58" t="s">
        <v>1333</v>
      </c>
      <c r="E73" s="251" t="s">
        <v>3278</v>
      </c>
      <c r="F73" s="244">
        <v>533678.56000000006</v>
      </c>
      <c r="G73" s="244">
        <v>0</v>
      </c>
      <c r="H73" s="244">
        <v>93035.36</v>
      </c>
      <c r="I73" s="244"/>
      <c r="J73" s="251">
        <v>739213.22</v>
      </c>
      <c r="K73" s="251">
        <v>183839.56</v>
      </c>
      <c r="L73" s="251"/>
      <c r="N73" s="245">
        <v>0</v>
      </c>
      <c r="O73" s="245">
        <v>11001.48</v>
      </c>
      <c r="Q73" s="245"/>
      <c r="R73" s="251"/>
      <c r="S73" s="251"/>
      <c r="T73" s="251">
        <v>149934.78</v>
      </c>
      <c r="U73" s="251">
        <v>1529202.14</v>
      </c>
      <c r="V73" s="40"/>
      <c r="W73" s="40"/>
      <c r="X73" s="40">
        <v>495419.49</v>
      </c>
      <c r="Y73" s="40">
        <v>50000</v>
      </c>
      <c r="Z73" s="40">
        <v>1052.21</v>
      </c>
      <c r="AA73" s="40">
        <v>491693.2</v>
      </c>
      <c r="AB73" s="40">
        <v>106400</v>
      </c>
      <c r="AC73" s="246">
        <v>734573.2</v>
      </c>
      <c r="AD73" s="246"/>
      <c r="AE73" s="246"/>
      <c r="AF73" s="246">
        <v>302518.94</v>
      </c>
      <c r="AG73" s="246">
        <v>165125.70000000001</v>
      </c>
      <c r="AH73" s="246"/>
      <c r="AI73" s="246"/>
      <c r="AJ73" s="246"/>
      <c r="AK73" s="76">
        <f t="shared" si="7"/>
        <v>626713.92000000004</v>
      </c>
      <c r="AL73" s="31">
        <f t="shared" si="8"/>
        <v>11001.48</v>
      </c>
      <c r="AM73" s="21">
        <f t="shared" si="9"/>
        <v>615712.44000000006</v>
      </c>
      <c r="AN73" s="15">
        <f t="shared" si="10"/>
        <v>1144564.8999999999</v>
      </c>
      <c r="AO73" s="16">
        <f t="shared" si="11"/>
        <v>1202217.8399999999</v>
      </c>
      <c r="AP73" s="26">
        <f t="shared" si="12"/>
        <v>-57652.939999999944</v>
      </c>
    </row>
    <row r="74" spans="1:42" x14ac:dyDescent="0.2">
      <c r="A74" t="s">
        <v>553</v>
      </c>
      <c r="B74" t="s">
        <v>554</v>
      </c>
      <c r="C74" s="71">
        <v>1601</v>
      </c>
      <c r="D74" s="58" t="s">
        <v>1334</v>
      </c>
      <c r="E74" s="251" t="s">
        <v>3279</v>
      </c>
      <c r="F74" s="244">
        <v>652007.04</v>
      </c>
      <c r="G74" s="244">
        <v>0</v>
      </c>
      <c r="H74" s="244">
        <v>60325.68</v>
      </c>
      <c r="I74" s="244"/>
      <c r="J74" s="251">
        <v>2050137.62</v>
      </c>
      <c r="K74" s="251">
        <v>293302.71999999997</v>
      </c>
      <c r="L74" s="251"/>
      <c r="O74" s="245">
        <v>6714</v>
      </c>
      <c r="P74" s="245">
        <v>63400</v>
      </c>
      <c r="Q74" s="245">
        <v>0</v>
      </c>
      <c r="R74" s="251"/>
      <c r="S74" s="251"/>
      <c r="T74" s="251">
        <v>1141692.69</v>
      </c>
      <c r="U74" s="251">
        <v>464694.52</v>
      </c>
      <c r="V74" s="40"/>
      <c r="W74" s="40"/>
      <c r="X74" s="40">
        <v>553404.93999999994</v>
      </c>
      <c r="Y74" s="40"/>
      <c r="Z74" s="40">
        <v>1381.62</v>
      </c>
      <c r="AA74" s="40">
        <v>738459.6</v>
      </c>
      <c r="AB74" s="40">
        <v>58671.4</v>
      </c>
      <c r="AC74" s="246">
        <v>948931</v>
      </c>
      <c r="AD74" s="246"/>
      <c r="AE74" s="246"/>
      <c r="AF74" s="246">
        <v>258598.7</v>
      </c>
      <c r="AG74" s="246">
        <v>147649.71</v>
      </c>
      <c r="AH74" s="246"/>
      <c r="AI74" s="246"/>
      <c r="AJ74" s="246"/>
      <c r="AK74" s="76">
        <f t="shared" si="7"/>
        <v>712332.72000000009</v>
      </c>
      <c r="AL74" s="31">
        <f t="shared" si="8"/>
        <v>70114</v>
      </c>
      <c r="AM74" s="21">
        <f t="shared" si="9"/>
        <v>642218.72000000009</v>
      </c>
      <c r="AN74" s="15">
        <f t="shared" si="10"/>
        <v>1351917.5599999998</v>
      </c>
      <c r="AO74" s="16">
        <f t="shared" si="11"/>
        <v>1355179.41</v>
      </c>
      <c r="AP74" s="26">
        <f t="shared" si="12"/>
        <v>-3261.8500000000931</v>
      </c>
    </row>
    <row r="75" spans="1:42" x14ac:dyDescent="0.2">
      <c r="A75" t="s">
        <v>553</v>
      </c>
      <c r="B75" t="s">
        <v>554</v>
      </c>
      <c r="C75" s="71">
        <v>4298</v>
      </c>
      <c r="D75" s="58" t="s">
        <v>1335</v>
      </c>
      <c r="E75" s="251" t="s">
        <v>3280</v>
      </c>
      <c r="F75" s="244">
        <v>254661.03</v>
      </c>
      <c r="G75" s="244">
        <v>0</v>
      </c>
      <c r="H75" s="244">
        <v>99713.26</v>
      </c>
      <c r="I75" s="244"/>
      <c r="J75" s="251">
        <v>1203688.74</v>
      </c>
      <c r="K75" s="251">
        <v>204626.12</v>
      </c>
      <c r="L75" s="251"/>
      <c r="O75" s="245">
        <v>11600</v>
      </c>
      <c r="P75" s="245">
        <v>37500</v>
      </c>
      <c r="Q75" s="245">
        <v>2099</v>
      </c>
      <c r="R75" s="251"/>
      <c r="S75" s="251"/>
      <c r="T75" s="251">
        <v>179180.64</v>
      </c>
      <c r="U75" s="251">
        <v>961521.58</v>
      </c>
      <c r="V75" s="40"/>
      <c r="W75" s="40"/>
      <c r="X75" s="40">
        <v>504222.58</v>
      </c>
      <c r="Y75" s="40">
        <v>57500</v>
      </c>
      <c r="Z75" s="40">
        <v>1684.35</v>
      </c>
      <c r="AA75" s="40">
        <v>776797.5</v>
      </c>
      <c r="AB75" s="40">
        <v>228400</v>
      </c>
      <c r="AC75" s="246">
        <v>1311377.5</v>
      </c>
      <c r="AD75" s="246"/>
      <c r="AE75" s="246"/>
      <c r="AF75" s="246">
        <v>267868.24</v>
      </c>
      <c r="AG75" s="246">
        <v>158508.38</v>
      </c>
      <c r="AH75" s="246"/>
      <c r="AI75" s="246"/>
      <c r="AJ75" s="246"/>
      <c r="AK75" s="76">
        <f t="shared" si="7"/>
        <v>354374.29</v>
      </c>
      <c r="AL75" s="31">
        <f t="shared" si="8"/>
        <v>51199</v>
      </c>
      <c r="AM75" s="21">
        <f t="shared" si="9"/>
        <v>303175.28999999998</v>
      </c>
      <c r="AN75" s="15">
        <f t="shared" si="10"/>
        <v>1568604.4300000002</v>
      </c>
      <c r="AO75" s="16">
        <f t="shared" si="11"/>
        <v>1737754.12</v>
      </c>
      <c r="AP75" s="26">
        <f t="shared" si="12"/>
        <v>-169149.68999999994</v>
      </c>
    </row>
    <row r="76" spans="1:42" x14ac:dyDescent="0.2">
      <c r="A76" t="s">
        <v>553</v>
      </c>
      <c r="B76" t="s">
        <v>554</v>
      </c>
      <c r="C76" s="71">
        <v>4211</v>
      </c>
      <c r="D76" s="58" t="s">
        <v>1336</v>
      </c>
      <c r="E76" s="251" t="s">
        <v>3281</v>
      </c>
      <c r="F76" s="244">
        <v>613050.75</v>
      </c>
      <c r="G76" s="244">
        <v>0</v>
      </c>
      <c r="H76" s="244">
        <v>57482.16</v>
      </c>
      <c r="I76" s="244"/>
      <c r="J76" s="251">
        <v>1540019.35</v>
      </c>
      <c r="K76" s="251">
        <v>417927.93</v>
      </c>
      <c r="L76" s="251"/>
      <c r="O76" s="245">
        <v>23100</v>
      </c>
      <c r="P76" s="245">
        <v>69750</v>
      </c>
      <c r="Q76" s="245">
        <v>1358</v>
      </c>
      <c r="R76" s="251"/>
      <c r="S76" s="251"/>
      <c r="T76" s="251">
        <v>274142.09999999998</v>
      </c>
      <c r="U76" s="251">
        <v>2317512.06</v>
      </c>
      <c r="V76" s="40"/>
      <c r="W76" s="40"/>
      <c r="X76" s="40">
        <v>535664.25</v>
      </c>
      <c r="Y76" s="40">
        <v>61100</v>
      </c>
      <c r="Z76" s="40">
        <v>250.73</v>
      </c>
      <c r="AA76" s="40">
        <v>611616.4</v>
      </c>
      <c r="AB76" s="40">
        <v>77400</v>
      </c>
      <c r="AC76" s="246">
        <v>940536.4</v>
      </c>
      <c r="AD76" s="246"/>
      <c r="AE76" s="246"/>
      <c r="AF76" s="246">
        <v>253563.92</v>
      </c>
      <c r="AG76" s="246">
        <v>100273.39</v>
      </c>
      <c r="AH76" s="246"/>
      <c r="AI76" s="246"/>
      <c r="AJ76" s="246"/>
      <c r="AK76" s="76">
        <f t="shared" si="7"/>
        <v>670532.91</v>
      </c>
      <c r="AL76" s="31">
        <f t="shared" si="8"/>
        <v>94208</v>
      </c>
      <c r="AM76" s="21">
        <f t="shared" si="9"/>
        <v>576324.91</v>
      </c>
      <c r="AN76" s="15">
        <f t="shared" si="10"/>
        <v>1286031.3799999999</v>
      </c>
      <c r="AO76" s="16">
        <f t="shared" si="11"/>
        <v>1294373.71</v>
      </c>
      <c r="AP76" s="26">
        <f t="shared" si="12"/>
        <v>-8342.3300000000745</v>
      </c>
    </row>
    <row r="77" spans="1:42" x14ac:dyDescent="0.2">
      <c r="A77" t="s">
        <v>553</v>
      </c>
      <c r="B77" t="s">
        <v>554</v>
      </c>
      <c r="C77" s="71">
        <v>3166</v>
      </c>
      <c r="D77" s="58" t="s">
        <v>1337</v>
      </c>
      <c r="E77" s="251" t="s">
        <v>3282</v>
      </c>
      <c r="F77" s="244">
        <v>317218.25</v>
      </c>
      <c r="G77" s="244">
        <v>0</v>
      </c>
      <c r="H77" s="244">
        <v>59144.53</v>
      </c>
      <c r="I77" s="244"/>
      <c r="J77" s="251">
        <v>528017.87</v>
      </c>
      <c r="K77" s="251">
        <v>227460</v>
      </c>
      <c r="L77" s="251"/>
      <c r="O77" s="245">
        <v>10514.31</v>
      </c>
      <c r="P77" s="245">
        <v>374010</v>
      </c>
      <c r="Q77" s="245">
        <v>166000</v>
      </c>
      <c r="R77" s="251"/>
      <c r="S77" s="251"/>
      <c r="T77" s="251">
        <v>157099.47</v>
      </c>
      <c r="U77" s="251">
        <v>2233839.69</v>
      </c>
      <c r="V77" s="40"/>
      <c r="W77" s="40"/>
      <c r="X77" s="40">
        <v>508314.93</v>
      </c>
      <c r="Y77" s="40">
        <v>530</v>
      </c>
      <c r="Z77" s="40">
        <v>887.03</v>
      </c>
      <c r="AA77" s="40">
        <v>676966.5</v>
      </c>
      <c r="AB77" s="40">
        <v>185200</v>
      </c>
      <c r="AC77" s="246">
        <v>1016566.5</v>
      </c>
      <c r="AD77" s="246"/>
      <c r="AE77" s="246"/>
      <c r="AF77" s="246">
        <v>426340.63</v>
      </c>
      <c r="AG77" s="246">
        <v>117202.83</v>
      </c>
      <c r="AH77" s="246"/>
      <c r="AI77" s="246"/>
      <c r="AJ77" s="246"/>
      <c r="AK77" s="76">
        <f t="shared" si="7"/>
        <v>376362.78</v>
      </c>
      <c r="AL77" s="31">
        <f t="shared" si="8"/>
        <v>550524.31000000006</v>
      </c>
      <c r="AM77" s="21">
        <f t="shared" si="9"/>
        <v>-174161.53000000003</v>
      </c>
      <c r="AN77" s="15">
        <f t="shared" si="10"/>
        <v>1371898.46</v>
      </c>
      <c r="AO77" s="16">
        <f t="shared" si="11"/>
        <v>1560109.96</v>
      </c>
      <c r="AP77" s="26">
        <f t="shared" si="12"/>
        <v>-188211.5</v>
      </c>
    </row>
    <row r="78" spans="1:42" x14ac:dyDescent="0.2">
      <c r="A78" t="s">
        <v>553</v>
      </c>
      <c r="B78" t="s">
        <v>554</v>
      </c>
      <c r="C78" s="71">
        <v>2186</v>
      </c>
      <c r="D78" s="58" t="s">
        <v>1338</v>
      </c>
      <c r="E78" s="251" t="s">
        <v>3354</v>
      </c>
      <c r="F78" s="244">
        <v>566143.38</v>
      </c>
      <c r="G78" s="244"/>
      <c r="H78" s="244">
        <v>88297.75</v>
      </c>
      <c r="I78" s="244"/>
      <c r="J78" s="251">
        <v>299915.96000000002</v>
      </c>
      <c r="K78" s="251">
        <v>496553.83</v>
      </c>
      <c r="L78" s="251"/>
      <c r="Q78" s="245">
        <v>152.59</v>
      </c>
      <c r="R78" s="251"/>
      <c r="S78" s="251"/>
      <c r="T78" s="251">
        <v>64106.04</v>
      </c>
      <c r="U78" s="251">
        <v>2560558.21</v>
      </c>
      <c r="V78" s="40"/>
      <c r="W78" s="40"/>
      <c r="X78" s="40">
        <v>451826.54</v>
      </c>
      <c r="Y78" s="40">
        <v>82000</v>
      </c>
      <c r="Z78" s="40"/>
      <c r="AA78" s="40">
        <v>456908</v>
      </c>
      <c r="AB78" s="40">
        <v>57600</v>
      </c>
      <c r="AC78" s="246">
        <v>686542</v>
      </c>
      <c r="AD78" s="246"/>
      <c r="AE78" s="246"/>
      <c r="AF78" s="246">
        <v>376901.47</v>
      </c>
      <c r="AG78" s="246">
        <v>87914.68</v>
      </c>
      <c r="AH78" s="246"/>
      <c r="AI78" s="246"/>
      <c r="AJ78" s="246"/>
      <c r="AK78" s="76">
        <f t="shared" si="7"/>
        <v>654441.13</v>
      </c>
      <c r="AL78" s="31">
        <f t="shared" si="8"/>
        <v>152.59</v>
      </c>
      <c r="AM78" s="21">
        <f t="shared" si="9"/>
        <v>654288.54</v>
      </c>
      <c r="AN78" s="15">
        <f t="shared" si="10"/>
        <v>1048334.54</v>
      </c>
      <c r="AO78" s="16">
        <f t="shared" si="11"/>
        <v>1151358.1499999999</v>
      </c>
      <c r="AP78" s="26">
        <f t="shared" si="12"/>
        <v>-103023.60999999987</v>
      </c>
    </row>
    <row r="79" spans="1:42" x14ac:dyDescent="0.2">
      <c r="A79" t="s">
        <v>557</v>
      </c>
      <c r="B79" t="s">
        <v>558</v>
      </c>
      <c r="C79" s="71">
        <v>3311</v>
      </c>
      <c r="D79" s="58" t="s">
        <v>1339</v>
      </c>
      <c r="E79" s="251" t="s">
        <v>3283</v>
      </c>
      <c r="F79" s="244">
        <v>433170.58</v>
      </c>
      <c r="G79" s="244">
        <v>0</v>
      </c>
      <c r="H79" s="244">
        <v>81621.37</v>
      </c>
      <c r="I79" s="244"/>
      <c r="J79" s="251">
        <v>391329.83</v>
      </c>
      <c r="K79" s="251">
        <v>596842.66</v>
      </c>
      <c r="L79" s="251"/>
      <c r="Q79" s="245">
        <v>324</v>
      </c>
      <c r="R79" s="251"/>
      <c r="S79" s="251"/>
      <c r="T79" s="251">
        <v>-53232.18</v>
      </c>
      <c r="U79" s="251">
        <v>1212676.51</v>
      </c>
      <c r="V79" s="40"/>
      <c r="W79" s="40"/>
      <c r="X79" s="40">
        <v>728458.4</v>
      </c>
      <c r="Y79" s="40"/>
      <c r="Z79" s="40">
        <v>626.35</v>
      </c>
      <c r="AA79" s="40">
        <v>1244130</v>
      </c>
      <c r="AB79" s="40">
        <v>85000</v>
      </c>
      <c r="AC79" s="246">
        <v>1232404</v>
      </c>
      <c r="AD79" s="246"/>
      <c r="AE79" s="246">
        <v>5130</v>
      </c>
      <c r="AF79" s="246">
        <v>343744.33</v>
      </c>
      <c r="AG79" s="246">
        <v>120676.31</v>
      </c>
      <c r="AH79" s="246"/>
      <c r="AI79" s="246"/>
      <c r="AJ79" s="246"/>
      <c r="AK79" s="76">
        <f t="shared" si="7"/>
        <v>514791.95</v>
      </c>
      <c r="AL79" s="31">
        <f t="shared" si="8"/>
        <v>324</v>
      </c>
      <c r="AM79" s="21">
        <f t="shared" si="9"/>
        <v>514467.95</v>
      </c>
      <c r="AN79" s="15">
        <f t="shared" si="10"/>
        <v>2058214.75</v>
      </c>
      <c r="AO79" s="16">
        <f t="shared" si="11"/>
        <v>1701954.6400000001</v>
      </c>
      <c r="AP79" s="26">
        <f t="shared" si="12"/>
        <v>356260.10999999987</v>
      </c>
    </row>
    <row r="80" spans="1:42" x14ac:dyDescent="0.2">
      <c r="A80" t="s">
        <v>557</v>
      </c>
      <c r="B80" t="s">
        <v>558</v>
      </c>
      <c r="C80" s="71">
        <v>2139</v>
      </c>
      <c r="D80" s="58" t="s">
        <v>1340</v>
      </c>
      <c r="E80" s="251" t="s">
        <v>3284</v>
      </c>
      <c r="F80" s="244">
        <v>260318.86</v>
      </c>
      <c r="G80" s="244">
        <v>4108.5</v>
      </c>
      <c r="H80" s="244">
        <v>87892.72</v>
      </c>
      <c r="I80" s="244"/>
      <c r="J80" s="251">
        <v>195294.84</v>
      </c>
      <c r="K80" s="251">
        <v>101458.39</v>
      </c>
      <c r="L80" s="251"/>
      <c r="O80" s="245">
        <v>82255</v>
      </c>
      <c r="P80" s="245">
        <v>120800</v>
      </c>
      <c r="Q80" s="245"/>
      <c r="R80" s="251"/>
      <c r="S80" s="251"/>
      <c r="T80" s="251">
        <v>-993564.31</v>
      </c>
      <c r="U80" s="251">
        <v>1431387.54</v>
      </c>
      <c r="V80" s="40"/>
      <c r="W80" s="40"/>
      <c r="X80" s="40">
        <v>556594.88</v>
      </c>
      <c r="Y80" s="40"/>
      <c r="Z80" s="40">
        <v>268.56</v>
      </c>
      <c r="AA80" s="40">
        <v>846560</v>
      </c>
      <c r="AB80" s="40">
        <v>39500</v>
      </c>
      <c r="AC80" s="246">
        <v>1071540</v>
      </c>
      <c r="AD80" s="246"/>
      <c r="AE80" s="246"/>
      <c r="AF80" s="246">
        <v>270821.36</v>
      </c>
      <c r="AG80" s="246">
        <v>84785</v>
      </c>
      <c r="AH80" s="246"/>
      <c r="AI80" s="246"/>
      <c r="AJ80" s="246"/>
      <c r="AK80" s="76">
        <f t="shared" si="7"/>
        <v>352320.07999999996</v>
      </c>
      <c r="AL80" s="31">
        <f t="shared" si="8"/>
        <v>203055</v>
      </c>
      <c r="AM80" s="21">
        <f t="shared" si="9"/>
        <v>149265.07999999996</v>
      </c>
      <c r="AN80" s="15">
        <f t="shared" si="10"/>
        <v>1442923.44</v>
      </c>
      <c r="AO80" s="16">
        <f t="shared" si="11"/>
        <v>1427146.3599999999</v>
      </c>
      <c r="AP80" s="26">
        <f t="shared" si="12"/>
        <v>15777.080000000075</v>
      </c>
    </row>
    <row r="81" spans="1:42" x14ac:dyDescent="0.2">
      <c r="A81" t="s">
        <v>557</v>
      </c>
      <c r="B81" t="s">
        <v>558</v>
      </c>
      <c r="C81" s="71">
        <v>4074</v>
      </c>
      <c r="D81" s="58" t="s">
        <v>1341</v>
      </c>
      <c r="E81" s="251" t="s">
        <v>3285</v>
      </c>
      <c r="F81" s="244">
        <v>669278.39</v>
      </c>
      <c r="G81" s="244">
        <v>0</v>
      </c>
      <c r="H81" s="244">
        <v>64554.59</v>
      </c>
      <c r="I81" s="244"/>
      <c r="J81" s="251">
        <v>438435.02</v>
      </c>
      <c r="K81" s="251">
        <v>791164.63</v>
      </c>
      <c r="L81" s="251"/>
      <c r="O81" s="245">
        <v>171962.43</v>
      </c>
      <c r="P81" s="245">
        <v>69750</v>
      </c>
      <c r="Q81" s="245">
        <v>2588.96</v>
      </c>
      <c r="R81" s="251"/>
      <c r="S81" s="251"/>
      <c r="T81" s="251">
        <v>-175069.08</v>
      </c>
      <c r="U81" s="251">
        <v>2015625.01</v>
      </c>
      <c r="V81" s="40"/>
      <c r="W81" s="40"/>
      <c r="X81" s="40">
        <v>551395.4</v>
      </c>
      <c r="Y81" s="40">
        <v>1000</v>
      </c>
      <c r="Z81" s="40">
        <v>812</v>
      </c>
      <c r="AA81" s="40">
        <v>1143700</v>
      </c>
      <c r="AB81" s="40">
        <v>210400</v>
      </c>
      <c r="AC81" s="246">
        <v>1652400</v>
      </c>
      <c r="AD81" s="246"/>
      <c r="AE81" s="246">
        <v>4640</v>
      </c>
      <c r="AF81" s="246">
        <v>261733.13</v>
      </c>
      <c r="AG81" s="246">
        <v>100661.96</v>
      </c>
      <c r="AH81" s="246"/>
      <c r="AI81" s="246"/>
      <c r="AJ81" s="246"/>
      <c r="AK81" s="76">
        <f t="shared" si="7"/>
        <v>733832.98</v>
      </c>
      <c r="AL81" s="31">
        <f t="shared" si="8"/>
        <v>244301.38999999998</v>
      </c>
      <c r="AM81" s="21">
        <f t="shared" si="9"/>
        <v>489531.58999999997</v>
      </c>
      <c r="AN81" s="15">
        <f t="shared" si="10"/>
        <v>1907307.4</v>
      </c>
      <c r="AO81" s="16">
        <f t="shared" si="11"/>
        <v>2019435.0899999999</v>
      </c>
      <c r="AP81" s="26">
        <f t="shared" si="12"/>
        <v>-112127.68999999994</v>
      </c>
    </row>
    <row r="82" spans="1:42" x14ac:dyDescent="0.2">
      <c r="A82" t="s">
        <v>557</v>
      </c>
      <c r="B82" t="s">
        <v>558</v>
      </c>
      <c r="C82" s="71">
        <v>2831</v>
      </c>
      <c r="D82" s="58" t="s">
        <v>1342</v>
      </c>
      <c r="E82" s="251" t="s">
        <v>3286</v>
      </c>
      <c r="F82" s="244">
        <v>326153.87</v>
      </c>
      <c r="G82" s="244">
        <v>0</v>
      </c>
      <c r="H82" s="244">
        <v>55682.61</v>
      </c>
      <c r="I82" s="244"/>
      <c r="J82" s="251">
        <v>462547.13</v>
      </c>
      <c r="K82" s="251">
        <v>289868.53999999998</v>
      </c>
      <c r="L82" s="251"/>
      <c r="O82" s="245">
        <v>9600</v>
      </c>
      <c r="P82" s="245">
        <v>135531.29999999999</v>
      </c>
      <c r="Q82" s="245">
        <v>285</v>
      </c>
      <c r="R82" s="251"/>
      <c r="S82" s="251"/>
      <c r="T82" s="251">
        <v>-176284.94</v>
      </c>
      <c r="U82" s="251">
        <v>1171298.0900000001</v>
      </c>
      <c r="V82" s="40"/>
      <c r="W82" s="40"/>
      <c r="X82" s="40">
        <v>480984.15</v>
      </c>
      <c r="Y82" s="40">
        <v>41178.18</v>
      </c>
      <c r="Z82" s="40">
        <v>307.20999999999998</v>
      </c>
      <c r="AA82" s="40">
        <v>1070240</v>
      </c>
      <c r="AB82" s="40">
        <v>252367.65</v>
      </c>
      <c r="AC82" s="246">
        <v>1303223</v>
      </c>
      <c r="AD82" s="246"/>
      <c r="AE82" s="246">
        <v>2000</v>
      </c>
      <c r="AF82" s="246">
        <v>460805.95</v>
      </c>
      <c r="AG82" s="246">
        <v>78130.39</v>
      </c>
      <c r="AH82" s="246"/>
      <c r="AI82" s="246"/>
      <c r="AJ82" s="246"/>
      <c r="AK82" s="76">
        <f t="shared" si="7"/>
        <v>381836.48</v>
      </c>
      <c r="AL82" s="31">
        <f t="shared" si="8"/>
        <v>145416.29999999999</v>
      </c>
      <c r="AM82" s="21">
        <f t="shared" si="9"/>
        <v>236420.18</v>
      </c>
      <c r="AN82" s="15">
        <f t="shared" si="10"/>
        <v>1845077.19</v>
      </c>
      <c r="AO82" s="16">
        <f t="shared" si="11"/>
        <v>1844159.3399999999</v>
      </c>
      <c r="AP82" s="26">
        <f t="shared" si="12"/>
        <v>917.85000000009313</v>
      </c>
    </row>
    <row r="83" spans="1:42" x14ac:dyDescent="0.2">
      <c r="A83" t="s">
        <v>557</v>
      </c>
      <c r="B83" t="s">
        <v>558</v>
      </c>
      <c r="C83" s="71">
        <v>2983</v>
      </c>
      <c r="D83" s="58" t="s">
        <v>1343</v>
      </c>
      <c r="E83" s="251" t="s">
        <v>3287</v>
      </c>
      <c r="F83" s="244">
        <v>1221653.22</v>
      </c>
      <c r="G83" s="244">
        <v>0</v>
      </c>
      <c r="H83" s="244">
        <v>41406.94</v>
      </c>
      <c r="I83" s="244"/>
      <c r="J83" s="251">
        <v>606339.14</v>
      </c>
      <c r="K83" s="251">
        <v>197351.45</v>
      </c>
      <c r="L83" s="251"/>
      <c r="O83" s="245">
        <v>1026.5</v>
      </c>
      <c r="P83" s="245">
        <v>168450</v>
      </c>
      <c r="Q83" s="245"/>
      <c r="R83" s="251"/>
      <c r="S83" s="251"/>
      <c r="T83" s="251">
        <v>-843806.36</v>
      </c>
      <c r="U83" s="251">
        <v>1745362.84</v>
      </c>
      <c r="V83" s="40"/>
      <c r="W83" s="40"/>
      <c r="X83" s="40">
        <v>1646114.47</v>
      </c>
      <c r="Y83" s="40">
        <v>545290</v>
      </c>
      <c r="Z83" s="40">
        <v>1081.79</v>
      </c>
      <c r="AA83" s="40">
        <v>1364860</v>
      </c>
      <c r="AB83" s="40">
        <v>98400</v>
      </c>
      <c r="AC83" s="246">
        <v>1550360</v>
      </c>
      <c r="AD83" s="246"/>
      <c r="AE83" s="246">
        <v>9152</v>
      </c>
      <c r="AF83" s="246">
        <v>954320.32</v>
      </c>
      <c r="AG83" s="246">
        <v>142270.17000000001</v>
      </c>
      <c r="AH83" s="246"/>
      <c r="AI83" s="246"/>
      <c r="AJ83" s="246"/>
      <c r="AK83" s="76">
        <f t="shared" si="7"/>
        <v>1263060.1599999999</v>
      </c>
      <c r="AL83" s="31">
        <f t="shared" si="8"/>
        <v>169476.5</v>
      </c>
      <c r="AM83" s="21">
        <f t="shared" si="9"/>
        <v>1093583.6599999999</v>
      </c>
      <c r="AN83" s="15">
        <f t="shared" si="10"/>
        <v>3655746.26</v>
      </c>
      <c r="AO83" s="16">
        <f t="shared" si="11"/>
        <v>2656102.4899999998</v>
      </c>
      <c r="AP83" s="26">
        <f t="shared" si="12"/>
        <v>999643.77</v>
      </c>
    </row>
    <row r="84" spans="1:42" x14ac:dyDescent="0.2">
      <c r="A84" t="s">
        <v>557</v>
      </c>
      <c r="B84" t="s">
        <v>558</v>
      </c>
      <c r="C84" s="71">
        <v>1867</v>
      </c>
      <c r="D84" s="58" t="s">
        <v>1344</v>
      </c>
      <c r="E84" s="251" t="s">
        <v>3288</v>
      </c>
      <c r="F84" s="244">
        <v>528041.72</v>
      </c>
      <c r="G84" s="244">
        <v>102223.19</v>
      </c>
      <c r="H84" s="244">
        <v>27378.27</v>
      </c>
      <c r="I84" s="244"/>
      <c r="J84" s="251">
        <v>947251.15</v>
      </c>
      <c r="K84" s="251">
        <v>367175.35</v>
      </c>
      <c r="L84" s="251"/>
      <c r="O84" s="245">
        <v>14617.9</v>
      </c>
      <c r="Q84" s="245">
        <v>404.99</v>
      </c>
      <c r="R84" s="251"/>
      <c r="S84" s="251"/>
      <c r="T84" s="251">
        <v>-367232.72</v>
      </c>
      <c r="U84" s="251">
        <v>1929262.58</v>
      </c>
      <c r="V84" s="40">
        <v>4.43</v>
      </c>
      <c r="W84" s="40"/>
      <c r="X84" s="40">
        <v>905016.39</v>
      </c>
      <c r="Y84" s="40">
        <v>129789</v>
      </c>
      <c r="Z84" s="40">
        <v>666.67</v>
      </c>
      <c r="AA84" s="40">
        <v>1038880</v>
      </c>
      <c r="AB84" s="40">
        <v>31382.5</v>
      </c>
      <c r="AC84" s="246">
        <v>1271460</v>
      </c>
      <c r="AD84" s="246"/>
      <c r="AE84" s="246">
        <v>5160</v>
      </c>
      <c r="AF84" s="246">
        <v>316013.64</v>
      </c>
      <c r="AG84" s="246">
        <v>106403.42</v>
      </c>
      <c r="AH84" s="246"/>
      <c r="AI84" s="246"/>
      <c r="AJ84" s="246">
        <v>1547</v>
      </c>
      <c r="AK84" s="76">
        <f t="shared" si="7"/>
        <v>657643.17999999993</v>
      </c>
      <c r="AL84" s="31">
        <f t="shared" si="8"/>
        <v>15022.89</v>
      </c>
      <c r="AM84" s="21">
        <f t="shared" si="9"/>
        <v>642620.28999999992</v>
      </c>
      <c r="AN84" s="15">
        <f t="shared" si="10"/>
        <v>2105738.9900000002</v>
      </c>
      <c r="AO84" s="16">
        <f t="shared" si="11"/>
        <v>1700584.06</v>
      </c>
      <c r="AP84" s="26">
        <f t="shared" si="12"/>
        <v>405154.93000000017</v>
      </c>
    </row>
    <row r="85" spans="1:42" x14ac:dyDescent="0.2">
      <c r="A85" t="s">
        <v>557</v>
      </c>
      <c r="B85" t="s">
        <v>558</v>
      </c>
      <c r="C85" s="71">
        <v>2692</v>
      </c>
      <c r="D85" s="58" t="s">
        <v>1345</v>
      </c>
      <c r="E85" s="251" t="s">
        <v>3289</v>
      </c>
      <c r="F85" s="244">
        <v>537579.64</v>
      </c>
      <c r="G85" s="244">
        <v>0</v>
      </c>
      <c r="H85" s="244">
        <v>25926.02</v>
      </c>
      <c r="I85" s="244"/>
      <c r="J85" s="251">
        <v>308384.90000000002</v>
      </c>
      <c r="K85" s="251">
        <v>269795.09999999998</v>
      </c>
      <c r="L85" s="251"/>
      <c r="P85" s="245">
        <v>10000</v>
      </c>
      <c r="Q85" s="245">
        <v>286</v>
      </c>
      <c r="R85" s="251"/>
      <c r="S85" s="251"/>
      <c r="T85" s="251">
        <v>-908579.25</v>
      </c>
      <c r="U85" s="251">
        <v>1851699.47</v>
      </c>
      <c r="V85" s="40"/>
      <c r="W85" s="40"/>
      <c r="X85" s="40">
        <v>725504.08</v>
      </c>
      <c r="Y85" s="40"/>
      <c r="Z85" s="40">
        <v>1555.47</v>
      </c>
      <c r="AA85" s="40">
        <v>1123920</v>
      </c>
      <c r="AB85" s="40">
        <v>88800</v>
      </c>
      <c r="AC85" s="246">
        <v>1386612</v>
      </c>
      <c r="AD85" s="246"/>
      <c r="AE85" s="246">
        <v>1488</v>
      </c>
      <c r="AF85" s="246">
        <v>224145.55</v>
      </c>
      <c r="AG85" s="246">
        <v>128998.56</v>
      </c>
      <c r="AH85" s="246"/>
      <c r="AI85" s="246"/>
      <c r="AJ85" s="246"/>
      <c r="AK85" s="76">
        <f t="shared" si="7"/>
        <v>563505.66</v>
      </c>
      <c r="AL85" s="31">
        <f t="shared" si="8"/>
        <v>10286</v>
      </c>
      <c r="AM85" s="21">
        <f t="shared" si="9"/>
        <v>553219.66</v>
      </c>
      <c r="AN85" s="15">
        <f t="shared" si="10"/>
        <v>1939779.5499999998</v>
      </c>
      <c r="AO85" s="16">
        <f t="shared" si="11"/>
        <v>1741244.11</v>
      </c>
      <c r="AP85" s="26">
        <f t="shared" si="12"/>
        <v>198535.43999999971</v>
      </c>
    </row>
    <row r="86" spans="1:42" x14ac:dyDescent="0.2">
      <c r="A86" t="s">
        <v>557</v>
      </c>
      <c r="B86" t="s">
        <v>558</v>
      </c>
      <c r="C86" s="71">
        <v>1950</v>
      </c>
      <c r="D86" s="58" t="s">
        <v>1346</v>
      </c>
      <c r="E86" s="251" t="s">
        <v>3290</v>
      </c>
      <c r="F86" s="244">
        <v>377536.65</v>
      </c>
      <c r="G86" s="244">
        <v>0</v>
      </c>
      <c r="H86" s="244">
        <v>42276.25</v>
      </c>
      <c r="I86" s="244">
        <v>0</v>
      </c>
      <c r="J86" s="251">
        <v>573562.44999999995</v>
      </c>
      <c r="K86" s="251">
        <v>240132.58</v>
      </c>
      <c r="L86" s="251"/>
      <c r="Q86" s="245">
        <v>0</v>
      </c>
      <c r="R86" s="251"/>
      <c r="S86" s="251"/>
      <c r="T86" s="251">
        <v>-199216.71</v>
      </c>
      <c r="U86" s="251">
        <v>1211766.1200000001</v>
      </c>
      <c r="V86" s="40"/>
      <c r="W86" s="40"/>
      <c r="X86" s="40">
        <v>551433.65</v>
      </c>
      <c r="Y86" s="40"/>
      <c r="Z86" s="40">
        <v>559.74</v>
      </c>
      <c r="AA86" s="40">
        <v>989440</v>
      </c>
      <c r="AB86" s="40">
        <v>223300</v>
      </c>
      <c r="AC86" s="246">
        <v>1265135</v>
      </c>
      <c r="AD86" s="246">
        <v>4000</v>
      </c>
      <c r="AE86" s="246">
        <v>1320</v>
      </c>
      <c r="AF86" s="246">
        <v>224256.44</v>
      </c>
      <c r="AG86" s="246">
        <v>32427.43</v>
      </c>
      <c r="AH86" s="246"/>
      <c r="AI86" s="246"/>
      <c r="AJ86" s="246"/>
      <c r="AK86" s="76">
        <f t="shared" si="7"/>
        <v>419812.9</v>
      </c>
      <c r="AL86" s="31">
        <f t="shared" si="8"/>
        <v>0</v>
      </c>
      <c r="AM86" s="21">
        <f t="shared" si="9"/>
        <v>419812.9</v>
      </c>
      <c r="AN86" s="15">
        <f t="shared" si="10"/>
        <v>1764733.3900000001</v>
      </c>
      <c r="AO86" s="16">
        <f t="shared" si="11"/>
        <v>1527138.8699999999</v>
      </c>
      <c r="AP86" s="26">
        <f t="shared" si="12"/>
        <v>237594.52000000025</v>
      </c>
    </row>
    <row r="87" spans="1:42" x14ac:dyDescent="0.2">
      <c r="A87" t="s">
        <v>557</v>
      </c>
      <c r="B87" t="s">
        <v>558</v>
      </c>
      <c r="C87" s="71">
        <v>2898</v>
      </c>
      <c r="D87" s="58" t="s">
        <v>1347</v>
      </c>
      <c r="E87" s="256" t="s">
        <v>3291</v>
      </c>
      <c r="F87" s="244">
        <v>718841.7</v>
      </c>
      <c r="G87" s="244">
        <v>0</v>
      </c>
      <c r="H87" s="244">
        <v>57471.199999999997</v>
      </c>
      <c r="I87" s="244"/>
      <c r="J87" s="251">
        <v>-5694.12</v>
      </c>
      <c r="K87" s="251">
        <v>575914.41</v>
      </c>
      <c r="L87" s="251"/>
      <c r="O87" s="245">
        <v>1500</v>
      </c>
      <c r="P87" s="245">
        <v>118330</v>
      </c>
      <c r="Q87" s="245">
        <v>2965.03</v>
      </c>
      <c r="R87" s="251"/>
      <c r="S87" s="251">
        <v>67378.53</v>
      </c>
      <c r="T87" s="251">
        <v>46303.03</v>
      </c>
      <c r="U87" s="251">
        <v>907622.82</v>
      </c>
      <c r="V87" s="40"/>
      <c r="W87" s="40"/>
      <c r="X87" s="40">
        <v>770811.52</v>
      </c>
      <c r="Y87" s="40"/>
      <c r="Z87" s="40">
        <v>705.01</v>
      </c>
      <c r="AA87" s="40">
        <v>1122240</v>
      </c>
      <c r="AB87" s="40">
        <v>97200</v>
      </c>
      <c r="AC87" s="246">
        <v>1280295</v>
      </c>
      <c r="AD87" s="246"/>
      <c r="AE87" s="246">
        <v>2056</v>
      </c>
      <c r="AF87" s="246">
        <v>434271.67</v>
      </c>
      <c r="AG87" s="246">
        <v>68330.080000000002</v>
      </c>
      <c r="AH87" s="246"/>
      <c r="AI87" s="246"/>
      <c r="AJ87" s="246"/>
      <c r="AK87" s="76">
        <f t="shared" si="7"/>
        <v>776312.89999999991</v>
      </c>
      <c r="AL87" s="31">
        <f t="shared" si="8"/>
        <v>122795.03</v>
      </c>
      <c r="AM87" s="21">
        <f t="shared" si="9"/>
        <v>653517.86999999988</v>
      </c>
      <c r="AN87" s="15">
        <f t="shared" si="10"/>
        <v>1990956.53</v>
      </c>
      <c r="AO87" s="16">
        <f t="shared" si="11"/>
        <v>1784952.75</v>
      </c>
      <c r="AP87" s="26">
        <f t="shared" si="12"/>
        <v>206003.78000000003</v>
      </c>
    </row>
    <row r="88" spans="1:42" x14ac:dyDescent="0.2">
      <c r="A88" t="s">
        <v>557</v>
      </c>
      <c r="B88" t="s">
        <v>558</v>
      </c>
      <c r="C88" s="71">
        <v>1653</v>
      </c>
      <c r="D88" s="58" t="s">
        <v>1348</v>
      </c>
      <c r="E88" s="251" t="s">
        <v>3361</v>
      </c>
      <c r="F88" s="244">
        <v>321062.64</v>
      </c>
      <c r="G88" s="244">
        <v>31900.080000000002</v>
      </c>
      <c r="H88" s="244">
        <v>10651.54</v>
      </c>
      <c r="I88" s="244"/>
      <c r="J88" s="251">
        <v>602068.19999999995</v>
      </c>
      <c r="K88" s="251">
        <v>127229.07</v>
      </c>
      <c r="L88" s="251"/>
      <c r="O88" s="245">
        <v>36830.54</v>
      </c>
      <c r="Q88" s="245"/>
      <c r="R88" s="251"/>
      <c r="S88" s="251"/>
      <c r="T88" s="251">
        <v>-705941.63</v>
      </c>
      <c r="U88" s="251">
        <v>1583723.57</v>
      </c>
      <c r="V88" s="40"/>
      <c r="W88" s="40"/>
      <c r="X88" s="40">
        <v>632716.53</v>
      </c>
      <c r="Y88" s="40">
        <v>21000</v>
      </c>
      <c r="Z88" s="40">
        <v>291.18</v>
      </c>
      <c r="AA88" s="40">
        <v>975670</v>
      </c>
      <c r="AB88" s="40">
        <v>134200</v>
      </c>
      <c r="AC88" s="246">
        <v>1173370</v>
      </c>
      <c r="AD88" s="246"/>
      <c r="AE88" s="246">
        <v>4160</v>
      </c>
      <c r="AF88" s="246">
        <v>264380.86</v>
      </c>
      <c r="AG88" s="246">
        <v>140025.79999999999</v>
      </c>
      <c r="AH88" s="246"/>
      <c r="AI88" s="246"/>
      <c r="AJ88" s="246"/>
      <c r="AK88" s="76">
        <f t="shared" si="7"/>
        <v>363614.26</v>
      </c>
      <c r="AL88" s="31">
        <f t="shared" si="8"/>
        <v>36830.54</v>
      </c>
      <c r="AM88" s="21">
        <f t="shared" si="9"/>
        <v>326783.72000000003</v>
      </c>
      <c r="AN88" s="15">
        <f t="shared" si="10"/>
        <v>1763877.71</v>
      </c>
      <c r="AO88" s="16">
        <f t="shared" si="11"/>
        <v>1581936.66</v>
      </c>
      <c r="AP88" s="26">
        <f t="shared" si="12"/>
        <v>181941.05000000005</v>
      </c>
    </row>
    <row r="89" spans="1:42" x14ac:dyDescent="0.2">
      <c r="A89" t="s">
        <v>561</v>
      </c>
      <c r="B89" t="s">
        <v>562</v>
      </c>
      <c r="C89" s="71">
        <v>3711</v>
      </c>
      <c r="D89" s="58" t="s">
        <v>1349</v>
      </c>
      <c r="E89" s="251" t="s">
        <v>3292</v>
      </c>
      <c r="F89" s="244">
        <v>238386.75</v>
      </c>
      <c r="G89" s="244">
        <v>0</v>
      </c>
      <c r="H89" s="244">
        <v>10682.63</v>
      </c>
      <c r="I89" s="244"/>
      <c r="J89" s="251">
        <v>127314.9</v>
      </c>
      <c r="K89" s="251">
        <v>84084.44</v>
      </c>
      <c r="L89" s="251"/>
      <c r="N89" s="245">
        <v>0</v>
      </c>
      <c r="O89" s="245">
        <v>6450</v>
      </c>
      <c r="Q89" s="245">
        <v>850</v>
      </c>
      <c r="R89" s="251"/>
      <c r="S89" s="251"/>
      <c r="T89" s="251">
        <v>142301.32999999999</v>
      </c>
      <c r="U89" s="251">
        <v>378263.7</v>
      </c>
      <c r="V89" s="40"/>
      <c r="W89" s="40"/>
      <c r="X89" s="40">
        <v>540025.65</v>
      </c>
      <c r="Y89" s="40"/>
      <c r="Z89" s="40">
        <v>98.28</v>
      </c>
      <c r="AA89" s="40"/>
      <c r="AB89" s="40"/>
      <c r="AC89" s="246">
        <v>128411</v>
      </c>
      <c r="AD89" s="246"/>
      <c r="AE89" s="246">
        <v>9900</v>
      </c>
      <c r="AF89" s="246">
        <v>506458.46</v>
      </c>
      <c r="AG89" s="246">
        <v>64619.199999999997</v>
      </c>
      <c r="AH89" s="246"/>
      <c r="AI89" s="246"/>
      <c r="AJ89" s="246"/>
      <c r="AK89" s="76">
        <f t="shared" si="7"/>
        <v>249069.38</v>
      </c>
      <c r="AL89" s="31">
        <f t="shared" si="8"/>
        <v>7300</v>
      </c>
      <c r="AM89" s="21">
        <f t="shared" si="9"/>
        <v>241769.38</v>
      </c>
      <c r="AN89" s="15">
        <f t="shared" si="10"/>
        <v>540123.93000000005</v>
      </c>
      <c r="AO89" s="16">
        <f t="shared" si="11"/>
        <v>709388.65999999992</v>
      </c>
      <c r="AP89" s="26">
        <f t="shared" si="12"/>
        <v>-169264.72999999986</v>
      </c>
    </row>
    <row r="90" spans="1:42" x14ac:dyDescent="0.2">
      <c r="A90" t="s">
        <v>561</v>
      </c>
      <c r="B90" t="s">
        <v>562</v>
      </c>
      <c r="C90" s="71">
        <v>1437</v>
      </c>
      <c r="D90" s="58" t="s">
        <v>1350</v>
      </c>
      <c r="E90" s="256" t="s">
        <v>3293</v>
      </c>
      <c r="F90" s="244">
        <v>417521.83</v>
      </c>
      <c r="G90" s="244">
        <v>0</v>
      </c>
      <c r="H90" s="244">
        <v>10579.13</v>
      </c>
      <c r="I90" s="244"/>
      <c r="J90" s="251">
        <v>-60620.87</v>
      </c>
      <c r="K90" s="251">
        <v>-175675.16</v>
      </c>
      <c r="L90" s="251"/>
      <c r="N90" s="245">
        <v>6000</v>
      </c>
      <c r="O90" s="245">
        <v>1500</v>
      </c>
      <c r="Q90" s="245"/>
      <c r="R90" s="251"/>
      <c r="S90" s="251"/>
      <c r="T90" s="251">
        <v>60093.71</v>
      </c>
      <c r="U90" s="251">
        <v>646850.12</v>
      </c>
      <c r="V90" s="40"/>
      <c r="W90" s="40"/>
      <c r="X90" s="40">
        <v>517788.71</v>
      </c>
      <c r="Y90" s="40">
        <v>81250</v>
      </c>
      <c r="Z90" s="40">
        <v>478.12</v>
      </c>
      <c r="AA90" s="40">
        <v>785196</v>
      </c>
      <c r="AB90" s="40"/>
      <c r="AC90" s="246">
        <v>869352</v>
      </c>
      <c r="AD90" s="246"/>
      <c r="AE90" s="246"/>
      <c r="AF90" s="246">
        <v>210410.3</v>
      </c>
      <c r="AG90" s="246">
        <v>649565.03</v>
      </c>
      <c r="AH90" s="246"/>
      <c r="AI90" s="246"/>
      <c r="AJ90" s="246"/>
      <c r="AK90" s="76">
        <f t="shared" si="7"/>
        <v>428100.96</v>
      </c>
      <c r="AL90" s="31">
        <f t="shared" si="8"/>
        <v>7500</v>
      </c>
      <c r="AM90" s="21">
        <f t="shared" si="9"/>
        <v>420600.96</v>
      </c>
      <c r="AN90" s="15">
        <f t="shared" si="10"/>
        <v>1384712.83</v>
      </c>
      <c r="AO90" s="16">
        <f t="shared" si="11"/>
        <v>1729327.33</v>
      </c>
      <c r="AP90" s="26">
        <f t="shared" si="12"/>
        <v>-344614.5</v>
      </c>
    </row>
    <row r="91" spans="1:42" x14ac:dyDescent="0.2">
      <c r="A91" t="s">
        <v>561</v>
      </c>
      <c r="B91" t="s">
        <v>562</v>
      </c>
      <c r="C91" s="71">
        <v>3388</v>
      </c>
      <c r="D91" s="58" t="s">
        <v>1351</v>
      </c>
      <c r="E91" s="256" t="s">
        <v>3294</v>
      </c>
      <c r="F91" s="244">
        <v>360613.5</v>
      </c>
      <c r="G91" s="244">
        <v>26250</v>
      </c>
      <c r="H91" s="244">
        <v>99327.26</v>
      </c>
      <c r="I91" s="244"/>
      <c r="J91" s="251">
        <v>2796323.93</v>
      </c>
      <c r="K91" s="251">
        <v>238269.24</v>
      </c>
      <c r="L91" s="251"/>
      <c r="N91" s="245">
        <v>5300</v>
      </c>
      <c r="O91" s="245">
        <v>6600</v>
      </c>
      <c r="Q91" s="245">
        <v>0</v>
      </c>
      <c r="R91" s="251"/>
      <c r="S91" s="251"/>
      <c r="T91" s="251">
        <v>214573.65</v>
      </c>
      <c r="U91" s="251">
        <v>3382854.97</v>
      </c>
      <c r="V91" s="40"/>
      <c r="W91" s="40"/>
      <c r="X91" s="40">
        <v>707383.92</v>
      </c>
      <c r="Y91" s="40">
        <v>110400</v>
      </c>
      <c r="Z91" s="40">
        <v>1420.96</v>
      </c>
      <c r="AA91" s="40">
        <v>1082020</v>
      </c>
      <c r="AB91" s="40">
        <v>138534.39999999999</v>
      </c>
      <c r="AC91" s="246">
        <v>1316420</v>
      </c>
      <c r="AD91" s="246"/>
      <c r="AE91" s="246"/>
      <c r="AF91" s="246">
        <v>293093.71999999997</v>
      </c>
      <c r="AG91" s="246">
        <v>187444.93</v>
      </c>
      <c r="AH91" s="246"/>
      <c r="AI91" s="246"/>
      <c r="AJ91" s="246"/>
      <c r="AK91" s="76">
        <f t="shared" si="7"/>
        <v>486190.76</v>
      </c>
      <c r="AL91" s="31">
        <f t="shared" si="8"/>
        <v>11900</v>
      </c>
      <c r="AM91" s="21">
        <f t="shared" si="9"/>
        <v>474290.76</v>
      </c>
      <c r="AN91" s="15">
        <f t="shared" si="10"/>
        <v>2039759.2799999998</v>
      </c>
      <c r="AO91" s="16">
        <f t="shared" si="11"/>
        <v>1796958.65</v>
      </c>
      <c r="AP91" s="26">
        <f t="shared" si="12"/>
        <v>242800.62999999989</v>
      </c>
    </row>
    <row r="92" spans="1:42" x14ac:dyDescent="0.2">
      <c r="A92" t="s">
        <v>561</v>
      </c>
      <c r="B92" t="s">
        <v>562</v>
      </c>
      <c r="C92" s="71">
        <v>2340</v>
      </c>
      <c r="D92" s="58" t="s">
        <v>1352</v>
      </c>
      <c r="E92" s="251" t="s">
        <v>3295</v>
      </c>
      <c r="F92" s="244">
        <v>417853.26</v>
      </c>
      <c r="G92" s="244">
        <v>0</v>
      </c>
      <c r="H92" s="244">
        <v>140709.39000000001</v>
      </c>
      <c r="I92" s="244"/>
      <c r="J92" s="251">
        <v>429040.77</v>
      </c>
      <c r="K92" s="251">
        <v>117693.49</v>
      </c>
      <c r="L92" s="251"/>
      <c r="N92" s="245">
        <v>5300</v>
      </c>
      <c r="O92" s="245">
        <v>6180</v>
      </c>
      <c r="Q92" s="245">
        <v>1151</v>
      </c>
      <c r="R92" s="251"/>
      <c r="S92" s="251"/>
      <c r="T92" s="251">
        <v>97343.27</v>
      </c>
      <c r="U92" s="251">
        <v>1045747.78</v>
      </c>
      <c r="V92" s="40"/>
      <c r="W92" s="40"/>
      <c r="X92" s="40">
        <v>631135.74</v>
      </c>
      <c r="Y92" s="40">
        <v>60000</v>
      </c>
      <c r="Z92" s="40">
        <v>454.21</v>
      </c>
      <c r="AA92" s="40">
        <v>835910</v>
      </c>
      <c r="AB92" s="40"/>
      <c r="AC92" s="246">
        <v>912790</v>
      </c>
      <c r="AD92" s="246"/>
      <c r="AE92" s="246"/>
      <c r="AF92" s="246">
        <v>357092.27</v>
      </c>
      <c r="AG92" s="246">
        <v>103510.11</v>
      </c>
      <c r="AH92" s="246"/>
      <c r="AI92" s="246"/>
      <c r="AJ92" s="246"/>
      <c r="AK92" s="76">
        <f t="shared" si="7"/>
        <v>558562.65</v>
      </c>
      <c r="AL92" s="31">
        <f t="shared" si="8"/>
        <v>12631</v>
      </c>
      <c r="AM92" s="21">
        <f t="shared" si="9"/>
        <v>545931.65</v>
      </c>
      <c r="AN92" s="15">
        <f t="shared" si="10"/>
        <v>1527499.95</v>
      </c>
      <c r="AO92" s="16">
        <f t="shared" si="11"/>
        <v>1373392.3800000001</v>
      </c>
      <c r="AP92" s="26">
        <f t="shared" si="12"/>
        <v>154107.56999999983</v>
      </c>
    </row>
    <row r="93" spans="1:42" x14ac:dyDescent="0.2">
      <c r="A93" t="s">
        <v>561</v>
      </c>
      <c r="B93" t="s">
        <v>562</v>
      </c>
      <c r="C93" s="71">
        <v>2160</v>
      </c>
      <c r="D93" s="58" t="s">
        <v>1353</v>
      </c>
      <c r="E93" s="251" t="s">
        <v>3296</v>
      </c>
      <c r="F93" s="244">
        <v>371117.1</v>
      </c>
      <c r="G93" s="244">
        <v>0</v>
      </c>
      <c r="H93" s="244">
        <v>17454.11</v>
      </c>
      <c r="I93" s="244"/>
      <c r="J93" s="251">
        <v>37683.43</v>
      </c>
      <c r="K93" s="251">
        <v>117181.07</v>
      </c>
      <c r="L93" s="251"/>
      <c r="O93" s="245">
        <v>2700</v>
      </c>
      <c r="Q93" s="245">
        <v>773</v>
      </c>
      <c r="R93" s="251"/>
      <c r="S93" s="251"/>
      <c r="T93" s="251">
        <v>126048.56</v>
      </c>
      <c r="U93" s="251">
        <v>320699.84999999998</v>
      </c>
      <c r="V93" s="40"/>
      <c r="W93" s="40"/>
      <c r="X93" s="40">
        <v>678730.55</v>
      </c>
      <c r="Y93" s="40"/>
      <c r="Z93" s="40">
        <v>103.93</v>
      </c>
      <c r="AA93" s="40">
        <v>1011987.2</v>
      </c>
      <c r="AB93" s="40"/>
      <c r="AC93" s="246">
        <v>1198052.2</v>
      </c>
      <c r="AD93" s="246"/>
      <c r="AE93" s="246"/>
      <c r="AF93" s="246">
        <v>221563.45</v>
      </c>
      <c r="AG93" s="246">
        <v>29024.17</v>
      </c>
      <c r="AH93" s="246"/>
      <c r="AI93" s="246"/>
      <c r="AJ93" s="246"/>
      <c r="AK93" s="76">
        <f t="shared" si="7"/>
        <v>388571.20999999996</v>
      </c>
      <c r="AL93" s="31">
        <f t="shared" si="8"/>
        <v>3473</v>
      </c>
      <c r="AM93" s="21">
        <f t="shared" si="9"/>
        <v>385098.20999999996</v>
      </c>
      <c r="AN93" s="15">
        <f t="shared" si="10"/>
        <v>1690821.6800000002</v>
      </c>
      <c r="AO93" s="16">
        <f t="shared" si="11"/>
        <v>1448639.8199999998</v>
      </c>
      <c r="AP93" s="26">
        <f t="shared" si="12"/>
        <v>242181.86000000034</v>
      </c>
    </row>
    <row r="94" spans="1:42" x14ac:dyDescent="0.2">
      <c r="A94" t="s">
        <v>561</v>
      </c>
      <c r="B94" t="s">
        <v>562</v>
      </c>
      <c r="C94" s="71">
        <v>1723</v>
      </c>
      <c r="D94" s="58" t="s">
        <v>1354</v>
      </c>
      <c r="E94" s="251" t="s">
        <v>3297</v>
      </c>
      <c r="F94" s="244">
        <v>587941.24</v>
      </c>
      <c r="G94" s="244">
        <v>5810</v>
      </c>
      <c r="H94" s="244">
        <v>9298.7199999999993</v>
      </c>
      <c r="I94" s="244"/>
      <c r="J94" s="251">
        <v>624604.92000000004</v>
      </c>
      <c r="K94" s="251">
        <v>-6921.42</v>
      </c>
      <c r="L94" s="251"/>
      <c r="N94" s="245">
        <v>0</v>
      </c>
      <c r="Q94" s="245"/>
      <c r="R94" s="251"/>
      <c r="S94" s="251"/>
      <c r="T94" s="251">
        <v>94569.16</v>
      </c>
      <c r="U94" s="251">
        <v>784633.1</v>
      </c>
      <c r="V94" s="40"/>
      <c r="W94" s="40"/>
      <c r="X94" s="40">
        <v>445330.08</v>
      </c>
      <c r="Y94" s="40">
        <v>53640</v>
      </c>
      <c r="Z94" s="40">
        <v>543.55999999999995</v>
      </c>
      <c r="AA94" s="40">
        <v>557460</v>
      </c>
      <c r="AB94" s="40">
        <v>249089.6</v>
      </c>
      <c r="AC94" s="246">
        <v>705350</v>
      </c>
      <c r="AD94" s="246"/>
      <c r="AE94" s="246"/>
      <c r="AF94" s="246">
        <v>130824.4</v>
      </c>
      <c r="AG94" s="246">
        <v>87589.37</v>
      </c>
      <c r="AH94" s="246"/>
      <c r="AI94" s="246"/>
      <c r="AJ94" s="246"/>
      <c r="AK94" s="76">
        <f t="shared" si="7"/>
        <v>603049.96</v>
      </c>
      <c r="AL94" s="31">
        <f t="shared" si="8"/>
        <v>0</v>
      </c>
      <c r="AM94" s="21">
        <f t="shared" si="9"/>
        <v>603049.96</v>
      </c>
      <c r="AN94" s="15">
        <f t="shared" si="10"/>
        <v>1306063.2400000002</v>
      </c>
      <c r="AO94" s="16">
        <f t="shared" si="11"/>
        <v>923763.77</v>
      </c>
      <c r="AP94" s="26">
        <f t="shared" si="12"/>
        <v>382299.4700000002</v>
      </c>
    </row>
    <row r="95" spans="1:42" x14ac:dyDescent="0.2">
      <c r="A95" t="s">
        <v>561</v>
      </c>
      <c r="B95" t="s">
        <v>562</v>
      </c>
      <c r="C95" s="71">
        <v>2675</v>
      </c>
      <c r="D95" s="58" t="s">
        <v>1355</v>
      </c>
      <c r="E95" s="251" t="s">
        <v>3298</v>
      </c>
      <c r="F95" s="244">
        <v>626192.93999999994</v>
      </c>
      <c r="G95" s="244">
        <v>0</v>
      </c>
      <c r="H95" s="244">
        <v>107987.85</v>
      </c>
      <c r="I95" s="244"/>
      <c r="J95" s="251">
        <v>19811.099999999999</v>
      </c>
      <c r="K95" s="251">
        <v>505373.7</v>
      </c>
      <c r="L95" s="251"/>
      <c r="N95" s="245">
        <v>6000</v>
      </c>
      <c r="O95" s="245">
        <v>19860</v>
      </c>
      <c r="Q95" s="245">
        <v>611</v>
      </c>
      <c r="R95" s="251"/>
      <c r="S95" s="251"/>
      <c r="T95" s="251">
        <v>107116.89</v>
      </c>
      <c r="U95" s="251">
        <v>573056.03</v>
      </c>
      <c r="V95" s="40">
        <v>738.88</v>
      </c>
      <c r="W95" s="40"/>
      <c r="X95" s="40">
        <v>608812.49</v>
      </c>
      <c r="Y95" s="40">
        <v>74995</v>
      </c>
      <c r="Z95" s="40"/>
      <c r="AA95" s="40">
        <v>990520</v>
      </c>
      <c r="AB95" s="40">
        <v>150795</v>
      </c>
      <c r="AC95" s="246">
        <v>1160224.02</v>
      </c>
      <c r="AD95" s="246"/>
      <c r="AE95" s="246"/>
      <c r="AF95" s="246">
        <v>224555.77</v>
      </c>
      <c r="AG95" s="246">
        <v>145121.20000000001</v>
      </c>
      <c r="AH95" s="246"/>
      <c r="AI95" s="246"/>
      <c r="AJ95" s="246">
        <v>277.02</v>
      </c>
      <c r="AK95" s="76">
        <f t="shared" si="7"/>
        <v>734180.78999999992</v>
      </c>
      <c r="AL95" s="31">
        <f t="shared" si="8"/>
        <v>26471</v>
      </c>
      <c r="AM95" s="21">
        <f t="shared" si="9"/>
        <v>707709.78999999992</v>
      </c>
      <c r="AN95" s="15">
        <f t="shared" si="10"/>
        <v>1825861.37</v>
      </c>
      <c r="AO95" s="16">
        <f t="shared" si="11"/>
        <v>1530178.01</v>
      </c>
      <c r="AP95" s="26">
        <f t="shared" si="12"/>
        <v>295683.3600000001</v>
      </c>
    </row>
    <row r="96" spans="1:42" x14ac:dyDescent="0.2">
      <c r="A96" t="s">
        <v>561</v>
      </c>
      <c r="B96" t="s">
        <v>562</v>
      </c>
      <c r="C96" s="71">
        <v>1715</v>
      </c>
      <c r="D96" s="58" t="s">
        <v>1356</v>
      </c>
      <c r="E96" s="256" t="s">
        <v>3299</v>
      </c>
      <c r="F96" s="244">
        <v>298714.37</v>
      </c>
      <c r="G96" s="244">
        <v>0</v>
      </c>
      <c r="H96" s="244">
        <v>97166.98</v>
      </c>
      <c r="I96" s="244"/>
      <c r="J96" s="251">
        <v>1546709.49</v>
      </c>
      <c r="K96" s="251">
        <v>94254.69</v>
      </c>
      <c r="L96" s="251"/>
      <c r="N96" s="245">
        <v>6000</v>
      </c>
      <c r="O96" s="245">
        <v>5400</v>
      </c>
      <c r="Q96" s="245">
        <v>1000</v>
      </c>
      <c r="R96" s="251"/>
      <c r="S96" s="251"/>
      <c r="T96" s="251">
        <v>96559.01</v>
      </c>
      <c r="U96" s="251">
        <v>1997218.5</v>
      </c>
      <c r="V96" s="40">
        <v>326.25</v>
      </c>
      <c r="W96" s="40"/>
      <c r="X96" s="40">
        <v>539355.17000000004</v>
      </c>
      <c r="Y96" s="40">
        <v>38750</v>
      </c>
      <c r="Z96" s="40">
        <v>88.92</v>
      </c>
      <c r="AA96" s="40">
        <v>742690</v>
      </c>
      <c r="AB96" s="40">
        <v>171272</v>
      </c>
      <c r="AC96" s="246">
        <v>935170</v>
      </c>
      <c r="AD96" s="246"/>
      <c r="AE96" s="246"/>
      <c r="AF96" s="246">
        <v>397267.05</v>
      </c>
      <c r="AG96" s="246">
        <v>125488.23</v>
      </c>
      <c r="AH96" s="246"/>
      <c r="AI96" s="246"/>
      <c r="AJ96" s="246"/>
      <c r="AK96" s="76">
        <f t="shared" si="7"/>
        <v>395881.35</v>
      </c>
      <c r="AL96" s="31">
        <f t="shared" si="8"/>
        <v>12400</v>
      </c>
      <c r="AM96" s="21">
        <f t="shared" si="9"/>
        <v>383481.35</v>
      </c>
      <c r="AN96" s="15">
        <f t="shared" si="10"/>
        <v>1492482.34</v>
      </c>
      <c r="AO96" s="16">
        <f t="shared" si="11"/>
        <v>1457925.28</v>
      </c>
      <c r="AP96" s="26">
        <f t="shared" si="12"/>
        <v>34557.060000000056</v>
      </c>
    </row>
    <row r="97" spans="1:42" x14ac:dyDescent="0.2">
      <c r="A97" t="s">
        <v>561</v>
      </c>
      <c r="B97" t="s">
        <v>562</v>
      </c>
      <c r="C97" s="71">
        <v>3187</v>
      </c>
      <c r="D97" s="58" t="s">
        <v>1357</v>
      </c>
      <c r="E97" s="251" t="s">
        <v>3300</v>
      </c>
      <c r="F97" s="244">
        <v>454037.71</v>
      </c>
      <c r="G97" s="244">
        <v>69600</v>
      </c>
      <c r="H97" s="244">
        <v>19125.07</v>
      </c>
      <c r="I97" s="244"/>
      <c r="J97" s="251">
        <v>195821.03</v>
      </c>
      <c r="K97" s="251">
        <v>106999.95</v>
      </c>
      <c r="L97" s="251"/>
      <c r="N97" s="245">
        <v>5800</v>
      </c>
      <c r="O97" s="245">
        <v>3900</v>
      </c>
      <c r="Q97" s="245">
        <v>0</v>
      </c>
      <c r="R97" s="251"/>
      <c r="S97" s="251"/>
      <c r="T97" s="251">
        <v>146581.60999999999</v>
      </c>
      <c r="U97" s="251">
        <v>569833.9</v>
      </c>
      <c r="V97" s="40"/>
      <c r="W97" s="40"/>
      <c r="X97" s="40">
        <v>580800.27</v>
      </c>
      <c r="Y97" s="40">
        <v>116520</v>
      </c>
      <c r="Z97" s="40">
        <v>368.45</v>
      </c>
      <c r="AA97" s="40">
        <v>1162760</v>
      </c>
      <c r="AB97" s="40">
        <v>141441.60000000001</v>
      </c>
      <c r="AC97" s="246">
        <v>1397695</v>
      </c>
      <c r="AD97" s="246"/>
      <c r="AE97" s="246"/>
      <c r="AF97" s="246">
        <v>164353.81</v>
      </c>
      <c r="AG97" s="246">
        <v>52632.5</v>
      </c>
      <c r="AH97" s="246"/>
      <c r="AI97" s="246"/>
      <c r="AJ97" s="246"/>
      <c r="AK97" s="76">
        <f t="shared" si="7"/>
        <v>542762.78</v>
      </c>
      <c r="AL97" s="31">
        <f t="shared" si="8"/>
        <v>9700</v>
      </c>
      <c r="AM97" s="21">
        <f t="shared" si="9"/>
        <v>533062.78</v>
      </c>
      <c r="AN97" s="15">
        <f t="shared" si="10"/>
        <v>2001890.32</v>
      </c>
      <c r="AO97" s="16">
        <f t="shared" si="11"/>
        <v>1614681.31</v>
      </c>
      <c r="AP97" s="26">
        <f t="shared" si="12"/>
        <v>387209.01</v>
      </c>
    </row>
    <row r="98" spans="1:42" x14ac:dyDescent="0.2">
      <c r="A98" t="s">
        <v>561</v>
      </c>
      <c r="B98" t="s">
        <v>562</v>
      </c>
      <c r="C98" s="71">
        <v>2867</v>
      </c>
      <c r="D98" s="58" t="s">
        <v>1358</v>
      </c>
      <c r="E98" s="251" t="s">
        <v>3301</v>
      </c>
      <c r="F98" s="244">
        <v>394891.72</v>
      </c>
      <c r="G98" s="244">
        <v>0</v>
      </c>
      <c r="H98" s="244">
        <v>69320.97</v>
      </c>
      <c r="I98" s="244"/>
      <c r="J98" s="251">
        <v>11355.36</v>
      </c>
      <c r="K98" s="251">
        <v>294923.5</v>
      </c>
      <c r="L98" s="251"/>
      <c r="N98" s="245">
        <v>6000</v>
      </c>
      <c r="O98" s="245">
        <v>8907.02</v>
      </c>
      <c r="Q98" s="245">
        <v>175.5</v>
      </c>
      <c r="R98" s="251"/>
      <c r="S98" s="251"/>
      <c r="T98" s="251">
        <v>156740.07999999999</v>
      </c>
      <c r="U98" s="251">
        <v>528870.26</v>
      </c>
      <c r="V98" s="40"/>
      <c r="W98" s="40"/>
      <c r="X98" s="40">
        <v>585513.18999999994</v>
      </c>
      <c r="Y98" s="40"/>
      <c r="Z98" s="40">
        <v>403.77</v>
      </c>
      <c r="AA98" s="40">
        <v>948130</v>
      </c>
      <c r="AB98" s="40">
        <v>56000</v>
      </c>
      <c r="AC98" s="246">
        <v>1119240</v>
      </c>
      <c r="AD98" s="246"/>
      <c r="AE98" s="246"/>
      <c r="AF98" s="246">
        <v>264451.19</v>
      </c>
      <c r="AG98" s="246">
        <v>286606.61</v>
      </c>
      <c r="AH98" s="246"/>
      <c r="AI98" s="246"/>
      <c r="AJ98" s="246"/>
      <c r="AK98" s="76">
        <f t="shared" si="7"/>
        <v>464212.68999999994</v>
      </c>
      <c r="AL98" s="31">
        <f t="shared" si="8"/>
        <v>15082.52</v>
      </c>
      <c r="AM98" s="21">
        <f t="shared" si="9"/>
        <v>449130.16999999993</v>
      </c>
      <c r="AN98" s="15">
        <f t="shared" si="10"/>
        <v>1590046.96</v>
      </c>
      <c r="AO98" s="16">
        <f t="shared" si="11"/>
        <v>1670297.7999999998</v>
      </c>
      <c r="AP98" s="26">
        <f t="shared" si="12"/>
        <v>-80250.839999999851</v>
      </c>
    </row>
    <row r="99" spans="1:42" x14ac:dyDescent="0.2">
      <c r="A99" t="s">
        <v>561</v>
      </c>
      <c r="B99" t="s">
        <v>562</v>
      </c>
      <c r="C99" s="71">
        <v>3076</v>
      </c>
      <c r="D99" s="58" t="s">
        <v>1359</v>
      </c>
      <c r="E99" s="251" t="s">
        <v>3302</v>
      </c>
      <c r="F99" s="244">
        <v>292576.65999999997</v>
      </c>
      <c r="G99" s="244">
        <v>31260</v>
      </c>
      <c r="H99" s="244">
        <v>124705.03</v>
      </c>
      <c r="I99" s="244"/>
      <c r="J99" s="251">
        <v>18058.439999999999</v>
      </c>
      <c r="K99" s="251">
        <v>200590.15</v>
      </c>
      <c r="L99" s="251"/>
      <c r="N99" s="245">
        <v>5500</v>
      </c>
      <c r="O99" s="245">
        <v>8857.27</v>
      </c>
      <c r="Q99" s="245">
        <v>872.92</v>
      </c>
      <c r="R99" s="251"/>
      <c r="S99" s="251">
        <v>-211401.67</v>
      </c>
      <c r="T99" s="251">
        <v>139858.81</v>
      </c>
      <c r="U99" s="251">
        <v>713142.2</v>
      </c>
      <c r="V99" s="40"/>
      <c r="W99" s="40"/>
      <c r="X99" s="40">
        <v>674486.14</v>
      </c>
      <c r="Y99" s="40"/>
      <c r="Z99" s="40">
        <v>352.19</v>
      </c>
      <c r="AA99" s="40">
        <v>1008762.8</v>
      </c>
      <c r="AB99" s="40">
        <v>138534.39999999999</v>
      </c>
      <c r="AC99" s="246">
        <v>1249282.8</v>
      </c>
      <c r="AD99" s="246"/>
      <c r="AE99" s="246"/>
      <c r="AF99" s="246">
        <v>328006.32</v>
      </c>
      <c r="AG99" s="246">
        <v>43594.66</v>
      </c>
      <c r="AH99" s="246"/>
      <c r="AI99" s="246"/>
      <c r="AJ99" s="246">
        <v>4</v>
      </c>
      <c r="AK99" s="76">
        <f t="shared" si="7"/>
        <v>448541.68999999994</v>
      </c>
      <c r="AL99" s="31">
        <f t="shared" si="8"/>
        <v>15230.19</v>
      </c>
      <c r="AM99" s="21">
        <f t="shared" si="9"/>
        <v>433311.49999999994</v>
      </c>
      <c r="AN99" s="15">
        <f t="shared" si="10"/>
        <v>1822135.5299999998</v>
      </c>
      <c r="AO99" s="16">
        <f t="shared" si="11"/>
        <v>1620887.78</v>
      </c>
      <c r="AP99" s="26">
        <f t="shared" si="12"/>
        <v>201247.74999999977</v>
      </c>
    </row>
    <row r="100" spans="1:42" x14ac:dyDescent="0.2">
      <c r="A100" t="s">
        <v>561</v>
      </c>
      <c r="B100" t="s">
        <v>562</v>
      </c>
      <c r="C100" s="71">
        <v>2086</v>
      </c>
      <c r="D100" s="58" t="s">
        <v>1360</v>
      </c>
      <c r="E100" s="251" t="s">
        <v>3303</v>
      </c>
      <c r="F100" s="244">
        <v>524386.54</v>
      </c>
      <c r="G100" s="244">
        <v>0</v>
      </c>
      <c r="H100" s="244">
        <v>110238.85</v>
      </c>
      <c r="I100" s="244"/>
      <c r="J100" s="251">
        <v>326239.96999999997</v>
      </c>
      <c r="K100" s="251">
        <v>217513.56</v>
      </c>
      <c r="L100" s="251"/>
      <c r="N100" s="245">
        <v>6000</v>
      </c>
      <c r="O100" s="245">
        <v>3900</v>
      </c>
      <c r="Q100" s="245">
        <v>747.66</v>
      </c>
      <c r="R100" s="251"/>
      <c r="S100" s="251"/>
      <c r="T100" s="251">
        <v>114420.85</v>
      </c>
      <c r="U100" s="251">
        <v>673323.61</v>
      </c>
      <c r="V100" s="40"/>
      <c r="W100" s="40"/>
      <c r="X100" s="40">
        <v>924924.06</v>
      </c>
      <c r="Y100" s="40"/>
      <c r="Z100" s="40">
        <v>215.72</v>
      </c>
      <c r="AA100" s="40">
        <v>816880</v>
      </c>
      <c r="AB100" s="40"/>
      <c r="AC100" s="246">
        <v>977290</v>
      </c>
      <c r="AD100" s="246"/>
      <c r="AE100" s="246"/>
      <c r="AF100" s="246">
        <v>157494.35</v>
      </c>
      <c r="AG100" s="246">
        <v>111094.44</v>
      </c>
      <c r="AH100" s="246"/>
      <c r="AI100" s="246"/>
      <c r="AJ100" s="246"/>
      <c r="AK100" s="76">
        <f t="shared" si="7"/>
        <v>634625.39</v>
      </c>
      <c r="AL100" s="31">
        <f t="shared" si="8"/>
        <v>10647.66</v>
      </c>
      <c r="AM100" s="21">
        <f t="shared" si="9"/>
        <v>623977.73</v>
      </c>
      <c r="AN100" s="15">
        <f t="shared" si="10"/>
        <v>1742019.78</v>
      </c>
      <c r="AO100" s="16">
        <f t="shared" si="11"/>
        <v>1245878.79</v>
      </c>
      <c r="AP100" s="26">
        <f t="shared" si="12"/>
        <v>496140.99</v>
      </c>
    </row>
    <row r="101" spans="1:42" x14ac:dyDescent="0.2">
      <c r="A101" t="s">
        <v>561</v>
      </c>
      <c r="B101" t="s">
        <v>562</v>
      </c>
      <c r="C101" s="71">
        <v>1893</v>
      </c>
      <c r="D101" s="58" t="s">
        <v>1361</v>
      </c>
      <c r="E101" s="251" t="s">
        <v>3304</v>
      </c>
      <c r="F101" s="244">
        <v>419090.59</v>
      </c>
      <c r="G101" s="244">
        <v>0</v>
      </c>
      <c r="H101" s="244">
        <v>125510.85</v>
      </c>
      <c r="I101" s="244"/>
      <c r="J101" s="251">
        <v>3</v>
      </c>
      <c r="K101" s="251">
        <v>326658.43</v>
      </c>
      <c r="L101" s="251"/>
      <c r="N101" s="245">
        <v>5000</v>
      </c>
      <c r="O101" s="245">
        <v>6600</v>
      </c>
      <c r="Q101" s="245">
        <v>381.31</v>
      </c>
      <c r="R101" s="251"/>
      <c r="S101" s="251"/>
      <c r="T101" s="251">
        <v>62458.68</v>
      </c>
      <c r="U101" s="251">
        <v>1404582.07</v>
      </c>
      <c r="V101" s="40"/>
      <c r="W101" s="40"/>
      <c r="X101" s="40">
        <v>526911.07999999996</v>
      </c>
      <c r="Y101" s="40"/>
      <c r="Z101" s="40">
        <v>365.13</v>
      </c>
      <c r="AA101" s="40">
        <v>1022150</v>
      </c>
      <c r="AB101" s="40"/>
      <c r="AC101" s="246">
        <v>1085190</v>
      </c>
      <c r="AD101" s="246"/>
      <c r="AE101" s="246"/>
      <c r="AF101" s="246">
        <v>665877.62</v>
      </c>
      <c r="AG101" s="246">
        <v>41847.300000000003</v>
      </c>
      <c r="AH101" s="246"/>
      <c r="AI101" s="246"/>
      <c r="AJ101" s="246"/>
      <c r="AK101" s="76">
        <f t="shared" si="7"/>
        <v>544601.44000000006</v>
      </c>
      <c r="AL101" s="31">
        <f t="shared" si="8"/>
        <v>11981.31</v>
      </c>
      <c r="AM101" s="21">
        <f t="shared" si="9"/>
        <v>532620.13</v>
      </c>
      <c r="AN101" s="15">
        <f t="shared" si="10"/>
        <v>1549426.21</v>
      </c>
      <c r="AO101" s="16">
        <f t="shared" si="11"/>
        <v>1792914.9200000002</v>
      </c>
      <c r="AP101" s="26">
        <f t="shared" si="12"/>
        <v>-243488.7100000002</v>
      </c>
    </row>
    <row r="102" spans="1:42" x14ac:dyDescent="0.2">
      <c r="A102" t="s">
        <v>561</v>
      </c>
      <c r="B102" t="s">
        <v>562</v>
      </c>
      <c r="C102" s="71">
        <v>2677</v>
      </c>
      <c r="D102" s="58" t="s">
        <v>1362</v>
      </c>
      <c r="E102" s="251" t="s">
        <v>3305</v>
      </c>
      <c r="F102" s="244">
        <v>388596.02</v>
      </c>
      <c r="G102" s="244">
        <v>0</v>
      </c>
      <c r="H102" s="244">
        <v>851653.87</v>
      </c>
      <c r="I102" s="244"/>
      <c r="J102" s="251">
        <v>275132.53000000003</v>
      </c>
      <c r="K102" s="251">
        <v>147948.57</v>
      </c>
      <c r="L102" s="251"/>
      <c r="O102" s="245">
        <v>4130</v>
      </c>
      <c r="Q102" s="245"/>
      <c r="R102" s="251"/>
      <c r="S102" s="251">
        <v>-368974.66</v>
      </c>
      <c r="T102" s="251">
        <v>340763.57</v>
      </c>
      <c r="U102" s="251">
        <v>819557.49</v>
      </c>
      <c r="V102" s="40"/>
      <c r="W102" s="40"/>
      <c r="X102" s="40">
        <v>1439024.75</v>
      </c>
      <c r="Y102" s="40">
        <v>29956</v>
      </c>
      <c r="Z102" s="40">
        <v>371.53</v>
      </c>
      <c r="AA102" s="40">
        <v>1111200</v>
      </c>
      <c r="AB102" s="40"/>
      <c r="AC102" s="246">
        <v>1266019</v>
      </c>
      <c r="AD102" s="246"/>
      <c r="AE102" s="246"/>
      <c r="AF102" s="246">
        <v>250319.81</v>
      </c>
      <c r="AG102" s="246">
        <v>51392.88</v>
      </c>
      <c r="AH102" s="246"/>
      <c r="AI102" s="246"/>
      <c r="AJ102" s="246"/>
      <c r="AK102" s="76">
        <f t="shared" si="7"/>
        <v>1240249.8900000001</v>
      </c>
      <c r="AL102" s="31">
        <f t="shared" si="8"/>
        <v>4130</v>
      </c>
      <c r="AM102" s="21">
        <f t="shared" si="9"/>
        <v>1236119.8900000001</v>
      </c>
      <c r="AN102" s="15">
        <f t="shared" si="10"/>
        <v>2580552.2800000003</v>
      </c>
      <c r="AO102" s="16">
        <f t="shared" si="11"/>
        <v>1567731.69</v>
      </c>
      <c r="AP102" s="26">
        <f t="shared" si="12"/>
        <v>1012820.5900000003</v>
      </c>
    </row>
    <row r="103" spans="1:42" x14ac:dyDescent="0.2">
      <c r="A103" t="s">
        <v>561</v>
      </c>
      <c r="B103" t="s">
        <v>562</v>
      </c>
      <c r="C103" s="71">
        <v>2827</v>
      </c>
      <c r="D103" s="58" t="s">
        <v>1363</v>
      </c>
      <c r="E103" s="251" t="s">
        <v>3308</v>
      </c>
      <c r="F103" s="244">
        <v>347475.48</v>
      </c>
      <c r="G103" s="244">
        <v>0</v>
      </c>
      <c r="H103" s="244">
        <v>121378.99</v>
      </c>
      <c r="I103" s="244"/>
      <c r="J103" s="251">
        <v>59558.36</v>
      </c>
      <c r="K103" s="251">
        <v>-82642.710000000006</v>
      </c>
      <c r="L103" s="251"/>
      <c r="N103" s="245">
        <v>5700</v>
      </c>
      <c r="O103" s="245">
        <v>12922</v>
      </c>
      <c r="Q103" s="245"/>
      <c r="R103" s="251"/>
      <c r="S103" s="251"/>
      <c r="T103" s="251">
        <v>276577.46999999997</v>
      </c>
      <c r="U103" s="251">
        <v>474645.55</v>
      </c>
      <c r="V103" s="40"/>
      <c r="W103" s="40"/>
      <c r="X103" s="40">
        <v>476922.61</v>
      </c>
      <c r="Y103" s="40"/>
      <c r="Z103" s="40">
        <v>512.75</v>
      </c>
      <c r="AA103" s="40">
        <v>1171366</v>
      </c>
      <c r="AB103" s="40"/>
      <c r="AC103" s="246">
        <v>1239988</v>
      </c>
      <c r="AD103" s="246"/>
      <c r="AE103" s="246"/>
      <c r="AF103" s="246">
        <v>309327.5</v>
      </c>
      <c r="AG103" s="246">
        <v>120192.93</v>
      </c>
      <c r="AH103" s="246"/>
      <c r="AI103" s="246"/>
      <c r="AJ103" s="246"/>
      <c r="AK103" s="76">
        <f t="shared" si="7"/>
        <v>468854.47</v>
      </c>
      <c r="AL103" s="31">
        <f t="shared" si="8"/>
        <v>18622</v>
      </c>
      <c r="AM103" s="21">
        <f t="shared" si="9"/>
        <v>450232.47</v>
      </c>
      <c r="AN103" s="15">
        <f t="shared" si="10"/>
        <v>1648801.3599999999</v>
      </c>
      <c r="AO103" s="16">
        <f t="shared" si="11"/>
        <v>1669508.43</v>
      </c>
      <c r="AP103" s="26">
        <f t="shared" si="12"/>
        <v>-20707.070000000065</v>
      </c>
    </row>
    <row r="104" spans="1:42" x14ac:dyDescent="0.2">
      <c r="A104" t="s">
        <v>561</v>
      </c>
      <c r="B104" t="s">
        <v>562</v>
      </c>
      <c r="C104" s="71">
        <v>3372</v>
      </c>
      <c r="D104" s="58" t="s">
        <v>1364</v>
      </c>
      <c r="E104" s="251" t="s">
        <v>3309</v>
      </c>
      <c r="F104" s="244">
        <v>808114</v>
      </c>
      <c r="G104" s="244">
        <v>15000</v>
      </c>
      <c r="H104" s="244">
        <v>89915.31</v>
      </c>
      <c r="I104" s="244"/>
      <c r="J104" s="251">
        <v>107942.49</v>
      </c>
      <c r="K104" s="251">
        <v>217089.95</v>
      </c>
      <c r="L104" s="251"/>
      <c r="N104" s="245">
        <v>5000</v>
      </c>
      <c r="O104" s="245">
        <v>4381.12</v>
      </c>
      <c r="Q104" s="245"/>
      <c r="R104" s="251"/>
      <c r="S104" s="251"/>
      <c r="T104" s="251">
        <v>214911.95</v>
      </c>
      <c r="U104" s="251">
        <v>1172968.6100000001</v>
      </c>
      <c r="V104" s="40"/>
      <c r="W104" s="40"/>
      <c r="X104" s="40">
        <v>656110.18000000005</v>
      </c>
      <c r="Y104" s="40">
        <v>385000</v>
      </c>
      <c r="Z104" s="40">
        <v>505.31</v>
      </c>
      <c r="AA104" s="40">
        <v>1013740</v>
      </c>
      <c r="AB104" s="40">
        <v>148534.39999999999</v>
      </c>
      <c r="AC104" s="246">
        <v>1205348</v>
      </c>
      <c r="AD104" s="246"/>
      <c r="AE104" s="246"/>
      <c r="AF104" s="246">
        <v>284887.57</v>
      </c>
      <c r="AG104" s="246">
        <v>176870.53</v>
      </c>
      <c r="AH104" s="246"/>
      <c r="AI104" s="246"/>
      <c r="AJ104" s="246"/>
      <c r="AK104" s="76">
        <f t="shared" si="7"/>
        <v>913029.31</v>
      </c>
      <c r="AL104" s="31">
        <f t="shared" si="8"/>
        <v>9381.119999999999</v>
      </c>
      <c r="AM104" s="21">
        <f t="shared" si="9"/>
        <v>903648.19000000006</v>
      </c>
      <c r="AN104" s="15">
        <f t="shared" si="10"/>
        <v>2203889.89</v>
      </c>
      <c r="AO104" s="16">
        <f t="shared" si="11"/>
        <v>1667106.1</v>
      </c>
      <c r="AP104" s="26">
        <f t="shared" si="12"/>
        <v>536783.79</v>
      </c>
    </row>
    <row r="105" spans="1:42" x14ac:dyDescent="0.2">
      <c r="A105" t="s">
        <v>561</v>
      </c>
      <c r="B105" t="s">
        <v>562</v>
      </c>
      <c r="C105" s="71">
        <v>1747</v>
      </c>
      <c r="D105" s="58" t="s">
        <v>1365</v>
      </c>
      <c r="E105" s="251" t="s">
        <v>3357</v>
      </c>
      <c r="F105" s="244">
        <v>519437.75</v>
      </c>
      <c r="G105" s="244">
        <v>0</v>
      </c>
      <c r="H105" s="244">
        <v>15600.45</v>
      </c>
      <c r="I105" s="244"/>
      <c r="J105" s="251">
        <v>278661.11</v>
      </c>
      <c r="K105" s="251">
        <v>133343.46</v>
      </c>
      <c r="L105" s="251"/>
      <c r="N105" s="245">
        <v>6000</v>
      </c>
      <c r="O105" s="245">
        <v>4647.66</v>
      </c>
      <c r="Q105" s="245">
        <v>0</v>
      </c>
      <c r="R105" s="251"/>
      <c r="S105" s="251"/>
      <c r="T105" s="251">
        <v>273340.95</v>
      </c>
      <c r="U105" s="251">
        <v>764463.81</v>
      </c>
      <c r="V105" s="40"/>
      <c r="W105" s="40"/>
      <c r="X105" s="40">
        <v>534384.62</v>
      </c>
      <c r="Y105" s="40">
        <v>47000</v>
      </c>
      <c r="Z105" s="40">
        <v>1021.27</v>
      </c>
      <c r="AA105" s="40">
        <v>1101080</v>
      </c>
      <c r="AB105" s="40">
        <v>239809.6</v>
      </c>
      <c r="AC105" s="246">
        <v>1296316</v>
      </c>
      <c r="AD105" s="246"/>
      <c r="AE105" s="246"/>
      <c r="AF105" s="246">
        <v>361131.96</v>
      </c>
      <c r="AG105" s="246">
        <v>146333.32999999999</v>
      </c>
      <c r="AH105" s="246"/>
      <c r="AI105" s="246"/>
      <c r="AJ105" s="246">
        <v>27.74</v>
      </c>
      <c r="AK105" s="76">
        <f t="shared" si="7"/>
        <v>535038.19999999995</v>
      </c>
      <c r="AL105" s="31">
        <f t="shared" si="8"/>
        <v>10647.66</v>
      </c>
      <c r="AM105" s="21">
        <f t="shared" si="9"/>
        <v>524390.53999999992</v>
      </c>
      <c r="AN105" s="15">
        <f t="shared" si="10"/>
        <v>1923295.4900000002</v>
      </c>
      <c r="AO105" s="16">
        <f t="shared" si="11"/>
        <v>1803809.03</v>
      </c>
      <c r="AP105" s="26">
        <f t="shared" si="12"/>
        <v>119486.4600000002</v>
      </c>
    </row>
    <row r="106" spans="1:42" x14ac:dyDescent="0.2">
      <c r="A106" t="s">
        <v>561</v>
      </c>
      <c r="B106" t="s">
        <v>562</v>
      </c>
      <c r="C106" s="71">
        <v>2607</v>
      </c>
      <c r="D106" s="58" t="s">
        <v>1366</v>
      </c>
      <c r="E106" s="251" t="s">
        <v>3358</v>
      </c>
      <c r="F106" s="244">
        <v>342883.02</v>
      </c>
      <c r="G106" s="244">
        <v>0</v>
      </c>
      <c r="H106" s="244">
        <v>44873.88</v>
      </c>
      <c r="I106" s="244"/>
      <c r="J106" s="251">
        <v>1044093.09</v>
      </c>
      <c r="K106" s="251">
        <v>230686.55</v>
      </c>
      <c r="L106" s="251"/>
      <c r="N106" s="245">
        <v>111000</v>
      </c>
      <c r="O106" s="245">
        <v>6600</v>
      </c>
      <c r="Q106" s="245">
        <v>220</v>
      </c>
      <c r="R106" s="251"/>
      <c r="S106" s="251"/>
      <c r="T106" s="251">
        <v>83823.86</v>
      </c>
      <c r="U106" s="251">
        <v>1440238.21</v>
      </c>
      <c r="V106" s="40"/>
      <c r="W106" s="40"/>
      <c r="X106" s="40">
        <v>594888.93000000005</v>
      </c>
      <c r="Y106" s="40"/>
      <c r="Z106" s="40">
        <v>205.18</v>
      </c>
      <c r="AA106" s="40">
        <v>1017514</v>
      </c>
      <c r="AB106" s="40"/>
      <c r="AC106" s="246">
        <v>1156249</v>
      </c>
      <c r="AD106" s="246"/>
      <c r="AE106" s="246"/>
      <c r="AF106" s="246">
        <v>232542.35</v>
      </c>
      <c r="AG106" s="246">
        <v>180937.72</v>
      </c>
      <c r="AH106" s="246"/>
      <c r="AI106" s="246"/>
      <c r="AJ106" s="246"/>
      <c r="AK106" s="76">
        <f t="shared" si="7"/>
        <v>387756.9</v>
      </c>
      <c r="AL106" s="31">
        <f t="shared" si="8"/>
        <v>117820</v>
      </c>
      <c r="AM106" s="21">
        <f t="shared" si="9"/>
        <v>269936.90000000002</v>
      </c>
      <c r="AN106" s="15">
        <f t="shared" si="10"/>
        <v>1612608.11</v>
      </c>
      <c r="AO106" s="16">
        <f t="shared" si="11"/>
        <v>1569729.07</v>
      </c>
      <c r="AP106" s="26">
        <f t="shared" si="12"/>
        <v>42879.040000000037</v>
      </c>
    </row>
    <row r="107" spans="1:42" x14ac:dyDescent="0.2">
      <c r="A107" t="s">
        <v>561</v>
      </c>
      <c r="B107" t="s">
        <v>562</v>
      </c>
      <c r="C107" s="71">
        <v>2124</v>
      </c>
      <c r="D107" s="58" t="s">
        <v>1367</v>
      </c>
      <c r="E107" s="251" t="s">
        <v>3363</v>
      </c>
      <c r="F107" s="244">
        <v>966892.47</v>
      </c>
      <c r="G107" s="244">
        <v>0</v>
      </c>
      <c r="H107" s="244">
        <v>22752.77</v>
      </c>
      <c r="I107" s="244"/>
      <c r="J107" s="251">
        <v>2293006.86</v>
      </c>
      <c r="K107" s="251">
        <v>133440.23000000001</v>
      </c>
      <c r="L107" s="251"/>
      <c r="N107" s="245">
        <v>5500</v>
      </c>
      <c r="O107" s="245">
        <v>6122</v>
      </c>
      <c r="Q107" s="245">
        <v>610</v>
      </c>
      <c r="R107" s="251"/>
      <c r="S107" s="251"/>
      <c r="T107" s="251">
        <v>195426.31</v>
      </c>
      <c r="U107" s="251">
        <v>2616413.23</v>
      </c>
      <c r="V107" s="40"/>
      <c r="W107" s="40"/>
      <c r="X107" s="40">
        <v>569271.16</v>
      </c>
      <c r="Y107" s="40">
        <v>22750</v>
      </c>
      <c r="Z107" s="40">
        <v>1628.94</v>
      </c>
      <c r="AA107" s="40">
        <v>703360</v>
      </c>
      <c r="AB107" s="40">
        <v>388427.2</v>
      </c>
      <c r="AC107" s="246">
        <v>978680</v>
      </c>
      <c r="AD107" s="246"/>
      <c r="AE107" s="246"/>
      <c r="AF107" s="246">
        <v>341078.2</v>
      </c>
      <c r="AG107" s="246"/>
      <c r="AH107" s="246"/>
      <c r="AI107" s="246"/>
      <c r="AJ107" s="246">
        <v>6300</v>
      </c>
      <c r="AK107" s="76">
        <f t="shared" si="7"/>
        <v>989645.24</v>
      </c>
      <c r="AL107" s="31">
        <f t="shared" si="8"/>
        <v>12232</v>
      </c>
      <c r="AM107" s="21">
        <f t="shared" si="9"/>
        <v>977413.24</v>
      </c>
      <c r="AN107" s="15">
        <f t="shared" si="10"/>
        <v>1685437.3</v>
      </c>
      <c r="AO107" s="16">
        <f t="shared" si="11"/>
        <v>1326058.2</v>
      </c>
      <c r="AP107" s="26">
        <f t="shared" si="12"/>
        <v>359379.10000000009</v>
      </c>
    </row>
    <row r="108" spans="1:42" x14ac:dyDescent="0.2">
      <c r="A108" t="s">
        <v>565</v>
      </c>
      <c r="B108" t="s">
        <v>566</v>
      </c>
      <c r="C108" s="71">
        <v>2908</v>
      </c>
      <c r="D108" s="58" t="s">
        <v>1368</v>
      </c>
      <c r="E108" s="251" t="s">
        <v>3311</v>
      </c>
      <c r="F108" s="244">
        <v>548475.71</v>
      </c>
      <c r="G108" s="244">
        <v>0</v>
      </c>
      <c r="H108" s="244">
        <v>50757.43</v>
      </c>
      <c r="I108" s="244"/>
      <c r="J108" s="251">
        <v>68490.240000000005</v>
      </c>
      <c r="K108" s="251">
        <v>91202.74</v>
      </c>
      <c r="L108" s="251"/>
      <c r="O108" s="245">
        <v>20400</v>
      </c>
      <c r="Q108" s="245">
        <v>259.81</v>
      </c>
      <c r="R108" s="251"/>
      <c r="S108" s="251"/>
      <c r="T108" s="251"/>
      <c r="U108" s="251">
        <v>2310952.34</v>
      </c>
      <c r="V108" s="40"/>
      <c r="W108" s="40"/>
      <c r="X108" s="40">
        <v>703569.65</v>
      </c>
      <c r="Y108" s="40"/>
      <c r="Z108" s="40">
        <v>610.51</v>
      </c>
      <c r="AA108" s="40">
        <v>786000</v>
      </c>
      <c r="AB108" s="40">
        <v>365431.62</v>
      </c>
      <c r="AC108" s="246">
        <v>1015040</v>
      </c>
      <c r="AD108" s="246"/>
      <c r="AE108" s="246">
        <v>3856</v>
      </c>
      <c r="AF108" s="246">
        <v>417681.41</v>
      </c>
      <c r="AG108" s="246">
        <v>70905.8</v>
      </c>
      <c r="AH108" s="246"/>
      <c r="AI108" s="246"/>
      <c r="AJ108" s="246"/>
      <c r="AK108" s="76">
        <f t="shared" si="7"/>
        <v>599233.14</v>
      </c>
      <c r="AL108" s="31">
        <f t="shared" si="8"/>
        <v>20659.810000000001</v>
      </c>
      <c r="AM108" s="21">
        <f t="shared" si="9"/>
        <v>578573.32999999996</v>
      </c>
      <c r="AN108" s="15">
        <f t="shared" si="10"/>
        <v>1855611.7800000003</v>
      </c>
      <c r="AO108" s="16">
        <f t="shared" si="11"/>
        <v>1507483.21</v>
      </c>
      <c r="AP108" s="26">
        <f t="shared" si="12"/>
        <v>348128.5700000003</v>
      </c>
    </row>
    <row r="109" spans="1:42" x14ac:dyDescent="0.2">
      <c r="A109" t="s">
        <v>565</v>
      </c>
      <c r="B109" t="s">
        <v>566</v>
      </c>
      <c r="C109" s="71">
        <v>2944</v>
      </c>
      <c r="D109" s="58" t="s">
        <v>1369</v>
      </c>
      <c r="E109" s="251" t="s">
        <v>3312</v>
      </c>
      <c r="F109" s="244">
        <v>721228.89</v>
      </c>
      <c r="G109" s="244">
        <v>0</v>
      </c>
      <c r="H109" s="244">
        <v>33928.57</v>
      </c>
      <c r="I109" s="244"/>
      <c r="J109" s="251">
        <v>1464734.58</v>
      </c>
      <c r="K109" s="251">
        <v>105912.91</v>
      </c>
      <c r="L109" s="251"/>
      <c r="O109" s="245">
        <v>21605.61</v>
      </c>
      <c r="Q109" s="245"/>
      <c r="R109" s="251"/>
      <c r="S109" s="251"/>
      <c r="T109" s="251">
        <v>33</v>
      </c>
      <c r="U109" s="251">
        <v>1228203.58</v>
      </c>
      <c r="V109" s="40"/>
      <c r="W109" s="40"/>
      <c r="X109" s="40">
        <v>577306.31000000006</v>
      </c>
      <c r="Y109" s="40"/>
      <c r="Z109" s="40">
        <v>1116.7</v>
      </c>
      <c r="AA109" s="40">
        <v>670560</v>
      </c>
      <c r="AB109" s="40">
        <v>353658.05</v>
      </c>
      <c r="AC109" s="246">
        <v>893800</v>
      </c>
      <c r="AD109" s="246"/>
      <c r="AE109" s="246">
        <v>6720</v>
      </c>
      <c r="AF109" s="246">
        <v>468492.76</v>
      </c>
      <c r="AG109" s="246">
        <v>96039.81</v>
      </c>
      <c r="AH109" s="246"/>
      <c r="AI109" s="246"/>
      <c r="AJ109" s="246"/>
      <c r="AK109" s="76">
        <f t="shared" si="7"/>
        <v>755157.46</v>
      </c>
      <c r="AL109" s="31">
        <f t="shared" si="8"/>
        <v>21605.61</v>
      </c>
      <c r="AM109" s="21">
        <f t="shared" si="9"/>
        <v>733551.85</v>
      </c>
      <c r="AN109" s="15">
        <f t="shared" si="10"/>
        <v>1602641.06</v>
      </c>
      <c r="AO109" s="16">
        <f t="shared" si="11"/>
        <v>1465052.57</v>
      </c>
      <c r="AP109" s="26">
        <f t="shared" si="12"/>
        <v>137588.49</v>
      </c>
    </row>
    <row r="110" spans="1:42" x14ac:dyDescent="0.2">
      <c r="A110" t="s">
        <v>565</v>
      </c>
      <c r="B110" t="s">
        <v>566</v>
      </c>
      <c r="C110" s="71">
        <v>4209</v>
      </c>
      <c r="D110" s="58" t="s">
        <v>1370</v>
      </c>
      <c r="E110" s="251" t="s">
        <v>3313</v>
      </c>
      <c r="F110" s="244">
        <v>529445.16</v>
      </c>
      <c r="G110" s="244">
        <v>636.07000000000005</v>
      </c>
      <c r="H110" s="244">
        <v>30533.53</v>
      </c>
      <c r="I110" s="244"/>
      <c r="J110" s="251">
        <v>1425705</v>
      </c>
      <c r="K110" s="251">
        <v>94882.99</v>
      </c>
      <c r="L110" s="251"/>
      <c r="O110" s="245">
        <v>23300</v>
      </c>
      <c r="Q110" s="245">
        <v>428.58</v>
      </c>
      <c r="R110" s="251"/>
      <c r="S110" s="251"/>
      <c r="T110" s="251"/>
      <c r="U110" s="251">
        <v>1322855.6000000001</v>
      </c>
      <c r="V110" s="40"/>
      <c r="W110" s="40"/>
      <c r="X110" s="40">
        <v>593335.9</v>
      </c>
      <c r="Y110" s="40">
        <v>94800</v>
      </c>
      <c r="Z110" s="40">
        <v>506.6</v>
      </c>
      <c r="AA110" s="40">
        <v>898560</v>
      </c>
      <c r="AB110" s="40">
        <v>414561.64</v>
      </c>
      <c r="AC110" s="246">
        <v>1131636.26</v>
      </c>
      <c r="AD110" s="246"/>
      <c r="AE110" s="246">
        <v>8364</v>
      </c>
      <c r="AF110" s="246">
        <v>494218.46</v>
      </c>
      <c r="AG110" s="246">
        <v>90222.37</v>
      </c>
      <c r="AH110" s="246"/>
      <c r="AI110" s="246"/>
      <c r="AJ110" s="246"/>
      <c r="AK110" s="76">
        <f t="shared" si="7"/>
        <v>560614.76</v>
      </c>
      <c r="AL110" s="31">
        <f t="shared" si="8"/>
        <v>23728.58</v>
      </c>
      <c r="AM110" s="21">
        <f t="shared" si="9"/>
        <v>536886.18000000005</v>
      </c>
      <c r="AN110" s="15">
        <f t="shared" si="10"/>
        <v>2001764.1400000001</v>
      </c>
      <c r="AO110" s="16">
        <f t="shared" si="11"/>
        <v>1724441.0899999999</v>
      </c>
      <c r="AP110" s="26">
        <f t="shared" si="12"/>
        <v>277323.05000000028</v>
      </c>
    </row>
    <row r="111" spans="1:42" x14ac:dyDescent="0.2">
      <c r="A111" t="s">
        <v>565</v>
      </c>
      <c r="B111" t="s">
        <v>566</v>
      </c>
      <c r="C111" s="71">
        <v>4669</v>
      </c>
      <c r="D111" s="58" t="s">
        <v>1371</v>
      </c>
      <c r="E111" s="251" t="s">
        <v>3314</v>
      </c>
      <c r="F111" s="244">
        <v>642587.14</v>
      </c>
      <c r="G111" s="244">
        <v>4589.5</v>
      </c>
      <c r="H111" s="244">
        <v>150537.49</v>
      </c>
      <c r="I111" s="244"/>
      <c r="J111" s="251">
        <v>1475560.93</v>
      </c>
      <c r="K111" s="251">
        <v>498222.63</v>
      </c>
      <c r="L111" s="251"/>
      <c r="N111" s="245">
        <v>52900</v>
      </c>
      <c r="O111" s="245">
        <v>8350</v>
      </c>
      <c r="Q111" s="245"/>
      <c r="R111" s="251"/>
      <c r="S111" s="251"/>
      <c r="T111" s="251">
        <v>330546.24</v>
      </c>
      <c r="U111" s="251">
        <v>2235714.37</v>
      </c>
      <c r="V111" s="40"/>
      <c r="W111" s="40">
        <v>20310</v>
      </c>
      <c r="X111" s="40">
        <v>1090096.6299999999</v>
      </c>
      <c r="Y111" s="40">
        <v>93200</v>
      </c>
      <c r="Z111" s="40">
        <v>622.4</v>
      </c>
      <c r="AA111" s="40">
        <v>848755.19999999995</v>
      </c>
      <c r="AB111" s="40">
        <v>157200</v>
      </c>
      <c r="AC111" s="246">
        <v>992725.2</v>
      </c>
      <c r="AD111" s="246"/>
      <c r="AE111" s="246"/>
      <c r="AF111" s="246">
        <v>420614.15</v>
      </c>
      <c r="AG111" s="246">
        <v>248513.43</v>
      </c>
      <c r="AH111" s="246"/>
      <c r="AI111" s="246"/>
      <c r="AJ111" s="246"/>
      <c r="AK111" s="76">
        <f t="shared" si="7"/>
        <v>797714.13</v>
      </c>
      <c r="AL111" s="31">
        <f t="shared" si="8"/>
        <v>61250</v>
      </c>
      <c r="AM111" s="21">
        <f t="shared" si="9"/>
        <v>736464.13</v>
      </c>
      <c r="AN111" s="15">
        <f t="shared" si="10"/>
        <v>2210184.2299999995</v>
      </c>
      <c r="AO111" s="16">
        <f t="shared" si="11"/>
        <v>1661852.78</v>
      </c>
      <c r="AP111" s="26">
        <f t="shared" si="12"/>
        <v>548331.44999999949</v>
      </c>
    </row>
    <row r="112" spans="1:42" x14ac:dyDescent="0.2">
      <c r="A112" t="s">
        <v>565</v>
      </c>
      <c r="B112" t="s">
        <v>566</v>
      </c>
      <c r="C112" s="71">
        <v>2279</v>
      </c>
      <c r="D112" s="58" t="s">
        <v>1372</v>
      </c>
      <c r="E112" s="251" t="s">
        <v>3315</v>
      </c>
      <c r="F112" s="244">
        <v>429349.58</v>
      </c>
      <c r="G112" s="244">
        <v>0</v>
      </c>
      <c r="H112" s="244">
        <v>87017.85</v>
      </c>
      <c r="I112" s="244"/>
      <c r="J112" s="251">
        <v>265544.68</v>
      </c>
      <c r="K112" s="251">
        <v>185035.14</v>
      </c>
      <c r="L112" s="251"/>
      <c r="O112" s="245">
        <v>8150</v>
      </c>
      <c r="Q112" s="245">
        <v>0</v>
      </c>
      <c r="R112" s="251"/>
      <c r="S112" s="251"/>
      <c r="T112" s="251"/>
      <c r="U112" s="251">
        <v>1762414.5</v>
      </c>
      <c r="V112" s="40"/>
      <c r="W112" s="40"/>
      <c r="X112" s="40">
        <v>813794.96</v>
      </c>
      <c r="Y112" s="40"/>
      <c r="Z112" s="40">
        <v>433.74</v>
      </c>
      <c r="AA112" s="40">
        <v>633656</v>
      </c>
      <c r="AB112" s="40">
        <v>134750</v>
      </c>
      <c r="AC112" s="246">
        <v>838856</v>
      </c>
      <c r="AD112" s="246"/>
      <c r="AE112" s="246"/>
      <c r="AF112" s="246">
        <v>389811.39</v>
      </c>
      <c r="AG112" s="246">
        <v>113030.37</v>
      </c>
      <c r="AH112" s="246"/>
      <c r="AI112" s="246"/>
      <c r="AJ112" s="246"/>
      <c r="AK112" s="76">
        <f t="shared" si="7"/>
        <v>516367.43000000005</v>
      </c>
      <c r="AL112" s="31">
        <f t="shared" si="8"/>
        <v>8150</v>
      </c>
      <c r="AM112" s="21">
        <f t="shared" si="9"/>
        <v>508217.43000000005</v>
      </c>
      <c r="AN112" s="15">
        <f t="shared" si="10"/>
        <v>1582634.7</v>
      </c>
      <c r="AO112" s="16">
        <f t="shared" si="11"/>
        <v>1341697.7600000002</v>
      </c>
      <c r="AP112" s="26">
        <f t="shared" si="12"/>
        <v>240936.93999999971</v>
      </c>
    </row>
    <row r="113" spans="1:42" x14ac:dyDescent="0.2">
      <c r="A113" t="s">
        <v>565</v>
      </c>
      <c r="B113" t="s">
        <v>566</v>
      </c>
      <c r="C113" s="71">
        <v>723</v>
      </c>
      <c r="D113" s="58" t="s">
        <v>1373</v>
      </c>
      <c r="E113" s="251" t="s">
        <v>3316</v>
      </c>
      <c r="F113" s="244">
        <v>463091.73</v>
      </c>
      <c r="G113" s="244">
        <v>3330.5</v>
      </c>
      <c r="H113" s="244">
        <v>13281.29</v>
      </c>
      <c r="I113" s="244"/>
      <c r="J113" s="251">
        <v>2135549.2000000002</v>
      </c>
      <c r="K113" s="251">
        <v>220117.2</v>
      </c>
      <c r="L113" s="251">
        <v>1</v>
      </c>
      <c r="O113" s="245">
        <v>14200</v>
      </c>
      <c r="Q113" s="245">
        <v>1553.28</v>
      </c>
      <c r="R113" s="251"/>
      <c r="S113" s="251"/>
      <c r="T113" s="251">
        <v>-22988.42</v>
      </c>
      <c r="U113" s="251">
        <v>513834.47</v>
      </c>
      <c r="V113" s="40"/>
      <c r="W113" s="40"/>
      <c r="X113" s="40">
        <v>481705.02</v>
      </c>
      <c r="Y113" s="40">
        <v>58650</v>
      </c>
      <c r="Z113" s="40">
        <v>514.49</v>
      </c>
      <c r="AA113" s="40">
        <v>590080</v>
      </c>
      <c r="AB113" s="40">
        <v>201332.22</v>
      </c>
      <c r="AC113" s="246">
        <v>766250</v>
      </c>
      <c r="AD113" s="246"/>
      <c r="AE113" s="246"/>
      <c r="AF113" s="246">
        <v>178543.48</v>
      </c>
      <c r="AG113" s="246">
        <v>116347.07</v>
      </c>
      <c r="AH113" s="246"/>
      <c r="AI113" s="246"/>
      <c r="AJ113" s="246"/>
      <c r="AK113" s="76">
        <f t="shared" si="7"/>
        <v>479703.51999999996</v>
      </c>
      <c r="AL113" s="31">
        <f t="shared" si="8"/>
        <v>15753.28</v>
      </c>
      <c r="AM113" s="21">
        <f t="shared" si="9"/>
        <v>463950.23999999993</v>
      </c>
      <c r="AN113" s="15">
        <f t="shared" si="10"/>
        <v>1332281.73</v>
      </c>
      <c r="AO113" s="16">
        <f t="shared" si="11"/>
        <v>1061140.55</v>
      </c>
      <c r="AP113" s="26">
        <f t="shared" si="12"/>
        <v>271141.17999999993</v>
      </c>
    </row>
    <row r="114" spans="1:42" x14ac:dyDescent="0.2">
      <c r="A114" t="s">
        <v>565</v>
      </c>
      <c r="B114" t="s">
        <v>566</v>
      </c>
      <c r="C114" s="71">
        <v>3567</v>
      </c>
      <c r="D114" s="58" t="s">
        <v>1374</v>
      </c>
      <c r="E114" s="251" t="s">
        <v>3317</v>
      </c>
      <c r="F114" s="244">
        <v>320815.46000000002</v>
      </c>
      <c r="G114" s="244">
        <v>11942.17</v>
      </c>
      <c r="H114" s="244">
        <v>88967.93</v>
      </c>
      <c r="I114" s="244"/>
      <c r="J114" s="251">
        <v>747527.27</v>
      </c>
      <c r="K114" s="251">
        <v>202151.2</v>
      </c>
      <c r="L114" s="251"/>
      <c r="N114" s="245">
        <v>30000</v>
      </c>
      <c r="O114" s="245">
        <v>22884.58</v>
      </c>
      <c r="Q114" s="245"/>
      <c r="R114" s="251"/>
      <c r="S114" s="251"/>
      <c r="T114" s="251">
        <v>23759</v>
      </c>
      <c r="U114" s="251">
        <v>3774792.24</v>
      </c>
      <c r="V114" s="40"/>
      <c r="W114" s="40"/>
      <c r="X114" s="40">
        <v>731592.43</v>
      </c>
      <c r="Y114" s="40"/>
      <c r="Z114" s="40">
        <v>353.24</v>
      </c>
      <c r="AA114" s="40">
        <v>695793</v>
      </c>
      <c r="AB114" s="40">
        <v>296468.27</v>
      </c>
      <c r="AC114" s="246">
        <v>948253</v>
      </c>
      <c r="AD114" s="246"/>
      <c r="AE114" s="246">
        <v>3542</v>
      </c>
      <c r="AF114" s="246">
        <v>496247.82</v>
      </c>
      <c r="AG114" s="246">
        <v>124671.7</v>
      </c>
      <c r="AH114" s="246"/>
      <c r="AI114" s="246"/>
      <c r="AJ114" s="246"/>
      <c r="AK114" s="76">
        <f t="shared" si="7"/>
        <v>421725.56</v>
      </c>
      <c r="AL114" s="31">
        <f t="shared" si="8"/>
        <v>52884.58</v>
      </c>
      <c r="AM114" s="21">
        <f t="shared" si="9"/>
        <v>368840.98</v>
      </c>
      <c r="AN114" s="15">
        <f t="shared" si="10"/>
        <v>1724206.94</v>
      </c>
      <c r="AO114" s="16">
        <f t="shared" si="11"/>
        <v>1572714.52</v>
      </c>
      <c r="AP114" s="26">
        <f t="shared" si="12"/>
        <v>151492.41999999993</v>
      </c>
    </row>
    <row r="115" spans="1:42" x14ac:dyDescent="0.2">
      <c r="A115" t="s">
        <v>565</v>
      </c>
      <c r="B115" t="s">
        <v>566</v>
      </c>
      <c r="C115" s="71">
        <v>2416</v>
      </c>
      <c r="D115" s="58" t="s">
        <v>1375</v>
      </c>
      <c r="E115" s="251" t="s">
        <v>3318</v>
      </c>
      <c r="F115" s="244">
        <v>488039.58</v>
      </c>
      <c r="G115" s="244">
        <v>0</v>
      </c>
      <c r="H115" s="244">
        <v>104739.91</v>
      </c>
      <c r="I115" s="244"/>
      <c r="J115" s="251">
        <v>366818.01</v>
      </c>
      <c r="K115" s="251">
        <v>449933.42</v>
      </c>
      <c r="L115" s="251"/>
      <c r="N115" s="245">
        <v>0</v>
      </c>
      <c r="O115" s="245">
        <v>22150</v>
      </c>
      <c r="Q115" s="245">
        <v>259.81</v>
      </c>
      <c r="R115" s="251"/>
      <c r="S115" s="251"/>
      <c r="T115" s="251">
        <v>6900</v>
      </c>
      <c r="U115" s="251">
        <v>1908283.93</v>
      </c>
      <c r="V115" s="40"/>
      <c r="W115" s="40"/>
      <c r="X115" s="40">
        <v>802784.05</v>
      </c>
      <c r="Y115" s="40">
        <v>2572</v>
      </c>
      <c r="Z115" s="40">
        <v>655.65</v>
      </c>
      <c r="AA115" s="40">
        <v>660606</v>
      </c>
      <c r="AB115" s="40">
        <v>90000</v>
      </c>
      <c r="AC115" s="246">
        <v>845506</v>
      </c>
      <c r="AD115" s="246"/>
      <c r="AE115" s="246"/>
      <c r="AF115" s="246">
        <v>291305.38</v>
      </c>
      <c r="AG115" s="246">
        <v>154380.89000000001</v>
      </c>
      <c r="AH115" s="246"/>
      <c r="AI115" s="246"/>
      <c r="AJ115" s="246"/>
      <c r="AK115" s="76">
        <f t="shared" si="7"/>
        <v>592779.49</v>
      </c>
      <c r="AL115" s="31">
        <f t="shared" si="8"/>
        <v>22409.81</v>
      </c>
      <c r="AM115" s="21">
        <f t="shared" si="9"/>
        <v>570369.67999999993</v>
      </c>
      <c r="AN115" s="15">
        <f t="shared" si="10"/>
        <v>1556617.7000000002</v>
      </c>
      <c r="AO115" s="16">
        <f t="shared" si="11"/>
        <v>1291192.27</v>
      </c>
      <c r="AP115" s="26">
        <f t="shared" si="12"/>
        <v>265425.43000000017</v>
      </c>
    </row>
    <row r="116" spans="1:42" x14ac:dyDescent="0.2">
      <c r="A116" t="s">
        <v>565</v>
      </c>
      <c r="B116" t="s">
        <v>566</v>
      </c>
      <c r="C116" s="71">
        <v>1268</v>
      </c>
      <c r="D116" s="58" t="s">
        <v>1376</v>
      </c>
      <c r="E116" s="251" t="s">
        <v>3319</v>
      </c>
      <c r="F116" s="244">
        <v>440859</v>
      </c>
      <c r="G116" s="244">
        <v>6253.75</v>
      </c>
      <c r="H116" s="244">
        <v>50697.33</v>
      </c>
      <c r="I116" s="244"/>
      <c r="J116" s="251">
        <v>1104509.99</v>
      </c>
      <c r="K116" s="251">
        <v>299257.28999999998</v>
      </c>
      <c r="L116" s="251"/>
      <c r="N116" s="245">
        <v>0</v>
      </c>
      <c r="O116" s="245">
        <v>17010</v>
      </c>
      <c r="Q116" s="245">
        <v>128.97</v>
      </c>
      <c r="R116" s="251"/>
      <c r="S116" s="251"/>
      <c r="T116" s="251">
        <v>27025</v>
      </c>
      <c r="U116" s="251">
        <v>1980426.11</v>
      </c>
      <c r="V116" s="40"/>
      <c r="W116" s="40"/>
      <c r="X116" s="40">
        <v>683976.91</v>
      </c>
      <c r="Y116" s="40"/>
      <c r="Z116" s="40">
        <v>542.91</v>
      </c>
      <c r="AA116" s="40">
        <v>568806.19999999995</v>
      </c>
      <c r="AB116" s="40">
        <v>107550</v>
      </c>
      <c r="AC116" s="246">
        <v>702076.2</v>
      </c>
      <c r="AD116" s="246"/>
      <c r="AE116" s="246"/>
      <c r="AF116" s="246">
        <v>346759.92</v>
      </c>
      <c r="AG116" s="246">
        <v>134504.62</v>
      </c>
      <c r="AH116" s="246"/>
      <c r="AI116" s="246"/>
      <c r="AJ116" s="246"/>
      <c r="AK116" s="76">
        <f t="shared" si="7"/>
        <v>497810.08</v>
      </c>
      <c r="AL116" s="31">
        <f t="shared" si="8"/>
        <v>17138.97</v>
      </c>
      <c r="AM116" s="21">
        <f t="shared" si="9"/>
        <v>480671.11</v>
      </c>
      <c r="AN116" s="15">
        <f t="shared" si="10"/>
        <v>1360876.02</v>
      </c>
      <c r="AO116" s="16">
        <f t="shared" si="11"/>
        <v>1183340.7399999998</v>
      </c>
      <c r="AP116" s="26">
        <f t="shared" si="12"/>
        <v>177535.28000000026</v>
      </c>
    </row>
    <row r="117" spans="1:42" x14ac:dyDescent="0.2">
      <c r="A117" t="s">
        <v>565</v>
      </c>
      <c r="B117" t="s">
        <v>566</v>
      </c>
      <c r="C117" s="71">
        <v>3345</v>
      </c>
      <c r="D117" s="58" t="s">
        <v>1377</v>
      </c>
      <c r="E117" s="251" t="s">
        <v>3320</v>
      </c>
      <c r="F117" s="244">
        <v>599001.57999999996</v>
      </c>
      <c r="G117" s="244">
        <v>10700.48</v>
      </c>
      <c r="H117" s="244">
        <v>14451.48</v>
      </c>
      <c r="I117" s="244"/>
      <c r="J117" s="251">
        <v>260110.86</v>
      </c>
      <c r="K117" s="251">
        <v>290269.39</v>
      </c>
      <c r="L117" s="251"/>
      <c r="O117" s="245">
        <v>26050</v>
      </c>
      <c r="Q117" s="245">
        <v>205.61</v>
      </c>
      <c r="R117" s="251"/>
      <c r="S117" s="251"/>
      <c r="T117" s="251">
        <v>0.7</v>
      </c>
      <c r="U117" s="251">
        <v>2133398.12</v>
      </c>
      <c r="V117" s="40"/>
      <c r="W117" s="40"/>
      <c r="X117" s="40">
        <v>1066888</v>
      </c>
      <c r="Y117" s="40"/>
      <c r="Z117" s="40">
        <v>364.87</v>
      </c>
      <c r="AA117" s="40">
        <v>1300944.5</v>
      </c>
      <c r="AB117" s="40">
        <v>166100</v>
      </c>
      <c r="AC117" s="246">
        <v>1546744.5</v>
      </c>
      <c r="AD117" s="246"/>
      <c r="AE117" s="246"/>
      <c r="AF117" s="246">
        <v>351824.04</v>
      </c>
      <c r="AG117" s="246">
        <v>114713.36</v>
      </c>
      <c r="AH117" s="246"/>
      <c r="AI117" s="246"/>
      <c r="AJ117" s="246"/>
      <c r="AK117" s="76">
        <f t="shared" si="7"/>
        <v>624153.53999999992</v>
      </c>
      <c r="AL117" s="31">
        <f t="shared" si="8"/>
        <v>26255.61</v>
      </c>
      <c r="AM117" s="21">
        <f t="shared" si="9"/>
        <v>597897.92999999993</v>
      </c>
      <c r="AN117" s="15">
        <f t="shared" si="10"/>
        <v>2534297.37</v>
      </c>
      <c r="AO117" s="16">
        <f t="shared" si="11"/>
        <v>2013281.9000000001</v>
      </c>
      <c r="AP117" s="26">
        <f t="shared" si="12"/>
        <v>521015.47</v>
      </c>
    </row>
    <row r="118" spans="1:42" x14ac:dyDescent="0.2">
      <c r="A118" t="s">
        <v>565</v>
      </c>
      <c r="B118" t="s">
        <v>566</v>
      </c>
      <c r="C118" s="71">
        <v>1431</v>
      </c>
      <c r="D118" s="58" t="s">
        <v>1378</v>
      </c>
      <c r="E118" s="251" t="s">
        <v>3321</v>
      </c>
      <c r="F118" s="244">
        <v>618345.67000000004</v>
      </c>
      <c r="G118" s="244">
        <v>0</v>
      </c>
      <c r="H118" s="244">
        <v>50464.85</v>
      </c>
      <c r="I118" s="244"/>
      <c r="J118" s="251">
        <v>5</v>
      </c>
      <c r="K118" s="251">
        <v>123896.87</v>
      </c>
      <c r="L118" s="251"/>
      <c r="O118" s="245">
        <v>23517.67</v>
      </c>
      <c r="Q118" s="245">
        <v>0</v>
      </c>
      <c r="R118" s="251"/>
      <c r="S118" s="251"/>
      <c r="T118" s="251">
        <v>57700</v>
      </c>
      <c r="U118" s="251">
        <v>1945240.49</v>
      </c>
      <c r="V118" s="40"/>
      <c r="W118" s="40"/>
      <c r="X118" s="40">
        <v>633683.53</v>
      </c>
      <c r="Y118" s="40">
        <v>208000</v>
      </c>
      <c r="Z118" s="40"/>
      <c r="AA118" s="40">
        <v>619525.19999999995</v>
      </c>
      <c r="AB118" s="40">
        <v>186834.91</v>
      </c>
      <c r="AC118" s="246">
        <v>855150.2</v>
      </c>
      <c r="AD118" s="246"/>
      <c r="AE118" s="246"/>
      <c r="AF118" s="246">
        <v>383422.08</v>
      </c>
      <c r="AG118" s="246">
        <v>24145.55</v>
      </c>
      <c r="AH118" s="246"/>
      <c r="AI118" s="246"/>
      <c r="AJ118" s="246">
        <v>120</v>
      </c>
      <c r="AK118" s="76">
        <f t="shared" si="7"/>
        <v>668810.52</v>
      </c>
      <c r="AL118" s="31">
        <f t="shared" si="8"/>
        <v>23517.67</v>
      </c>
      <c r="AM118" s="21">
        <f t="shared" si="9"/>
        <v>645292.85</v>
      </c>
      <c r="AN118" s="15">
        <f t="shared" si="10"/>
        <v>1648043.64</v>
      </c>
      <c r="AO118" s="16">
        <f t="shared" si="11"/>
        <v>1262837.83</v>
      </c>
      <c r="AP118" s="26">
        <f t="shared" si="12"/>
        <v>385205.80999999982</v>
      </c>
    </row>
    <row r="119" spans="1:42" x14ac:dyDescent="0.2">
      <c r="A119" t="s">
        <v>565</v>
      </c>
      <c r="B119" t="s">
        <v>566</v>
      </c>
      <c r="C119" s="71">
        <v>2020</v>
      </c>
      <c r="D119" s="58" t="s">
        <v>1379</v>
      </c>
      <c r="E119" s="251" t="s">
        <v>3322</v>
      </c>
      <c r="F119" s="244">
        <v>345664.49</v>
      </c>
      <c r="G119" s="244">
        <v>0</v>
      </c>
      <c r="H119" s="244">
        <v>39639.21</v>
      </c>
      <c r="I119" s="244"/>
      <c r="J119" s="251">
        <v>436041.32</v>
      </c>
      <c r="K119" s="251">
        <v>179592.11</v>
      </c>
      <c r="L119" s="251"/>
      <c r="N119" s="245">
        <v>0</v>
      </c>
      <c r="O119" s="245">
        <v>7875</v>
      </c>
      <c r="Q119" s="245">
        <v>259.81</v>
      </c>
      <c r="R119" s="251"/>
      <c r="S119" s="251"/>
      <c r="T119" s="251"/>
      <c r="U119" s="251">
        <v>2404357.2799999998</v>
      </c>
      <c r="V119" s="40">
        <v>111.67</v>
      </c>
      <c r="W119" s="40"/>
      <c r="X119" s="40">
        <v>756966.40000000002</v>
      </c>
      <c r="Y119" s="40">
        <v>81250</v>
      </c>
      <c r="Z119" s="40"/>
      <c r="AA119" s="40">
        <v>796820</v>
      </c>
      <c r="AB119" s="40">
        <v>128600</v>
      </c>
      <c r="AC119" s="246">
        <v>1004030</v>
      </c>
      <c r="AD119" s="246"/>
      <c r="AE119" s="246"/>
      <c r="AF119" s="246">
        <v>402284.62</v>
      </c>
      <c r="AG119" s="246">
        <v>104174.99</v>
      </c>
      <c r="AH119" s="246"/>
      <c r="AI119" s="246"/>
      <c r="AJ119" s="246"/>
      <c r="AK119" s="76">
        <f t="shared" si="7"/>
        <v>385303.7</v>
      </c>
      <c r="AL119" s="31">
        <f t="shared" si="8"/>
        <v>8134.81</v>
      </c>
      <c r="AM119" s="21">
        <f t="shared" si="9"/>
        <v>377168.89</v>
      </c>
      <c r="AN119" s="15">
        <f t="shared" si="10"/>
        <v>1763748.07</v>
      </c>
      <c r="AO119" s="16">
        <f t="shared" si="11"/>
        <v>1510489.61</v>
      </c>
      <c r="AP119" s="26">
        <f t="shared" si="12"/>
        <v>253258.45999999996</v>
      </c>
    </row>
    <row r="120" spans="1:42" x14ac:dyDescent="0.2">
      <c r="A120" t="s">
        <v>565</v>
      </c>
      <c r="B120" t="s">
        <v>566</v>
      </c>
      <c r="C120" s="71">
        <v>3005</v>
      </c>
      <c r="D120" s="58" t="s">
        <v>1380</v>
      </c>
      <c r="E120" s="251" t="s">
        <v>3323</v>
      </c>
      <c r="F120" s="244">
        <v>379255.3</v>
      </c>
      <c r="G120" s="244">
        <v>0</v>
      </c>
      <c r="H120" s="244">
        <v>47204.31</v>
      </c>
      <c r="I120" s="244"/>
      <c r="J120" s="251">
        <v>53813.7</v>
      </c>
      <c r="K120" s="251">
        <v>186075.22</v>
      </c>
      <c r="L120" s="251"/>
      <c r="N120" s="245">
        <v>0</v>
      </c>
      <c r="Q120" s="245">
        <v>493.46</v>
      </c>
      <c r="R120" s="251"/>
      <c r="S120" s="251"/>
      <c r="T120" s="251">
        <v>26655.98</v>
      </c>
      <c r="U120" s="251">
        <v>3154007.83</v>
      </c>
      <c r="V120" s="40"/>
      <c r="W120" s="40"/>
      <c r="X120" s="40">
        <v>751690.92</v>
      </c>
      <c r="Y120" s="40"/>
      <c r="Z120" s="40">
        <v>463.42</v>
      </c>
      <c r="AA120" s="40">
        <v>804630</v>
      </c>
      <c r="AB120" s="40">
        <v>144100</v>
      </c>
      <c r="AC120" s="246">
        <v>1021750</v>
      </c>
      <c r="AD120" s="246"/>
      <c r="AE120" s="246"/>
      <c r="AF120" s="246">
        <v>414122.2</v>
      </c>
      <c r="AG120" s="246">
        <v>84290.28</v>
      </c>
      <c r="AH120" s="246"/>
      <c r="AI120" s="246"/>
      <c r="AJ120" s="246"/>
      <c r="AK120" s="76">
        <f t="shared" si="7"/>
        <v>426459.61</v>
      </c>
      <c r="AL120" s="31">
        <f t="shared" si="8"/>
        <v>493.46</v>
      </c>
      <c r="AM120" s="21">
        <f t="shared" si="9"/>
        <v>425966.14999999997</v>
      </c>
      <c r="AN120" s="15">
        <f t="shared" si="10"/>
        <v>1700884.34</v>
      </c>
      <c r="AO120" s="16">
        <f t="shared" si="11"/>
        <v>1520162.48</v>
      </c>
      <c r="AP120" s="26">
        <f t="shared" si="12"/>
        <v>180721.8600000001</v>
      </c>
    </row>
    <row r="121" spans="1:42" x14ac:dyDescent="0.2">
      <c r="A121" t="s">
        <v>565</v>
      </c>
      <c r="B121" t="s">
        <v>566</v>
      </c>
      <c r="C121" s="71">
        <v>2671</v>
      </c>
      <c r="D121" s="58" t="s">
        <v>1381</v>
      </c>
      <c r="E121" s="251" t="s">
        <v>3324</v>
      </c>
      <c r="F121" s="244">
        <v>566252.84</v>
      </c>
      <c r="G121" s="244">
        <v>0</v>
      </c>
      <c r="H121" s="244">
        <v>71932.06</v>
      </c>
      <c r="I121" s="244"/>
      <c r="J121" s="251">
        <v>756362.76</v>
      </c>
      <c r="K121" s="251">
        <v>289965.40999999997</v>
      </c>
      <c r="L121" s="251"/>
      <c r="O121" s="245">
        <v>15150</v>
      </c>
      <c r="P121" s="245">
        <v>170515</v>
      </c>
      <c r="Q121" s="245">
        <v>1934.58</v>
      </c>
      <c r="R121" s="251"/>
      <c r="S121" s="251"/>
      <c r="T121" s="251"/>
      <c r="U121" s="251">
        <v>2272032.2400000002</v>
      </c>
      <c r="V121" s="40"/>
      <c r="W121" s="40"/>
      <c r="X121" s="40">
        <v>1014763.35</v>
      </c>
      <c r="Y121" s="40"/>
      <c r="Z121" s="40">
        <v>521.37</v>
      </c>
      <c r="AA121" s="40">
        <v>697509.2</v>
      </c>
      <c r="AB121" s="40">
        <v>93600</v>
      </c>
      <c r="AC121" s="246">
        <v>815718.2</v>
      </c>
      <c r="AD121" s="246"/>
      <c r="AE121" s="246"/>
      <c r="AF121" s="246">
        <v>622316.91</v>
      </c>
      <c r="AG121" s="246">
        <v>117417.69</v>
      </c>
      <c r="AH121" s="246"/>
      <c r="AI121" s="246"/>
      <c r="AJ121" s="246">
        <v>2800</v>
      </c>
      <c r="AK121" s="76">
        <f t="shared" si="7"/>
        <v>638184.89999999991</v>
      </c>
      <c r="AL121" s="31">
        <f t="shared" si="8"/>
        <v>187599.58</v>
      </c>
      <c r="AM121" s="21">
        <f t="shared" si="9"/>
        <v>450585.31999999995</v>
      </c>
      <c r="AN121" s="15">
        <f t="shared" si="10"/>
        <v>1806393.92</v>
      </c>
      <c r="AO121" s="16">
        <f t="shared" si="11"/>
        <v>1558252.7999999998</v>
      </c>
      <c r="AP121" s="26">
        <f t="shared" si="12"/>
        <v>248141.12000000011</v>
      </c>
    </row>
    <row r="122" spans="1:42" x14ac:dyDescent="0.2">
      <c r="A122" t="s">
        <v>565</v>
      </c>
      <c r="B122" t="s">
        <v>566</v>
      </c>
      <c r="C122" s="71">
        <v>1913</v>
      </c>
      <c r="D122" s="58" t="s">
        <v>1382</v>
      </c>
      <c r="E122" s="251" t="s">
        <v>3325</v>
      </c>
      <c r="F122" s="244">
        <v>341205.26</v>
      </c>
      <c r="G122" s="244">
        <v>0</v>
      </c>
      <c r="H122" s="244">
        <v>278699.56</v>
      </c>
      <c r="I122" s="244"/>
      <c r="J122" s="251">
        <v>339504.18</v>
      </c>
      <c r="K122" s="251">
        <v>145295.24</v>
      </c>
      <c r="L122" s="251"/>
      <c r="O122" s="245">
        <v>14214.3</v>
      </c>
      <c r="Q122" s="245"/>
      <c r="R122" s="251"/>
      <c r="S122" s="251"/>
      <c r="T122" s="251">
        <v>2154</v>
      </c>
      <c r="U122" s="251">
        <v>1679735.01</v>
      </c>
      <c r="V122" s="40"/>
      <c r="W122" s="40"/>
      <c r="X122" s="40">
        <v>551099.6</v>
      </c>
      <c r="Y122" s="40">
        <v>20760</v>
      </c>
      <c r="Z122" s="40">
        <v>417.73</v>
      </c>
      <c r="AA122" s="40">
        <v>350880</v>
      </c>
      <c r="AB122" s="40">
        <v>141300</v>
      </c>
      <c r="AC122" s="246">
        <v>493878</v>
      </c>
      <c r="AD122" s="246"/>
      <c r="AE122" s="246"/>
      <c r="AF122" s="246">
        <v>317998.49</v>
      </c>
      <c r="AG122" s="246">
        <v>86177.19</v>
      </c>
      <c r="AH122" s="246"/>
      <c r="AI122" s="246"/>
      <c r="AJ122" s="246"/>
      <c r="AK122" s="76">
        <f t="shared" si="7"/>
        <v>619904.82000000007</v>
      </c>
      <c r="AL122" s="31">
        <f t="shared" si="8"/>
        <v>14214.3</v>
      </c>
      <c r="AM122" s="21">
        <f t="shared" si="9"/>
        <v>605690.52</v>
      </c>
      <c r="AN122" s="15">
        <f t="shared" si="10"/>
        <v>1064457.33</v>
      </c>
      <c r="AO122" s="16">
        <f t="shared" si="11"/>
        <v>898053.67999999993</v>
      </c>
      <c r="AP122" s="26">
        <f t="shared" si="12"/>
        <v>166403.65000000014</v>
      </c>
    </row>
    <row r="123" spans="1:42" x14ac:dyDescent="0.2">
      <c r="A123" t="s">
        <v>565</v>
      </c>
      <c r="B123" t="s">
        <v>566</v>
      </c>
      <c r="C123" s="71">
        <v>2409</v>
      </c>
      <c r="D123" s="58" t="s">
        <v>1383</v>
      </c>
      <c r="E123" s="251" t="s">
        <v>3326</v>
      </c>
      <c r="F123" s="244">
        <v>474310.25</v>
      </c>
      <c r="G123" s="244">
        <v>0</v>
      </c>
      <c r="H123" s="244">
        <v>50095.37</v>
      </c>
      <c r="I123" s="244"/>
      <c r="J123" s="251">
        <v>78682.98</v>
      </c>
      <c r="K123" s="251">
        <v>148455.39000000001</v>
      </c>
      <c r="L123" s="251"/>
      <c r="O123" s="245">
        <v>20400</v>
      </c>
      <c r="Q123" s="245">
        <v>205.61</v>
      </c>
      <c r="R123" s="251"/>
      <c r="S123" s="251"/>
      <c r="T123" s="251"/>
      <c r="U123" s="251">
        <v>1611506.92</v>
      </c>
      <c r="V123" s="40"/>
      <c r="W123" s="40"/>
      <c r="X123" s="40">
        <v>543676.44999999995</v>
      </c>
      <c r="Y123" s="40">
        <v>39000</v>
      </c>
      <c r="Z123" s="40">
        <v>575.33000000000004</v>
      </c>
      <c r="AA123" s="40">
        <v>783040</v>
      </c>
      <c r="AB123" s="40">
        <v>220341.87</v>
      </c>
      <c r="AC123" s="246">
        <v>916123</v>
      </c>
      <c r="AD123" s="246"/>
      <c r="AE123" s="246"/>
      <c r="AF123" s="246">
        <v>385553.79</v>
      </c>
      <c r="AG123" s="246">
        <v>71274.12</v>
      </c>
      <c r="AH123" s="246"/>
      <c r="AI123" s="246"/>
      <c r="AJ123" s="246"/>
      <c r="AK123" s="76">
        <f t="shared" si="7"/>
        <v>524405.62</v>
      </c>
      <c r="AL123" s="31">
        <f t="shared" si="8"/>
        <v>20605.61</v>
      </c>
      <c r="AM123" s="21">
        <f t="shared" si="9"/>
        <v>503800.01</v>
      </c>
      <c r="AN123" s="15">
        <f t="shared" si="10"/>
        <v>1586633.65</v>
      </c>
      <c r="AO123" s="16">
        <f t="shared" si="11"/>
        <v>1372950.9100000001</v>
      </c>
      <c r="AP123" s="26">
        <f t="shared" si="12"/>
        <v>213682.73999999976</v>
      </c>
    </row>
    <row r="124" spans="1:42" x14ac:dyDescent="0.2">
      <c r="A124" t="s">
        <v>565</v>
      </c>
      <c r="B124" t="s">
        <v>566</v>
      </c>
      <c r="C124" s="71">
        <v>1702</v>
      </c>
      <c r="D124" s="58" t="s">
        <v>1384</v>
      </c>
      <c r="E124" s="251" t="s">
        <v>3327</v>
      </c>
      <c r="F124" s="244">
        <v>450548.08</v>
      </c>
      <c r="G124" s="244">
        <v>47262.41</v>
      </c>
      <c r="H124" s="244">
        <v>118033.88</v>
      </c>
      <c r="I124" s="244"/>
      <c r="J124" s="251">
        <v>14722.54</v>
      </c>
      <c r="K124" s="251">
        <v>421429.53</v>
      </c>
      <c r="L124" s="251"/>
      <c r="N124" s="245">
        <v>0</v>
      </c>
      <c r="O124" s="245">
        <v>16350</v>
      </c>
      <c r="Q124" s="245">
        <v>259.81</v>
      </c>
      <c r="R124" s="251"/>
      <c r="S124" s="251"/>
      <c r="T124" s="251">
        <v>8971</v>
      </c>
      <c r="U124" s="251">
        <v>667875.67000000004</v>
      </c>
      <c r="V124" s="40"/>
      <c r="W124" s="40"/>
      <c r="X124" s="40">
        <v>669317.06000000006</v>
      </c>
      <c r="Y124" s="40">
        <v>27300</v>
      </c>
      <c r="Z124" s="40">
        <v>381.66</v>
      </c>
      <c r="AA124" s="40">
        <v>168645.9</v>
      </c>
      <c r="AB124" s="40">
        <v>287700</v>
      </c>
      <c r="AC124" s="246">
        <v>475805.9</v>
      </c>
      <c r="AD124" s="246"/>
      <c r="AE124" s="246">
        <v>1170</v>
      </c>
      <c r="AF124" s="246">
        <v>245467.2</v>
      </c>
      <c r="AG124" s="246">
        <v>48914.26</v>
      </c>
      <c r="AH124" s="246"/>
      <c r="AI124" s="246"/>
      <c r="AJ124" s="246"/>
      <c r="AK124" s="76">
        <f t="shared" si="7"/>
        <v>615844.37</v>
      </c>
      <c r="AL124" s="31">
        <f t="shared" si="8"/>
        <v>16609.810000000001</v>
      </c>
      <c r="AM124" s="21">
        <f t="shared" si="9"/>
        <v>599234.55999999994</v>
      </c>
      <c r="AN124" s="15">
        <f t="shared" si="10"/>
        <v>1153344.6200000001</v>
      </c>
      <c r="AO124" s="16">
        <f t="shared" si="11"/>
        <v>771357.3600000001</v>
      </c>
      <c r="AP124" s="26">
        <f t="shared" si="12"/>
        <v>381987.26</v>
      </c>
    </row>
    <row r="125" spans="1:42" x14ac:dyDescent="0.2">
      <c r="A125" t="s">
        <v>565</v>
      </c>
      <c r="B125" t="s">
        <v>566</v>
      </c>
      <c r="C125" s="71">
        <v>2179</v>
      </c>
      <c r="D125" s="58" t="s">
        <v>1385</v>
      </c>
      <c r="E125" s="251" t="s">
        <v>3328</v>
      </c>
      <c r="F125" s="244">
        <v>450210.74</v>
      </c>
      <c r="G125" s="244">
        <v>12117.83</v>
      </c>
      <c r="H125" s="244">
        <v>78333.88</v>
      </c>
      <c r="I125" s="244"/>
      <c r="J125" s="251">
        <v>686581.42</v>
      </c>
      <c r="K125" s="251">
        <v>442712.45</v>
      </c>
      <c r="L125" s="251">
        <v>1290.54</v>
      </c>
      <c r="N125" s="245">
        <v>102400</v>
      </c>
      <c r="O125" s="245">
        <v>28326.71</v>
      </c>
      <c r="Q125" s="245"/>
      <c r="R125" s="251"/>
      <c r="S125" s="251"/>
      <c r="T125" s="251"/>
      <c r="U125" s="251">
        <v>654977.96</v>
      </c>
      <c r="V125" s="40"/>
      <c r="W125" s="40">
        <v>7200</v>
      </c>
      <c r="X125" s="40">
        <v>1089992.47</v>
      </c>
      <c r="Y125" s="40">
        <v>27700</v>
      </c>
      <c r="Z125" s="40">
        <v>282.2</v>
      </c>
      <c r="AA125" s="40">
        <v>242715.5</v>
      </c>
      <c r="AB125" s="40">
        <v>278300</v>
      </c>
      <c r="AC125" s="246">
        <v>484975.5</v>
      </c>
      <c r="AD125" s="246"/>
      <c r="AE125" s="246"/>
      <c r="AF125" s="246">
        <v>362337.85</v>
      </c>
      <c r="AG125" s="246">
        <v>255568</v>
      </c>
      <c r="AH125" s="246"/>
      <c r="AI125" s="246"/>
      <c r="AJ125" s="246"/>
      <c r="AK125" s="76">
        <f t="shared" si="7"/>
        <v>540662.44999999995</v>
      </c>
      <c r="AL125" s="31">
        <f t="shared" si="8"/>
        <v>130726.70999999999</v>
      </c>
      <c r="AM125" s="21">
        <f t="shared" si="9"/>
        <v>409935.74</v>
      </c>
      <c r="AN125" s="15">
        <f t="shared" si="10"/>
        <v>1646190.17</v>
      </c>
      <c r="AO125" s="16">
        <f t="shared" si="11"/>
        <v>1102881.3500000001</v>
      </c>
      <c r="AP125" s="26">
        <f t="shared" si="12"/>
        <v>543308.81999999983</v>
      </c>
    </row>
    <row r="126" spans="1:42" x14ac:dyDescent="0.2">
      <c r="A126" t="s">
        <v>569</v>
      </c>
      <c r="B126" t="s">
        <v>570</v>
      </c>
      <c r="C126" s="71">
        <v>3793</v>
      </c>
      <c r="D126" s="58" t="s">
        <v>1386</v>
      </c>
      <c r="E126" s="251" t="s">
        <v>3329</v>
      </c>
      <c r="F126" s="244">
        <v>227708.67</v>
      </c>
      <c r="G126" s="244">
        <v>0</v>
      </c>
      <c r="H126" s="244">
        <v>244124.66</v>
      </c>
      <c r="I126" s="244"/>
      <c r="J126" s="251">
        <v>448360.83</v>
      </c>
      <c r="K126" s="251">
        <v>-35480.959999999999</v>
      </c>
      <c r="L126" s="251"/>
      <c r="O126" s="245">
        <v>6000</v>
      </c>
      <c r="Q126" s="245">
        <v>980</v>
      </c>
      <c r="R126" s="251"/>
      <c r="S126" s="251"/>
      <c r="T126" s="251"/>
      <c r="U126" s="251">
        <v>3175397.16</v>
      </c>
      <c r="V126" s="40"/>
      <c r="W126" s="40"/>
      <c r="X126" s="40">
        <v>525302.38</v>
      </c>
      <c r="Y126" s="40">
        <v>48450</v>
      </c>
      <c r="Z126" s="40">
        <v>345.09</v>
      </c>
      <c r="AA126" s="40">
        <v>1291320</v>
      </c>
      <c r="AB126" s="40"/>
      <c r="AC126" s="246">
        <v>1368300</v>
      </c>
      <c r="AD126" s="246"/>
      <c r="AE126" s="246"/>
      <c r="AF126" s="246">
        <v>479568.21</v>
      </c>
      <c r="AG126" s="246">
        <v>176422.75</v>
      </c>
      <c r="AH126" s="246"/>
      <c r="AI126" s="246"/>
      <c r="AJ126" s="246"/>
      <c r="AK126" s="76">
        <f t="shared" si="7"/>
        <v>471833.33</v>
      </c>
      <c r="AL126" s="31">
        <f t="shared" si="8"/>
        <v>6980</v>
      </c>
      <c r="AM126" s="21">
        <f t="shared" si="9"/>
        <v>464853.33</v>
      </c>
      <c r="AN126" s="15">
        <f t="shared" si="10"/>
        <v>1865417.47</v>
      </c>
      <c r="AO126" s="16">
        <f t="shared" si="11"/>
        <v>2024290.96</v>
      </c>
      <c r="AP126" s="26">
        <f t="shared" si="12"/>
        <v>-158873.49</v>
      </c>
    </row>
    <row r="127" spans="1:42" x14ac:dyDescent="0.2">
      <c r="A127" t="s">
        <v>569</v>
      </c>
      <c r="B127" t="s">
        <v>570</v>
      </c>
      <c r="C127" s="71">
        <v>1435</v>
      </c>
      <c r="D127" s="58" t="s">
        <v>1387</v>
      </c>
      <c r="E127" s="251" t="s">
        <v>3330</v>
      </c>
      <c r="F127" s="244">
        <v>195640.95999999999</v>
      </c>
      <c r="G127" s="244">
        <v>0</v>
      </c>
      <c r="H127" s="244">
        <v>38641.410000000003</v>
      </c>
      <c r="I127" s="244"/>
      <c r="J127" s="251">
        <v>120843.08</v>
      </c>
      <c r="K127" s="251">
        <v>21341.47</v>
      </c>
      <c r="L127" s="251"/>
      <c r="O127" s="245">
        <v>6440</v>
      </c>
      <c r="Q127" s="245"/>
      <c r="R127" s="251"/>
      <c r="S127" s="251"/>
      <c r="T127" s="251"/>
      <c r="U127" s="251">
        <v>1191484.79</v>
      </c>
      <c r="V127" s="40"/>
      <c r="W127" s="40"/>
      <c r="X127" s="40">
        <v>401598.63</v>
      </c>
      <c r="Y127" s="40"/>
      <c r="Z127" s="40">
        <v>577.01</v>
      </c>
      <c r="AA127" s="40">
        <v>582900</v>
      </c>
      <c r="AB127" s="40"/>
      <c r="AC127" s="246">
        <v>737220</v>
      </c>
      <c r="AD127" s="246"/>
      <c r="AE127" s="246"/>
      <c r="AF127" s="246">
        <v>148429.97</v>
      </c>
      <c r="AG127" s="246">
        <v>23264.03</v>
      </c>
      <c r="AH127" s="246"/>
      <c r="AI127" s="246"/>
      <c r="AJ127" s="246"/>
      <c r="AK127" s="76">
        <f t="shared" si="7"/>
        <v>234282.37</v>
      </c>
      <c r="AL127" s="31">
        <f t="shared" si="8"/>
        <v>6440</v>
      </c>
      <c r="AM127" s="21">
        <f t="shared" si="9"/>
        <v>227842.37</v>
      </c>
      <c r="AN127" s="15">
        <f t="shared" si="10"/>
        <v>985075.64</v>
      </c>
      <c r="AO127" s="16">
        <f t="shared" si="11"/>
        <v>908914</v>
      </c>
      <c r="AP127" s="26">
        <f t="shared" si="12"/>
        <v>76161.640000000014</v>
      </c>
    </row>
    <row r="128" spans="1:42" x14ac:dyDescent="0.2">
      <c r="A128" t="s">
        <v>569</v>
      </c>
      <c r="B128" t="s">
        <v>570</v>
      </c>
      <c r="C128" s="71">
        <v>1980</v>
      </c>
      <c r="D128" s="58" t="s">
        <v>1388</v>
      </c>
      <c r="E128" s="251" t="s">
        <v>3331</v>
      </c>
      <c r="F128" s="244">
        <v>356343.89</v>
      </c>
      <c r="G128" s="244">
        <v>0</v>
      </c>
      <c r="H128" s="244">
        <v>264693.58</v>
      </c>
      <c r="I128" s="244"/>
      <c r="J128" s="251">
        <v>2295812.59</v>
      </c>
      <c r="K128" s="251">
        <v>145798.24</v>
      </c>
      <c r="L128" s="251"/>
      <c r="O128" s="245">
        <v>4000</v>
      </c>
      <c r="Q128" s="245">
        <v>650</v>
      </c>
      <c r="R128" s="251"/>
      <c r="S128" s="251"/>
      <c r="T128" s="251">
        <v>-363.44</v>
      </c>
      <c r="U128" s="251">
        <v>918887.6</v>
      </c>
      <c r="V128" s="40"/>
      <c r="W128" s="40"/>
      <c r="X128" s="40">
        <v>447391.13</v>
      </c>
      <c r="Y128" s="40">
        <v>85000</v>
      </c>
      <c r="Z128" s="40">
        <v>366.04</v>
      </c>
      <c r="AA128" s="40">
        <v>1165300</v>
      </c>
      <c r="AB128" s="40"/>
      <c r="AC128" s="246">
        <v>1300791</v>
      </c>
      <c r="AD128" s="246">
        <v>3500</v>
      </c>
      <c r="AE128" s="246">
        <v>800</v>
      </c>
      <c r="AF128" s="246">
        <v>155538.43</v>
      </c>
      <c r="AG128" s="246">
        <v>123348.87</v>
      </c>
      <c r="AH128" s="246"/>
      <c r="AI128" s="246"/>
      <c r="AJ128" s="246"/>
      <c r="AK128" s="76">
        <f t="shared" si="7"/>
        <v>621037.47</v>
      </c>
      <c r="AL128" s="31">
        <f t="shared" si="8"/>
        <v>4650</v>
      </c>
      <c r="AM128" s="21">
        <f t="shared" si="9"/>
        <v>616387.47</v>
      </c>
      <c r="AN128" s="15">
        <f t="shared" si="10"/>
        <v>1698057.17</v>
      </c>
      <c r="AO128" s="16">
        <f t="shared" si="11"/>
        <v>1583978.2999999998</v>
      </c>
      <c r="AP128" s="26">
        <f t="shared" si="12"/>
        <v>114078.87000000011</v>
      </c>
    </row>
    <row r="129" spans="1:42" x14ac:dyDescent="0.2">
      <c r="A129" t="s">
        <v>569</v>
      </c>
      <c r="B129" t="s">
        <v>570</v>
      </c>
      <c r="C129" s="71">
        <v>2225</v>
      </c>
      <c r="D129" s="58" t="s">
        <v>1389</v>
      </c>
      <c r="E129" s="251" t="s">
        <v>3332</v>
      </c>
      <c r="F129" s="244">
        <v>278601.13</v>
      </c>
      <c r="G129" s="244">
        <v>0</v>
      </c>
      <c r="H129" s="244">
        <v>50803.79</v>
      </c>
      <c r="I129" s="244"/>
      <c r="J129" s="251">
        <v>195048.24</v>
      </c>
      <c r="K129" s="251">
        <v>82724.759999999995</v>
      </c>
      <c r="L129" s="251"/>
      <c r="O129" s="245">
        <v>5000</v>
      </c>
      <c r="Q129" s="245">
        <v>1679.76</v>
      </c>
      <c r="R129" s="251"/>
      <c r="S129" s="251"/>
      <c r="T129" s="251">
        <v>1400.03</v>
      </c>
      <c r="U129" s="251">
        <v>1855787.89</v>
      </c>
      <c r="V129" s="40"/>
      <c r="W129" s="40"/>
      <c r="X129" s="40">
        <v>494932.93</v>
      </c>
      <c r="Y129" s="40"/>
      <c r="Z129" s="40">
        <v>778.86</v>
      </c>
      <c r="AA129" s="40">
        <v>936730</v>
      </c>
      <c r="AB129" s="40"/>
      <c r="AC129" s="246">
        <v>1087883</v>
      </c>
      <c r="AD129" s="246"/>
      <c r="AE129" s="246"/>
      <c r="AF129" s="246">
        <v>463349.42</v>
      </c>
      <c r="AG129" s="246">
        <v>91746.96</v>
      </c>
      <c r="AH129" s="246"/>
      <c r="AI129" s="246"/>
      <c r="AJ129" s="246"/>
      <c r="AK129" s="76">
        <f t="shared" si="7"/>
        <v>329404.92</v>
      </c>
      <c r="AL129" s="31">
        <f t="shared" si="8"/>
        <v>6679.76</v>
      </c>
      <c r="AM129" s="21">
        <f t="shared" si="9"/>
        <v>322725.15999999997</v>
      </c>
      <c r="AN129" s="15">
        <f t="shared" si="10"/>
        <v>1432441.79</v>
      </c>
      <c r="AO129" s="16">
        <f t="shared" si="11"/>
        <v>1642979.38</v>
      </c>
      <c r="AP129" s="26">
        <f t="shared" si="12"/>
        <v>-210537.58999999985</v>
      </c>
    </row>
    <row r="130" spans="1:42" x14ac:dyDescent="0.2">
      <c r="A130" t="s">
        <v>569</v>
      </c>
      <c r="B130" t="s">
        <v>570</v>
      </c>
      <c r="C130" s="71">
        <v>2531</v>
      </c>
      <c r="D130" s="58" t="s">
        <v>1390</v>
      </c>
      <c r="E130" s="251" t="s">
        <v>3333</v>
      </c>
      <c r="F130" s="244">
        <v>327809.46999999997</v>
      </c>
      <c r="G130" s="244">
        <v>0</v>
      </c>
      <c r="H130" s="244">
        <v>33514.85</v>
      </c>
      <c r="I130" s="244"/>
      <c r="J130" s="251">
        <v>427536.64000000001</v>
      </c>
      <c r="K130" s="251">
        <v>72772.14</v>
      </c>
      <c r="L130" s="251"/>
      <c r="O130" s="245">
        <v>0</v>
      </c>
      <c r="Q130" s="245">
        <v>390</v>
      </c>
      <c r="R130" s="251"/>
      <c r="S130" s="251"/>
      <c r="T130" s="251">
        <v>3286</v>
      </c>
      <c r="U130" s="251">
        <v>1498231.3</v>
      </c>
      <c r="V130" s="40"/>
      <c r="W130" s="40"/>
      <c r="X130" s="40">
        <v>603573.1</v>
      </c>
      <c r="Y130" s="40"/>
      <c r="Z130" s="40">
        <v>611.5</v>
      </c>
      <c r="AA130" s="40">
        <v>657090</v>
      </c>
      <c r="AB130" s="40"/>
      <c r="AC130" s="246">
        <v>919810</v>
      </c>
      <c r="AD130" s="246"/>
      <c r="AE130" s="246"/>
      <c r="AF130" s="246">
        <v>370012.39</v>
      </c>
      <c r="AG130" s="246">
        <v>100487.58</v>
      </c>
      <c r="AH130" s="246"/>
      <c r="AI130" s="246"/>
      <c r="AJ130" s="246">
        <v>500</v>
      </c>
      <c r="AK130" s="76">
        <f t="shared" si="7"/>
        <v>361324.31999999995</v>
      </c>
      <c r="AL130" s="31">
        <f t="shared" si="8"/>
        <v>390</v>
      </c>
      <c r="AM130" s="21">
        <f t="shared" si="9"/>
        <v>360934.31999999995</v>
      </c>
      <c r="AN130" s="15">
        <f t="shared" si="10"/>
        <v>1261274.6000000001</v>
      </c>
      <c r="AO130" s="16">
        <f t="shared" si="11"/>
        <v>1390809.9700000002</v>
      </c>
      <c r="AP130" s="26">
        <f t="shared" si="12"/>
        <v>-129535.37000000011</v>
      </c>
    </row>
    <row r="131" spans="1:42" x14ac:dyDescent="0.2">
      <c r="A131" t="s">
        <v>569</v>
      </c>
      <c r="B131" t="s">
        <v>570</v>
      </c>
      <c r="C131" s="71">
        <v>3452</v>
      </c>
      <c r="D131" s="58" t="s">
        <v>1391</v>
      </c>
      <c r="E131" s="251" t="s">
        <v>3334</v>
      </c>
      <c r="F131" s="244">
        <v>210189.93</v>
      </c>
      <c r="G131" s="244"/>
      <c r="H131" s="244">
        <v>10406.620000000001</v>
      </c>
      <c r="I131" s="244"/>
      <c r="J131" s="251">
        <v>321126.98</v>
      </c>
      <c r="K131" s="251">
        <v>-20132.16</v>
      </c>
      <c r="L131" s="251"/>
      <c r="Q131" s="245">
        <v>2.1800000000000002</v>
      </c>
      <c r="R131" s="251"/>
      <c r="S131" s="251"/>
      <c r="T131" s="251">
        <v>-1559844.62</v>
      </c>
      <c r="U131" s="251">
        <v>2202136.4300000002</v>
      </c>
      <c r="V131" s="40"/>
      <c r="W131" s="40"/>
      <c r="X131" s="40">
        <v>690976.27</v>
      </c>
      <c r="Y131" s="40"/>
      <c r="Z131" s="40">
        <v>411.76</v>
      </c>
      <c r="AA131" s="40">
        <v>940510</v>
      </c>
      <c r="AB131" s="40"/>
      <c r="AC131" s="246">
        <v>1318260</v>
      </c>
      <c r="AD131" s="246"/>
      <c r="AE131" s="246"/>
      <c r="AF131" s="246">
        <v>202469.67</v>
      </c>
      <c r="AG131" s="246">
        <v>213604.98</v>
      </c>
      <c r="AH131" s="246"/>
      <c r="AI131" s="246"/>
      <c r="AJ131" s="246"/>
      <c r="AK131" s="76">
        <f t="shared" si="7"/>
        <v>220596.55</v>
      </c>
      <c r="AL131" s="31">
        <f t="shared" si="8"/>
        <v>2.1800000000000002</v>
      </c>
      <c r="AM131" s="21">
        <f t="shared" si="9"/>
        <v>220594.37</v>
      </c>
      <c r="AN131" s="15">
        <f t="shared" si="10"/>
        <v>1631898.03</v>
      </c>
      <c r="AO131" s="16">
        <f t="shared" si="11"/>
        <v>1734334.65</v>
      </c>
      <c r="AP131" s="26">
        <f t="shared" si="12"/>
        <v>-102436.61999999988</v>
      </c>
    </row>
    <row r="132" spans="1:42" x14ac:dyDescent="0.2">
      <c r="A132" t="s">
        <v>569</v>
      </c>
      <c r="B132" t="s">
        <v>570</v>
      </c>
      <c r="C132" s="71">
        <v>3453</v>
      </c>
      <c r="D132" s="58" t="s">
        <v>1392</v>
      </c>
      <c r="E132" s="251" t="s">
        <v>3335</v>
      </c>
      <c r="F132" s="244">
        <v>395981.52</v>
      </c>
      <c r="G132" s="244">
        <v>0</v>
      </c>
      <c r="H132" s="244">
        <v>37154.28</v>
      </c>
      <c r="I132" s="244"/>
      <c r="J132" s="251">
        <v>2321488.6800000002</v>
      </c>
      <c r="K132" s="251">
        <v>804495.83</v>
      </c>
      <c r="L132" s="251"/>
      <c r="O132" s="245">
        <v>9400</v>
      </c>
      <c r="Q132" s="245">
        <v>1371.61</v>
      </c>
      <c r="R132" s="251"/>
      <c r="S132" s="251"/>
      <c r="T132" s="251">
        <v>300</v>
      </c>
      <c r="U132" s="251">
        <v>655276.54</v>
      </c>
      <c r="V132" s="40"/>
      <c r="W132" s="40"/>
      <c r="X132" s="40">
        <v>477530.57</v>
      </c>
      <c r="Y132" s="40">
        <v>104000</v>
      </c>
      <c r="Z132" s="40">
        <v>622.66999999999996</v>
      </c>
      <c r="AA132" s="40">
        <v>845380</v>
      </c>
      <c r="AB132" s="40">
        <v>86436</v>
      </c>
      <c r="AC132" s="246">
        <v>1095706</v>
      </c>
      <c r="AD132" s="246"/>
      <c r="AE132" s="246"/>
      <c r="AF132" s="246">
        <v>325589.96000000002</v>
      </c>
      <c r="AG132" s="246">
        <v>291111.53999999998</v>
      </c>
      <c r="AH132" s="246"/>
      <c r="AI132" s="246"/>
      <c r="AJ132" s="246"/>
      <c r="AK132" s="76">
        <f t="shared" si="7"/>
        <v>433135.80000000005</v>
      </c>
      <c r="AL132" s="31">
        <f t="shared" si="8"/>
        <v>10771.61</v>
      </c>
      <c r="AM132" s="21">
        <f t="shared" si="9"/>
        <v>422364.19000000006</v>
      </c>
      <c r="AN132" s="15">
        <f t="shared" si="10"/>
        <v>1513969.2400000002</v>
      </c>
      <c r="AO132" s="16">
        <f t="shared" si="11"/>
        <v>1712407.5</v>
      </c>
      <c r="AP132" s="26">
        <f t="shared" si="12"/>
        <v>-198438.25999999978</v>
      </c>
    </row>
    <row r="133" spans="1:42" x14ac:dyDescent="0.2">
      <c r="A133" t="s">
        <v>569</v>
      </c>
      <c r="B133" t="s">
        <v>570</v>
      </c>
      <c r="C133" s="71">
        <v>3635</v>
      </c>
      <c r="D133" s="58" t="s">
        <v>1393</v>
      </c>
      <c r="E133" s="251" t="s">
        <v>3336</v>
      </c>
      <c r="F133" s="244">
        <v>301287.83</v>
      </c>
      <c r="G133" s="244">
        <v>3280</v>
      </c>
      <c r="H133" s="244">
        <v>157588.85</v>
      </c>
      <c r="I133" s="244"/>
      <c r="J133" s="251">
        <v>1414878.59</v>
      </c>
      <c r="K133" s="251">
        <v>17009.59</v>
      </c>
      <c r="L133" s="251"/>
      <c r="O133" s="245">
        <v>40000</v>
      </c>
      <c r="Q133" s="245">
        <v>2868.62</v>
      </c>
      <c r="R133" s="251"/>
      <c r="S133" s="251"/>
      <c r="T133" s="251"/>
      <c r="U133" s="251">
        <v>1904716.16</v>
      </c>
      <c r="V133" s="40"/>
      <c r="W133" s="40"/>
      <c r="X133" s="40">
        <v>911761.49</v>
      </c>
      <c r="Y133" s="40"/>
      <c r="Z133" s="40">
        <v>186.03</v>
      </c>
      <c r="AA133" s="40">
        <v>613610</v>
      </c>
      <c r="AB133" s="40"/>
      <c r="AC133" s="246">
        <v>945260</v>
      </c>
      <c r="AD133" s="246"/>
      <c r="AE133" s="246"/>
      <c r="AF133" s="246">
        <v>399527.25</v>
      </c>
      <c r="AG133" s="246">
        <v>119342.17</v>
      </c>
      <c r="AH133" s="246"/>
      <c r="AI133" s="246"/>
      <c r="AJ133" s="246"/>
      <c r="AK133" s="76">
        <f t="shared" ref="AK133:AK154" si="13">SUM(F133:I133)</f>
        <v>462156.68000000005</v>
      </c>
      <c r="AL133" s="31">
        <f t="shared" ref="AL133:AL154" si="14">SUM(N133:Q133)</f>
        <v>42868.62</v>
      </c>
      <c r="AM133" s="21">
        <f t="shared" ref="AM133:AM154" si="15">AK133-AL133</f>
        <v>419288.06000000006</v>
      </c>
      <c r="AN133" s="15">
        <f t="shared" ref="AN133:AN154" si="16">SUM(V133:AB133)</f>
        <v>1525557.52</v>
      </c>
      <c r="AO133" s="16">
        <f t="shared" ref="AO133:AO154" si="17">SUM(AC133:AJ133)</f>
        <v>1464129.42</v>
      </c>
      <c r="AP133" s="26">
        <f t="shared" ref="AP133:AP154" si="18">AN133-AO133</f>
        <v>61428.100000000093</v>
      </c>
    </row>
    <row r="134" spans="1:42" x14ac:dyDescent="0.2">
      <c r="A134" t="s">
        <v>569</v>
      </c>
      <c r="B134" t="s">
        <v>570</v>
      </c>
      <c r="C134" s="71">
        <v>4256</v>
      </c>
      <c r="D134" s="58" t="s">
        <v>1394</v>
      </c>
      <c r="E134" s="251" t="s">
        <v>3337</v>
      </c>
      <c r="F134" s="244">
        <v>374049.57</v>
      </c>
      <c r="G134" s="244">
        <v>0</v>
      </c>
      <c r="H134" s="244">
        <v>142968.24</v>
      </c>
      <c r="I134" s="244"/>
      <c r="J134" s="251">
        <v>421089.25</v>
      </c>
      <c r="K134" s="251">
        <v>68949.14</v>
      </c>
      <c r="L134" s="251"/>
      <c r="Q134" s="245">
        <v>607.48</v>
      </c>
      <c r="R134" s="251"/>
      <c r="S134" s="251"/>
      <c r="T134" s="251"/>
      <c r="U134" s="251">
        <v>2482221.21</v>
      </c>
      <c r="V134" s="40"/>
      <c r="W134" s="40"/>
      <c r="X134" s="40">
        <v>539988.26</v>
      </c>
      <c r="Y134" s="40">
        <v>128040</v>
      </c>
      <c r="Z134" s="40">
        <v>642.73</v>
      </c>
      <c r="AA134" s="40">
        <v>977360</v>
      </c>
      <c r="AB134" s="40"/>
      <c r="AC134" s="246">
        <v>1182054</v>
      </c>
      <c r="AD134" s="246"/>
      <c r="AE134" s="246"/>
      <c r="AF134" s="246">
        <v>345880.82</v>
      </c>
      <c r="AG134" s="246">
        <v>122919.35</v>
      </c>
      <c r="AH134" s="246">
        <v>30000</v>
      </c>
      <c r="AI134" s="246"/>
      <c r="AJ134" s="246"/>
      <c r="AK134" s="76">
        <f t="shared" si="13"/>
        <v>517017.81</v>
      </c>
      <c r="AL134" s="31">
        <f t="shared" si="14"/>
        <v>607.48</v>
      </c>
      <c r="AM134" s="21">
        <f t="shared" si="15"/>
        <v>516410.33</v>
      </c>
      <c r="AN134" s="15">
        <f t="shared" si="16"/>
        <v>1646030.99</v>
      </c>
      <c r="AO134" s="16">
        <f t="shared" si="17"/>
        <v>1680854.1700000002</v>
      </c>
      <c r="AP134" s="26">
        <f t="shared" si="18"/>
        <v>-34823.180000000168</v>
      </c>
    </row>
    <row r="135" spans="1:42" x14ac:dyDescent="0.2">
      <c r="A135" t="s">
        <v>573</v>
      </c>
      <c r="B135" t="s">
        <v>574</v>
      </c>
      <c r="C135" s="71">
        <v>2177</v>
      </c>
      <c r="D135" s="58" t="s">
        <v>1395</v>
      </c>
      <c r="E135" s="251" t="s">
        <v>3338</v>
      </c>
      <c r="F135" s="244">
        <v>444277.28</v>
      </c>
      <c r="G135" s="244">
        <v>0</v>
      </c>
      <c r="H135" s="244">
        <v>424093.63</v>
      </c>
      <c r="I135" s="244"/>
      <c r="J135" s="251">
        <v>723688.16</v>
      </c>
      <c r="K135" s="251">
        <v>37107.93</v>
      </c>
      <c r="L135" s="251"/>
      <c r="Q135" s="245"/>
      <c r="R135" s="251"/>
      <c r="S135" s="251"/>
      <c r="T135" s="251"/>
      <c r="U135" s="251">
        <v>3637434.23</v>
      </c>
      <c r="V135" s="40"/>
      <c r="W135" s="40"/>
      <c r="X135" s="40">
        <v>534023.91</v>
      </c>
      <c r="Y135" s="40">
        <v>58610</v>
      </c>
      <c r="Z135" s="40">
        <v>717.48</v>
      </c>
      <c r="AA135" s="40">
        <v>853160</v>
      </c>
      <c r="AB135" s="40"/>
      <c r="AC135" s="246">
        <v>1000751</v>
      </c>
      <c r="AD135" s="246"/>
      <c r="AE135" s="246"/>
      <c r="AF135" s="246">
        <v>250900.98</v>
      </c>
      <c r="AG135" s="246">
        <v>106994.44</v>
      </c>
      <c r="AH135" s="246"/>
      <c r="AI135" s="246"/>
      <c r="AJ135" s="246"/>
      <c r="AK135" s="76">
        <f t="shared" si="13"/>
        <v>868370.91</v>
      </c>
      <c r="AL135" s="31">
        <f t="shared" si="14"/>
        <v>0</v>
      </c>
      <c r="AM135" s="21">
        <f t="shared" si="15"/>
        <v>868370.91</v>
      </c>
      <c r="AN135" s="15">
        <f t="shared" si="16"/>
        <v>1446511.3900000001</v>
      </c>
      <c r="AO135" s="16">
        <f t="shared" si="17"/>
        <v>1358646.42</v>
      </c>
      <c r="AP135" s="26">
        <f t="shared" si="18"/>
        <v>87864.970000000205</v>
      </c>
    </row>
    <row r="136" spans="1:42" x14ac:dyDescent="0.2">
      <c r="A136" t="s">
        <v>573</v>
      </c>
      <c r="B136" t="s">
        <v>574</v>
      </c>
      <c r="C136" s="71">
        <v>3300</v>
      </c>
      <c r="D136" s="58" t="s">
        <v>1396</v>
      </c>
      <c r="E136" s="251" t="s">
        <v>3339</v>
      </c>
      <c r="F136" s="244">
        <v>278226.68</v>
      </c>
      <c r="G136" s="244">
        <v>11650</v>
      </c>
      <c r="H136" s="244">
        <v>160027.54999999999</v>
      </c>
      <c r="I136" s="244"/>
      <c r="J136" s="251">
        <v>-140980.03</v>
      </c>
      <c r="K136" s="251">
        <v>94143.51</v>
      </c>
      <c r="L136" s="251"/>
      <c r="Q136" s="245"/>
      <c r="R136" s="251"/>
      <c r="S136" s="251"/>
      <c r="T136" s="251"/>
      <c r="U136" s="251">
        <v>364715.82</v>
      </c>
      <c r="V136" s="40"/>
      <c r="W136" s="40"/>
      <c r="X136" s="40">
        <v>434302.71</v>
      </c>
      <c r="Y136" s="40">
        <v>193680</v>
      </c>
      <c r="Z136" s="40">
        <v>619.64</v>
      </c>
      <c r="AA136" s="40">
        <v>588490</v>
      </c>
      <c r="AB136" s="40"/>
      <c r="AC136" s="246">
        <v>646369.85</v>
      </c>
      <c r="AD136" s="246"/>
      <c r="AE136" s="246">
        <v>9972</v>
      </c>
      <c r="AF136" s="246">
        <v>284151.74</v>
      </c>
      <c r="AG136" s="246">
        <v>147332.07</v>
      </c>
      <c r="AH136" s="246"/>
      <c r="AI136" s="246">
        <v>423.45</v>
      </c>
      <c r="AJ136" s="246"/>
      <c r="AK136" s="76">
        <f t="shared" si="13"/>
        <v>449904.23</v>
      </c>
      <c r="AL136" s="31">
        <f t="shared" si="14"/>
        <v>0</v>
      </c>
      <c r="AM136" s="21">
        <f t="shared" si="15"/>
        <v>449904.23</v>
      </c>
      <c r="AN136" s="15">
        <f t="shared" si="16"/>
        <v>1217092.3500000001</v>
      </c>
      <c r="AO136" s="16">
        <f t="shared" si="17"/>
        <v>1088249.1099999999</v>
      </c>
      <c r="AP136" s="26">
        <f t="shared" si="18"/>
        <v>128843.24000000022</v>
      </c>
    </row>
    <row r="137" spans="1:42" x14ac:dyDescent="0.2">
      <c r="A137" t="s">
        <v>573</v>
      </c>
      <c r="B137" t="s">
        <v>574</v>
      </c>
      <c r="C137" s="71">
        <v>1172</v>
      </c>
      <c r="D137" s="58" t="s">
        <v>1397</v>
      </c>
      <c r="E137" s="251" t="s">
        <v>3340</v>
      </c>
      <c r="F137" s="244">
        <v>509588.65</v>
      </c>
      <c r="G137" s="244">
        <v>22200</v>
      </c>
      <c r="H137" s="244">
        <v>28919.46</v>
      </c>
      <c r="I137" s="244"/>
      <c r="J137" s="251">
        <v>90000.13</v>
      </c>
      <c r="K137" s="251">
        <v>122160.11</v>
      </c>
      <c r="L137" s="251"/>
      <c r="Q137" s="245"/>
      <c r="R137" s="251"/>
      <c r="S137" s="251"/>
      <c r="T137" s="251"/>
      <c r="U137" s="251">
        <v>431249.19</v>
      </c>
      <c r="V137" s="40"/>
      <c r="W137" s="40"/>
      <c r="X137" s="40">
        <v>433735.63</v>
      </c>
      <c r="Y137" s="40"/>
      <c r="Z137" s="40">
        <v>829.58</v>
      </c>
      <c r="AA137" s="40"/>
      <c r="AB137" s="40"/>
      <c r="AC137" s="246">
        <v>68540.649999999994</v>
      </c>
      <c r="AD137" s="246"/>
      <c r="AE137" s="246"/>
      <c r="AF137" s="246">
        <v>161457.06</v>
      </c>
      <c r="AG137" s="246">
        <v>113.82</v>
      </c>
      <c r="AH137" s="246"/>
      <c r="AI137" s="246"/>
      <c r="AJ137" s="246">
        <v>38500</v>
      </c>
      <c r="AK137" s="76">
        <f t="shared" si="13"/>
        <v>560708.11</v>
      </c>
      <c r="AL137" s="31">
        <f t="shared" si="14"/>
        <v>0</v>
      </c>
      <c r="AM137" s="21">
        <f t="shared" si="15"/>
        <v>560708.11</v>
      </c>
      <c r="AN137" s="15">
        <f t="shared" si="16"/>
        <v>434565.21</v>
      </c>
      <c r="AO137" s="16">
        <f t="shared" si="17"/>
        <v>268611.53000000003</v>
      </c>
      <c r="AP137" s="26">
        <f t="shared" si="18"/>
        <v>165953.68</v>
      </c>
    </row>
    <row r="138" spans="1:42" x14ac:dyDescent="0.2">
      <c r="A138" t="s">
        <v>573</v>
      </c>
      <c r="B138" t="s">
        <v>574</v>
      </c>
      <c r="C138" s="71">
        <v>2177</v>
      </c>
      <c r="D138" s="58" t="s">
        <v>1398</v>
      </c>
      <c r="E138" s="251" t="s">
        <v>3341</v>
      </c>
      <c r="F138" s="244">
        <v>127680.74</v>
      </c>
      <c r="G138" s="244">
        <v>0</v>
      </c>
      <c r="H138" s="244">
        <v>423730.87</v>
      </c>
      <c r="I138" s="244"/>
      <c r="J138" s="251">
        <v>68282.81</v>
      </c>
      <c r="K138" s="251">
        <v>95002.01</v>
      </c>
      <c r="L138" s="251"/>
      <c r="Q138" s="245"/>
      <c r="R138" s="251"/>
      <c r="S138" s="251"/>
      <c r="T138" s="251"/>
      <c r="U138" s="251">
        <v>1781769.65</v>
      </c>
      <c r="V138" s="40"/>
      <c r="W138" s="40"/>
      <c r="X138" s="40">
        <v>445894.33</v>
      </c>
      <c r="Y138" s="40"/>
      <c r="Z138" s="40">
        <v>514.03</v>
      </c>
      <c r="AA138" s="40"/>
      <c r="AB138" s="40">
        <v>1980</v>
      </c>
      <c r="AC138" s="246">
        <v>126039.25</v>
      </c>
      <c r="AD138" s="246">
        <v>6220</v>
      </c>
      <c r="AE138" s="246"/>
      <c r="AF138" s="246">
        <v>510877.86</v>
      </c>
      <c r="AG138" s="246">
        <v>15</v>
      </c>
      <c r="AH138" s="246"/>
      <c r="AI138" s="246"/>
      <c r="AJ138" s="246"/>
      <c r="AK138" s="76">
        <f t="shared" si="13"/>
        <v>551411.61</v>
      </c>
      <c r="AL138" s="31">
        <f t="shared" si="14"/>
        <v>0</v>
      </c>
      <c r="AM138" s="21">
        <f t="shared" si="15"/>
        <v>551411.61</v>
      </c>
      <c r="AN138" s="15">
        <f t="shared" si="16"/>
        <v>448388.36000000004</v>
      </c>
      <c r="AO138" s="16">
        <f t="shared" si="17"/>
        <v>643152.11</v>
      </c>
      <c r="AP138" s="26">
        <f t="shared" si="18"/>
        <v>-194763.74999999994</v>
      </c>
    </row>
    <row r="139" spans="1:42" x14ac:dyDescent="0.2">
      <c r="A139" t="s">
        <v>573</v>
      </c>
      <c r="B139" t="s">
        <v>574</v>
      </c>
      <c r="C139" s="71">
        <v>4986</v>
      </c>
      <c r="D139" s="58" t="s">
        <v>1399</v>
      </c>
      <c r="E139" s="251" t="s">
        <v>3342</v>
      </c>
      <c r="F139" s="244">
        <v>279625.58</v>
      </c>
      <c r="G139" s="244">
        <v>0</v>
      </c>
      <c r="H139" s="244">
        <v>196758.91</v>
      </c>
      <c r="I139" s="244"/>
      <c r="J139" s="251">
        <v>-88906.22</v>
      </c>
      <c r="K139" s="251">
        <v>104536.87</v>
      </c>
      <c r="L139" s="251"/>
      <c r="O139" s="245">
        <v>6000</v>
      </c>
      <c r="Q139" s="245">
        <v>92.03</v>
      </c>
      <c r="R139" s="251"/>
      <c r="S139" s="251"/>
      <c r="T139" s="251">
        <v>324665.83</v>
      </c>
      <c r="U139" s="251">
        <v>343312.84</v>
      </c>
      <c r="V139" s="40"/>
      <c r="W139" s="40"/>
      <c r="X139" s="40">
        <v>682115.66</v>
      </c>
      <c r="Y139" s="40">
        <v>10000</v>
      </c>
      <c r="Z139" s="40">
        <v>606.5</v>
      </c>
      <c r="AA139" s="40">
        <v>788720</v>
      </c>
      <c r="AB139" s="40">
        <v>162144</v>
      </c>
      <c r="AC139" s="246">
        <v>1011926</v>
      </c>
      <c r="AD139" s="246"/>
      <c r="AE139" s="246">
        <v>12146</v>
      </c>
      <c r="AF139" s="246">
        <v>596168.69999999995</v>
      </c>
      <c r="AG139" s="246">
        <v>196779.11</v>
      </c>
      <c r="AH139" s="246"/>
      <c r="AI139" s="246"/>
      <c r="AJ139" s="246"/>
      <c r="AK139" s="76">
        <f t="shared" si="13"/>
        <v>476384.49</v>
      </c>
      <c r="AL139" s="31">
        <f t="shared" si="14"/>
        <v>6092.03</v>
      </c>
      <c r="AM139" s="21">
        <f t="shared" si="15"/>
        <v>470292.45999999996</v>
      </c>
      <c r="AN139" s="15">
        <f t="shared" si="16"/>
        <v>1643586.1600000001</v>
      </c>
      <c r="AO139" s="16">
        <f t="shared" si="17"/>
        <v>1817019.81</v>
      </c>
      <c r="AP139" s="26">
        <f t="shared" si="18"/>
        <v>-173433.64999999991</v>
      </c>
    </row>
    <row r="140" spans="1:42" x14ac:dyDescent="0.2">
      <c r="A140" t="s">
        <v>573</v>
      </c>
      <c r="B140" t="s">
        <v>574</v>
      </c>
      <c r="C140" s="71">
        <v>4194</v>
      </c>
      <c r="D140" s="58" t="s">
        <v>1400</v>
      </c>
      <c r="E140" s="251" t="s">
        <v>3343</v>
      </c>
      <c r="F140" s="244">
        <v>453693.9</v>
      </c>
      <c r="G140" s="244">
        <v>40950</v>
      </c>
      <c r="H140" s="244">
        <v>296765.73</v>
      </c>
      <c r="I140" s="244"/>
      <c r="J140" s="251">
        <v>540242.30000000005</v>
      </c>
      <c r="K140" s="251">
        <v>525460.37</v>
      </c>
      <c r="L140" s="251"/>
      <c r="Q140" s="245"/>
      <c r="R140" s="251"/>
      <c r="S140" s="251"/>
      <c r="T140" s="251"/>
      <c r="U140" s="251">
        <v>1627802.29</v>
      </c>
      <c r="V140" s="40"/>
      <c r="W140" s="40"/>
      <c r="X140" s="40">
        <v>668288.12</v>
      </c>
      <c r="Y140" s="40"/>
      <c r="Z140" s="40">
        <v>659.09</v>
      </c>
      <c r="AA140" s="40">
        <v>572880</v>
      </c>
      <c r="AB140" s="40"/>
      <c r="AC140" s="246">
        <v>685465</v>
      </c>
      <c r="AD140" s="246"/>
      <c r="AE140" s="246">
        <v>888</v>
      </c>
      <c r="AF140" s="246">
        <v>222955.43</v>
      </c>
      <c r="AG140" s="246">
        <v>35536.769999999997</v>
      </c>
      <c r="AH140" s="246"/>
      <c r="AI140" s="246"/>
      <c r="AJ140" s="246"/>
      <c r="AK140" s="76">
        <f t="shared" si="13"/>
        <v>791409.63</v>
      </c>
      <c r="AL140" s="31">
        <f t="shared" si="14"/>
        <v>0</v>
      </c>
      <c r="AM140" s="21">
        <f t="shared" si="15"/>
        <v>791409.63</v>
      </c>
      <c r="AN140" s="15">
        <f t="shared" si="16"/>
        <v>1241827.21</v>
      </c>
      <c r="AO140" s="16">
        <f t="shared" si="17"/>
        <v>944845.2</v>
      </c>
      <c r="AP140" s="26">
        <f t="shared" si="18"/>
        <v>296982.01</v>
      </c>
    </row>
    <row r="141" spans="1:42" x14ac:dyDescent="0.2">
      <c r="A141" t="s">
        <v>573</v>
      </c>
      <c r="B141" t="s">
        <v>574</v>
      </c>
      <c r="C141" s="71">
        <v>4296</v>
      </c>
      <c r="D141" s="58" t="s">
        <v>1401</v>
      </c>
      <c r="E141" s="251" t="s">
        <v>3344</v>
      </c>
      <c r="F141" s="244">
        <v>561365.18000000005</v>
      </c>
      <c r="G141" s="244">
        <v>0</v>
      </c>
      <c r="H141" s="244">
        <v>595311.22</v>
      </c>
      <c r="I141" s="244"/>
      <c r="J141" s="251">
        <v>400.4</v>
      </c>
      <c r="K141" s="251">
        <v>80067.95</v>
      </c>
      <c r="L141" s="251"/>
      <c r="P141" s="245">
        <v>600784.49</v>
      </c>
      <c r="Q141" s="245">
        <v>0</v>
      </c>
      <c r="R141" s="251"/>
      <c r="S141" s="251"/>
      <c r="T141" s="251"/>
      <c r="U141" s="251">
        <v>2560000</v>
      </c>
      <c r="V141" s="40"/>
      <c r="W141" s="40"/>
      <c r="X141" s="40">
        <v>672755.91</v>
      </c>
      <c r="Y141" s="40"/>
      <c r="Z141" s="40">
        <v>1060.76</v>
      </c>
      <c r="AA141" s="40">
        <v>997520</v>
      </c>
      <c r="AB141" s="40"/>
      <c r="AC141" s="246">
        <v>1143794</v>
      </c>
      <c r="AD141" s="246"/>
      <c r="AE141" s="246">
        <v>10204</v>
      </c>
      <c r="AF141" s="246">
        <v>424116.84</v>
      </c>
      <c r="AG141" s="246">
        <v>26115.52</v>
      </c>
      <c r="AH141" s="246"/>
      <c r="AI141" s="246"/>
      <c r="AJ141" s="246">
        <v>50000</v>
      </c>
      <c r="AK141" s="76">
        <f t="shared" si="13"/>
        <v>1156676.3999999999</v>
      </c>
      <c r="AL141" s="31">
        <f t="shared" si="14"/>
        <v>600784.49</v>
      </c>
      <c r="AM141" s="21">
        <f t="shared" si="15"/>
        <v>555891.90999999992</v>
      </c>
      <c r="AN141" s="15">
        <f t="shared" si="16"/>
        <v>1671336.67</v>
      </c>
      <c r="AO141" s="16">
        <f t="shared" si="17"/>
        <v>1654230.36</v>
      </c>
      <c r="AP141" s="26">
        <f t="shared" si="18"/>
        <v>17106.309999999823</v>
      </c>
    </row>
    <row r="142" spans="1:42" x14ac:dyDescent="0.2">
      <c r="A142" t="s">
        <v>573</v>
      </c>
      <c r="B142" t="s">
        <v>574</v>
      </c>
      <c r="C142" s="71">
        <v>2528</v>
      </c>
      <c r="D142" s="58" t="s">
        <v>1402</v>
      </c>
      <c r="E142" s="251" t="s">
        <v>3345</v>
      </c>
      <c r="F142" s="244">
        <v>319316.15000000002</v>
      </c>
      <c r="G142" s="244">
        <v>0</v>
      </c>
      <c r="H142" s="244">
        <v>33590</v>
      </c>
      <c r="I142" s="244"/>
      <c r="J142" s="251">
        <v>788405.01</v>
      </c>
      <c r="K142" s="251">
        <v>46263.51</v>
      </c>
      <c r="L142" s="251"/>
      <c r="Q142" s="245"/>
      <c r="R142" s="251"/>
      <c r="S142" s="251"/>
      <c r="T142" s="251"/>
      <c r="U142" s="251"/>
      <c r="V142" s="40"/>
      <c r="W142" s="40"/>
      <c r="X142" s="40">
        <v>86915.18</v>
      </c>
      <c r="Y142" s="40"/>
      <c r="Z142" s="40">
        <v>1210.4000000000001</v>
      </c>
      <c r="AA142" s="40">
        <v>1016730</v>
      </c>
      <c r="AB142" s="40">
        <v>651578.93000000005</v>
      </c>
      <c r="AC142" s="246">
        <v>1336177</v>
      </c>
      <c r="AD142" s="246"/>
      <c r="AE142" s="246">
        <v>16820</v>
      </c>
      <c r="AF142" s="246">
        <v>518552.07</v>
      </c>
      <c r="AG142" s="246">
        <v>52372.6</v>
      </c>
      <c r="AH142" s="246"/>
      <c r="AI142" s="246"/>
      <c r="AJ142" s="246"/>
      <c r="AK142" s="76">
        <f t="shared" si="13"/>
        <v>352906.15</v>
      </c>
      <c r="AL142" s="31">
        <f t="shared" si="14"/>
        <v>0</v>
      </c>
      <c r="AM142" s="21">
        <f t="shared" si="15"/>
        <v>352906.15</v>
      </c>
      <c r="AN142" s="15">
        <f t="shared" si="16"/>
        <v>1756434.5100000002</v>
      </c>
      <c r="AO142" s="16">
        <f t="shared" si="17"/>
        <v>1923921.6700000002</v>
      </c>
      <c r="AP142" s="26">
        <f t="shared" si="18"/>
        <v>-167487.15999999992</v>
      </c>
    </row>
    <row r="143" spans="1:42" x14ac:dyDescent="0.2">
      <c r="A143" t="s">
        <v>573</v>
      </c>
      <c r="B143" t="s">
        <v>574</v>
      </c>
      <c r="C143" s="71">
        <v>3203</v>
      </c>
      <c r="D143" s="58" t="s">
        <v>1403</v>
      </c>
      <c r="E143" s="251" t="s">
        <v>3346</v>
      </c>
      <c r="F143" s="244">
        <v>410949.91</v>
      </c>
      <c r="G143" s="244">
        <v>0</v>
      </c>
      <c r="H143" s="244">
        <v>36097.22</v>
      </c>
      <c r="I143" s="244"/>
      <c r="J143" s="251">
        <v>1718676.11</v>
      </c>
      <c r="K143" s="251">
        <v>191073.55</v>
      </c>
      <c r="L143" s="251"/>
      <c r="Q143" s="245"/>
      <c r="R143" s="251"/>
      <c r="S143" s="251"/>
      <c r="T143" s="251">
        <v>42173.55</v>
      </c>
      <c r="U143" s="251">
        <v>2368242.5</v>
      </c>
      <c r="V143" s="40"/>
      <c r="W143" s="40"/>
      <c r="X143" s="40">
        <v>465924.35</v>
      </c>
      <c r="Y143" s="40">
        <v>56000</v>
      </c>
      <c r="Z143" s="40">
        <v>590.16</v>
      </c>
      <c r="AA143" s="40">
        <v>730430</v>
      </c>
      <c r="AB143" s="40"/>
      <c r="AC143" s="246">
        <v>813120</v>
      </c>
      <c r="AD143" s="246">
        <v>9430</v>
      </c>
      <c r="AE143" s="246"/>
      <c r="AF143" s="246">
        <v>248483.65</v>
      </c>
      <c r="AG143" s="246">
        <v>164036.12</v>
      </c>
      <c r="AH143" s="246"/>
      <c r="AI143" s="246"/>
      <c r="AJ143" s="246"/>
      <c r="AK143" s="76">
        <f t="shared" si="13"/>
        <v>447047.13</v>
      </c>
      <c r="AL143" s="31">
        <f t="shared" si="14"/>
        <v>0</v>
      </c>
      <c r="AM143" s="21">
        <f t="shared" si="15"/>
        <v>447047.13</v>
      </c>
      <c r="AN143" s="15">
        <f t="shared" si="16"/>
        <v>1252944.51</v>
      </c>
      <c r="AO143" s="16">
        <f t="shared" si="17"/>
        <v>1235069.77</v>
      </c>
      <c r="AP143" s="26">
        <f t="shared" si="18"/>
        <v>17874.739999999991</v>
      </c>
    </row>
    <row r="144" spans="1:42" x14ac:dyDescent="0.2">
      <c r="A144" t="s">
        <v>573</v>
      </c>
      <c r="B144" t="s">
        <v>574</v>
      </c>
      <c r="C144" s="71">
        <v>3469</v>
      </c>
      <c r="D144" s="58" t="s">
        <v>1404</v>
      </c>
      <c r="E144" s="251" t="s">
        <v>3347</v>
      </c>
      <c r="F144" s="244">
        <v>412344.53</v>
      </c>
      <c r="G144" s="244">
        <v>0</v>
      </c>
      <c r="H144" s="244">
        <v>311534.83</v>
      </c>
      <c r="I144" s="244"/>
      <c r="J144" s="251">
        <v>560937.9</v>
      </c>
      <c r="K144" s="251">
        <v>53070.55</v>
      </c>
      <c r="L144" s="251"/>
      <c r="N144" s="245">
        <v>30000</v>
      </c>
      <c r="Q144" s="245"/>
      <c r="R144" s="251"/>
      <c r="S144" s="251"/>
      <c r="T144" s="251">
        <v>-17200</v>
      </c>
      <c r="U144" s="251">
        <v>1552681.09</v>
      </c>
      <c r="V144" s="40"/>
      <c r="W144" s="40"/>
      <c r="X144" s="40">
        <v>430795.93</v>
      </c>
      <c r="Y144" s="40">
        <v>30800</v>
      </c>
      <c r="Z144" s="40">
        <v>646.36</v>
      </c>
      <c r="AA144" s="40">
        <v>504920</v>
      </c>
      <c r="AB144" s="40">
        <v>59306.75</v>
      </c>
      <c r="AC144" s="246">
        <v>576643</v>
      </c>
      <c r="AD144" s="246"/>
      <c r="AE144" s="246"/>
      <c r="AF144" s="246">
        <v>536782.79</v>
      </c>
      <c r="AG144" s="246">
        <v>133048.53</v>
      </c>
      <c r="AH144" s="246"/>
      <c r="AI144" s="246"/>
      <c r="AJ144" s="246"/>
      <c r="AK144" s="76">
        <f t="shared" si="13"/>
        <v>723879.3600000001</v>
      </c>
      <c r="AL144" s="31">
        <f t="shared" si="14"/>
        <v>30000</v>
      </c>
      <c r="AM144" s="21">
        <f t="shared" si="15"/>
        <v>693879.3600000001</v>
      </c>
      <c r="AN144" s="15">
        <f t="shared" si="16"/>
        <v>1026469.04</v>
      </c>
      <c r="AO144" s="16">
        <f t="shared" si="17"/>
        <v>1246474.32</v>
      </c>
      <c r="AP144" s="26">
        <f t="shared" si="18"/>
        <v>-220005.28000000003</v>
      </c>
    </row>
    <row r="145" spans="1:42" x14ac:dyDescent="0.2">
      <c r="A145" t="s">
        <v>573</v>
      </c>
      <c r="B145" t="s">
        <v>574</v>
      </c>
      <c r="C145" s="71">
        <v>3469</v>
      </c>
      <c r="D145" s="58" t="s">
        <v>1405</v>
      </c>
      <c r="E145" s="251" t="s">
        <v>3362</v>
      </c>
      <c r="F145" s="244">
        <v>678586.24</v>
      </c>
      <c r="G145" s="244">
        <v>0</v>
      </c>
      <c r="H145" s="244">
        <v>81833.070000000007</v>
      </c>
      <c r="I145" s="244"/>
      <c r="J145" s="251">
        <v>1596578.83</v>
      </c>
      <c r="K145" s="251">
        <v>648570.12</v>
      </c>
      <c r="L145" s="251"/>
      <c r="O145" s="245">
        <v>50000</v>
      </c>
      <c r="Q145" s="245"/>
      <c r="R145" s="251"/>
      <c r="S145" s="251"/>
      <c r="T145" s="251"/>
      <c r="U145" s="251">
        <v>2662147.65</v>
      </c>
      <c r="V145" s="40"/>
      <c r="W145" s="40"/>
      <c r="X145" s="40">
        <v>583293.36</v>
      </c>
      <c r="Y145" s="40">
        <v>72850</v>
      </c>
      <c r="Z145" s="40">
        <v>766.27</v>
      </c>
      <c r="AA145" s="40">
        <v>237669.36</v>
      </c>
      <c r="AB145" s="40"/>
      <c r="AC145" s="246">
        <v>309144.65999999997</v>
      </c>
      <c r="AD145" s="246"/>
      <c r="AE145" s="246">
        <v>720</v>
      </c>
      <c r="AF145" s="246">
        <v>225683.95</v>
      </c>
      <c r="AG145" s="246">
        <v>62740.42</v>
      </c>
      <c r="AH145" s="246"/>
      <c r="AI145" s="246"/>
      <c r="AJ145" s="246">
        <v>2400</v>
      </c>
      <c r="AK145" s="76">
        <f t="shared" si="13"/>
        <v>760419.31</v>
      </c>
      <c r="AL145" s="31">
        <f t="shared" si="14"/>
        <v>50000</v>
      </c>
      <c r="AM145" s="21">
        <f t="shared" si="15"/>
        <v>710419.31</v>
      </c>
      <c r="AN145" s="15">
        <f t="shared" si="16"/>
        <v>894578.99</v>
      </c>
      <c r="AO145" s="16">
        <f t="shared" si="17"/>
        <v>600689.03</v>
      </c>
      <c r="AP145" s="26">
        <f t="shared" si="18"/>
        <v>293889.95999999996</v>
      </c>
    </row>
    <row r="146" spans="1:42" x14ac:dyDescent="0.2">
      <c r="A146" t="s">
        <v>577</v>
      </c>
      <c r="B146" t="s">
        <v>578</v>
      </c>
      <c r="C146" s="71">
        <v>2217</v>
      </c>
      <c r="D146" s="58" t="s">
        <v>1406</v>
      </c>
      <c r="E146" s="251" t="s">
        <v>3348</v>
      </c>
      <c r="F146" s="244">
        <v>304298.49</v>
      </c>
      <c r="G146" s="244">
        <v>7720</v>
      </c>
      <c r="H146" s="244">
        <v>203123.35</v>
      </c>
      <c r="I146" s="244"/>
      <c r="J146" s="251">
        <v>4</v>
      </c>
      <c r="K146" s="251">
        <v>51147.519999999997</v>
      </c>
      <c r="L146" s="251"/>
      <c r="O146" s="245">
        <v>0</v>
      </c>
      <c r="Q146" s="245"/>
      <c r="R146" s="251"/>
      <c r="S146" s="251"/>
      <c r="T146" s="251">
        <v>-1555162.51</v>
      </c>
      <c r="U146" s="251">
        <v>1849445.73</v>
      </c>
      <c r="V146" s="40"/>
      <c r="W146" s="40"/>
      <c r="X146" s="40">
        <v>699476.55</v>
      </c>
      <c r="Y146" s="40">
        <v>62600</v>
      </c>
      <c r="Z146" s="40">
        <v>695.3</v>
      </c>
      <c r="AA146" s="40">
        <v>643955.78</v>
      </c>
      <c r="AB146" s="40">
        <v>83700</v>
      </c>
      <c r="AC146" s="246">
        <v>702695.78</v>
      </c>
      <c r="AD146" s="246"/>
      <c r="AE146" s="246">
        <v>11352</v>
      </c>
      <c r="AF146" s="246">
        <v>329575.3</v>
      </c>
      <c r="AG146" s="246">
        <v>19648.41</v>
      </c>
      <c r="AH146" s="246"/>
      <c r="AI146" s="246"/>
      <c r="AJ146" s="246"/>
      <c r="AK146" s="76">
        <f t="shared" si="13"/>
        <v>515141.83999999997</v>
      </c>
      <c r="AL146" s="31">
        <f t="shared" si="14"/>
        <v>0</v>
      </c>
      <c r="AM146" s="21">
        <f t="shared" si="15"/>
        <v>515141.83999999997</v>
      </c>
      <c r="AN146" s="15">
        <f t="shared" si="16"/>
        <v>1490427.6300000001</v>
      </c>
      <c r="AO146" s="16">
        <f t="shared" si="17"/>
        <v>1063271.49</v>
      </c>
      <c r="AP146" s="26">
        <f t="shared" si="18"/>
        <v>427156.14000000013</v>
      </c>
    </row>
    <row r="147" spans="1:42" x14ac:dyDescent="0.2">
      <c r="A147" t="s">
        <v>577</v>
      </c>
      <c r="B147" t="s">
        <v>578</v>
      </c>
      <c r="C147" s="71">
        <v>3536</v>
      </c>
      <c r="D147" s="58" t="s">
        <v>1407</v>
      </c>
      <c r="E147" s="251" t="s">
        <v>3349</v>
      </c>
      <c r="F147" s="244">
        <v>357434.95</v>
      </c>
      <c r="G147" s="244">
        <v>0</v>
      </c>
      <c r="H147" s="244">
        <v>90305.11</v>
      </c>
      <c r="I147" s="244"/>
      <c r="J147" s="251">
        <v>131714.1</v>
      </c>
      <c r="K147" s="251">
        <v>143836.6</v>
      </c>
      <c r="L147" s="251"/>
      <c r="O147" s="245">
        <v>54950</v>
      </c>
      <c r="Q147" s="245"/>
      <c r="R147" s="251"/>
      <c r="S147" s="251"/>
      <c r="T147" s="251">
        <v>-2230864.4700000002</v>
      </c>
      <c r="U147" s="251">
        <v>2606531.4300000002</v>
      </c>
      <c r="V147" s="40"/>
      <c r="W147" s="40"/>
      <c r="X147" s="40">
        <v>725698.44</v>
      </c>
      <c r="Y147" s="40">
        <v>102400</v>
      </c>
      <c r="Z147" s="40">
        <v>228.37</v>
      </c>
      <c r="AA147" s="40">
        <v>1063174.1000000001</v>
      </c>
      <c r="AB147" s="40">
        <v>166919.70000000001</v>
      </c>
      <c r="AC147" s="246">
        <v>1192158.8</v>
      </c>
      <c r="AD147" s="246">
        <v>10424</v>
      </c>
      <c r="AE147" s="246"/>
      <c r="AF147" s="246">
        <v>525948.16000000003</v>
      </c>
      <c r="AG147" s="246">
        <v>33938.85</v>
      </c>
      <c r="AH147" s="246"/>
      <c r="AI147" s="246"/>
      <c r="AJ147" s="246"/>
      <c r="AK147" s="76">
        <f t="shared" si="13"/>
        <v>447740.06</v>
      </c>
      <c r="AL147" s="31">
        <f t="shared" si="14"/>
        <v>54950</v>
      </c>
      <c r="AM147" s="21">
        <f t="shared" si="15"/>
        <v>392790.06</v>
      </c>
      <c r="AN147" s="15">
        <f t="shared" si="16"/>
        <v>2058420.61</v>
      </c>
      <c r="AO147" s="16">
        <f t="shared" si="17"/>
        <v>1762469.81</v>
      </c>
      <c r="AP147" s="26">
        <f t="shared" si="18"/>
        <v>295950.80000000005</v>
      </c>
    </row>
    <row r="148" spans="1:42" x14ac:dyDescent="0.2">
      <c r="A148" t="s">
        <v>577</v>
      </c>
      <c r="B148" t="s">
        <v>578</v>
      </c>
      <c r="C148" s="71">
        <v>4975</v>
      </c>
      <c r="D148" s="58" t="s">
        <v>1408</v>
      </c>
      <c r="E148" s="251" t="s">
        <v>3350</v>
      </c>
      <c r="F148" s="244">
        <v>511646.76</v>
      </c>
      <c r="G148" s="244">
        <v>0</v>
      </c>
      <c r="H148" s="244">
        <v>46329.2</v>
      </c>
      <c r="I148" s="244"/>
      <c r="J148" s="251">
        <v>83101.36</v>
      </c>
      <c r="K148" s="251">
        <v>47805.69</v>
      </c>
      <c r="L148" s="251"/>
      <c r="O148" s="245">
        <v>29475</v>
      </c>
      <c r="Q148" s="245">
        <v>1467</v>
      </c>
      <c r="R148" s="251"/>
      <c r="S148" s="251"/>
      <c r="T148" s="251">
        <v>-733935.47</v>
      </c>
      <c r="U148" s="251">
        <v>1289115.33</v>
      </c>
      <c r="V148" s="40"/>
      <c r="W148" s="40"/>
      <c r="X148" s="40">
        <v>764146.64</v>
      </c>
      <c r="Y148" s="40">
        <v>120000</v>
      </c>
      <c r="Z148" s="40">
        <v>693.8</v>
      </c>
      <c r="AA148" s="40">
        <v>942170</v>
      </c>
      <c r="AB148" s="40">
        <v>81000</v>
      </c>
      <c r="AC148" s="246">
        <v>1024807</v>
      </c>
      <c r="AD148" s="246">
        <v>5100</v>
      </c>
      <c r="AE148" s="246"/>
      <c r="AF148" s="246">
        <v>576042.97</v>
      </c>
      <c r="AG148" s="246">
        <v>55548.32</v>
      </c>
      <c r="AH148" s="246"/>
      <c r="AI148" s="246"/>
      <c r="AJ148" s="246"/>
      <c r="AK148" s="76">
        <f t="shared" si="13"/>
        <v>557975.96</v>
      </c>
      <c r="AL148" s="31">
        <f t="shared" si="14"/>
        <v>30942</v>
      </c>
      <c r="AM148" s="21">
        <f t="shared" si="15"/>
        <v>527033.96</v>
      </c>
      <c r="AN148" s="15">
        <f t="shared" si="16"/>
        <v>1908010.44</v>
      </c>
      <c r="AO148" s="16">
        <f t="shared" si="17"/>
        <v>1661498.29</v>
      </c>
      <c r="AP148" s="26">
        <f t="shared" si="18"/>
        <v>246512.14999999991</v>
      </c>
    </row>
    <row r="149" spans="1:42" x14ac:dyDescent="0.2">
      <c r="A149" t="s">
        <v>577</v>
      </c>
      <c r="B149" t="s">
        <v>578</v>
      </c>
      <c r="C149" s="71">
        <v>2059</v>
      </c>
      <c r="D149" s="58" t="s">
        <v>1409</v>
      </c>
      <c r="E149" s="251" t="s">
        <v>3351</v>
      </c>
      <c r="F149" s="244">
        <v>507751.19</v>
      </c>
      <c r="G149" s="244">
        <v>0</v>
      </c>
      <c r="H149" s="244">
        <v>17997.7</v>
      </c>
      <c r="I149" s="244"/>
      <c r="J149" s="251">
        <v>2134521.14</v>
      </c>
      <c r="K149" s="251">
        <v>139396.74</v>
      </c>
      <c r="L149" s="251"/>
      <c r="O149" s="245">
        <v>27975</v>
      </c>
      <c r="Q149" s="245"/>
      <c r="R149" s="251"/>
      <c r="S149" s="251"/>
      <c r="T149" s="251">
        <v>569193.94999999995</v>
      </c>
      <c r="U149" s="251">
        <v>2316929.4300000002</v>
      </c>
      <c r="V149" s="40"/>
      <c r="W149" s="40"/>
      <c r="X149" s="40">
        <v>828214.47</v>
      </c>
      <c r="Y149" s="40">
        <v>115000</v>
      </c>
      <c r="Z149" s="40">
        <v>494.09</v>
      </c>
      <c r="AA149" s="40">
        <v>662960</v>
      </c>
      <c r="AB149" s="40">
        <v>195336.8</v>
      </c>
      <c r="AC149" s="246">
        <v>888708.8</v>
      </c>
      <c r="AD149" s="246">
        <v>7420</v>
      </c>
      <c r="AE149" s="246"/>
      <c r="AF149" s="246">
        <v>873457.91</v>
      </c>
      <c r="AG149" s="246">
        <v>143850.26</v>
      </c>
      <c r="AH149" s="246"/>
      <c r="AI149" s="246"/>
      <c r="AJ149" s="246">
        <v>11</v>
      </c>
      <c r="AK149" s="76">
        <f t="shared" si="13"/>
        <v>525748.89</v>
      </c>
      <c r="AL149" s="31">
        <f t="shared" si="14"/>
        <v>27975</v>
      </c>
      <c r="AM149" s="21">
        <f t="shared" si="15"/>
        <v>497773.89</v>
      </c>
      <c r="AN149" s="15">
        <f t="shared" si="16"/>
        <v>1802005.36</v>
      </c>
      <c r="AO149" s="16">
        <f t="shared" si="17"/>
        <v>1913447.97</v>
      </c>
      <c r="AP149" s="26">
        <f t="shared" si="18"/>
        <v>-111442.60999999987</v>
      </c>
    </row>
    <row r="150" spans="1:42" x14ac:dyDescent="0.2">
      <c r="A150" t="s">
        <v>577</v>
      </c>
      <c r="B150" t="s">
        <v>578</v>
      </c>
      <c r="C150" s="71">
        <v>1986</v>
      </c>
      <c r="D150" s="58" t="s">
        <v>1410</v>
      </c>
      <c r="E150" s="251" t="s">
        <v>3352</v>
      </c>
      <c r="F150" s="244">
        <v>351584.69</v>
      </c>
      <c r="G150" s="244">
        <v>0</v>
      </c>
      <c r="H150" s="244">
        <v>110175.45</v>
      </c>
      <c r="I150" s="244"/>
      <c r="J150" s="251">
        <v>1063332.6299999999</v>
      </c>
      <c r="K150" s="251">
        <v>40731.129999999997</v>
      </c>
      <c r="L150" s="251"/>
      <c r="N150" s="245">
        <v>5300</v>
      </c>
      <c r="O150" s="245">
        <v>11358.13</v>
      </c>
      <c r="Q150" s="245"/>
      <c r="R150" s="251"/>
      <c r="S150" s="251"/>
      <c r="T150" s="251">
        <v>-1218607.77</v>
      </c>
      <c r="U150" s="251">
        <v>2601070</v>
      </c>
      <c r="V150" s="40"/>
      <c r="W150" s="40"/>
      <c r="X150" s="40">
        <v>571104.06000000006</v>
      </c>
      <c r="Y150" s="40">
        <v>139300</v>
      </c>
      <c r="Z150" s="40">
        <v>956.88</v>
      </c>
      <c r="AA150" s="40">
        <v>429386.7</v>
      </c>
      <c r="AB150" s="40">
        <v>90558.9</v>
      </c>
      <c r="AC150" s="246">
        <v>557915.6</v>
      </c>
      <c r="AD150" s="246"/>
      <c r="AE150" s="246">
        <v>13600</v>
      </c>
      <c r="AF150" s="246">
        <v>422839.68</v>
      </c>
      <c r="AG150" s="246">
        <v>67165.72</v>
      </c>
      <c r="AH150" s="246"/>
      <c r="AI150" s="246"/>
      <c r="AJ150" s="246"/>
      <c r="AK150" s="76">
        <f t="shared" si="13"/>
        <v>461760.14</v>
      </c>
      <c r="AL150" s="31">
        <f t="shared" si="14"/>
        <v>16658.129999999997</v>
      </c>
      <c r="AM150" s="21">
        <f t="shared" si="15"/>
        <v>445102.01</v>
      </c>
      <c r="AN150" s="15">
        <f t="shared" si="16"/>
        <v>1231306.54</v>
      </c>
      <c r="AO150" s="16">
        <f t="shared" si="17"/>
        <v>1061521</v>
      </c>
      <c r="AP150" s="26">
        <f t="shared" si="18"/>
        <v>169785.54000000004</v>
      </c>
    </row>
    <row r="151" spans="1:42" x14ac:dyDescent="0.2">
      <c r="A151" t="s">
        <v>581</v>
      </c>
      <c r="B151" t="s">
        <v>583</v>
      </c>
      <c r="C151" s="71">
        <v>2574</v>
      </c>
      <c r="D151" s="58" t="s">
        <v>1411</v>
      </c>
      <c r="E151" s="251" t="s">
        <v>3306</v>
      </c>
      <c r="F151" s="244">
        <v>433593.46</v>
      </c>
      <c r="G151" s="244">
        <v>0</v>
      </c>
      <c r="H151" s="244">
        <v>69560.23</v>
      </c>
      <c r="I151" s="244"/>
      <c r="J151" s="251">
        <v>811833.83</v>
      </c>
      <c r="K151" s="251">
        <v>74215.92</v>
      </c>
      <c r="L151" s="251"/>
      <c r="Q151" s="245">
        <v>7650</v>
      </c>
      <c r="R151" s="251"/>
      <c r="S151" s="251"/>
      <c r="T151" s="251">
        <v>-266843.52000000002</v>
      </c>
      <c r="U151" s="251">
        <v>1440146.04</v>
      </c>
      <c r="V151" s="40"/>
      <c r="W151" s="40"/>
      <c r="X151" s="40">
        <v>764033.12</v>
      </c>
      <c r="Y151" s="40"/>
      <c r="Z151" s="40">
        <v>316.92</v>
      </c>
      <c r="AA151" s="40">
        <v>845440</v>
      </c>
      <c r="AB151" s="40">
        <v>11561</v>
      </c>
      <c r="AC151" s="246">
        <v>1044101</v>
      </c>
      <c r="AD151" s="246"/>
      <c r="AE151" s="246"/>
      <c r="AF151" s="246">
        <v>236550.02</v>
      </c>
      <c r="AG151" s="246">
        <v>126191.1</v>
      </c>
      <c r="AH151" s="246"/>
      <c r="AI151" s="246"/>
      <c r="AJ151" s="246">
        <v>929</v>
      </c>
      <c r="AK151" s="76">
        <f t="shared" si="13"/>
        <v>503153.69</v>
      </c>
      <c r="AL151" s="31">
        <f t="shared" si="14"/>
        <v>7650</v>
      </c>
      <c r="AM151" s="21">
        <f t="shared" si="15"/>
        <v>495503.69</v>
      </c>
      <c r="AN151" s="15">
        <f t="shared" si="16"/>
        <v>1621351.04</v>
      </c>
      <c r="AO151" s="16">
        <f t="shared" si="17"/>
        <v>1407771.12</v>
      </c>
      <c r="AP151" s="26">
        <f t="shared" si="18"/>
        <v>213579.91999999993</v>
      </c>
    </row>
    <row r="152" spans="1:42" x14ac:dyDescent="0.2">
      <c r="A152" t="s">
        <v>581</v>
      </c>
      <c r="B152" t="s">
        <v>583</v>
      </c>
      <c r="C152" s="71">
        <v>918</v>
      </c>
      <c r="D152" s="58" t="s">
        <v>1412</v>
      </c>
      <c r="E152" s="251" t="s">
        <v>3307</v>
      </c>
      <c r="F152" s="244">
        <v>371663.14</v>
      </c>
      <c r="G152" s="244">
        <v>0</v>
      </c>
      <c r="H152" s="244">
        <v>97360.67</v>
      </c>
      <c r="I152" s="244"/>
      <c r="J152" s="251">
        <v>25393.16</v>
      </c>
      <c r="K152" s="251">
        <v>-196376.95</v>
      </c>
      <c r="L152" s="251"/>
      <c r="M152" s="251">
        <v>0</v>
      </c>
      <c r="P152" s="245">
        <v>30700</v>
      </c>
      <c r="Q152" s="245"/>
      <c r="R152" s="251"/>
      <c r="S152" s="251"/>
      <c r="T152" s="251">
        <v>-904389.01</v>
      </c>
      <c r="U152" s="251">
        <v>1115345.6000000001</v>
      </c>
      <c r="V152" s="40"/>
      <c r="W152" s="40"/>
      <c r="X152" s="40">
        <v>511590.66</v>
      </c>
      <c r="Y152" s="40"/>
      <c r="Z152" s="40">
        <v>365.08</v>
      </c>
      <c r="AA152" s="40">
        <v>741760</v>
      </c>
      <c r="AB152" s="40"/>
      <c r="AC152" s="246">
        <v>825920</v>
      </c>
      <c r="AD152" s="246"/>
      <c r="AE152" s="246"/>
      <c r="AF152" s="246">
        <v>198130.86</v>
      </c>
      <c r="AG152" s="246">
        <v>145752.45000000001</v>
      </c>
      <c r="AH152" s="246"/>
      <c r="AI152" s="246"/>
      <c r="AJ152" s="246"/>
      <c r="AK152" s="76">
        <f t="shared" si="13"/>
        <v>469023.81</v>
      </c>
      <c r="AL152" s="31">
        <f t="shared" si="14"/>
        <v>30700</v>
      </c>
      <c r="AM152" s="21">
        <f t="shared" si="15"/>
        <v>438323.81</v>
      </c>
      <c r="AN152" s="15">
        <f t="shared" si="16"/>
        <v>1253715.74</v>
      </c>
      <c r="AO152" s="16">
        <f t="shared" si="17"/>
        <v>1169803.31</v>
      </c>
      <c r="AP152" s="26">
        <f t="shared" si="18"/>
        <v>83912.429999999935</v>
      </c>
    </row>
    <row r="153" spans="1:42" x14ac:dyDescent="0.2">
      <c r="A153" t="s">
        <v>581</v>
      </c>
      <c r="B153" t="s">
        <v>583</v>
      </c>
      <c r="C153" s="71">
        <v>4046</v>
      </c>
      <c r="D153" s="58" t="s">
        <v>1413</v>
      </c>
      <c r="E153" s="251" t="s">
        <v>3310</v>
      </c>
      <c r="F153" s="244">
        <v>840106.62</v>
      </c>
      <c r="G153" s="244">
        <v>0</v>
      </c>
      <c r="H153" s="244">
        <v>78793.789999999994</v>
      </c>
      <c r="I153" s="244"/>
      <c r="J153" s="251">
        <v>523561.64</v>
      </c>
      <c r="K153" s="251">
        <v>76290.81</v>
      </c>
      <c r="L153" s="251"/>
      <c r="N153" s="245">
        <v>0</v>
      </c>
      <c r="O153" s="245">
        <v>7950</v>
      </c>
      <c r="P153" s="245">
        <v>146400</v>
      </c>
      <c r="Q153" s="245"/>
      <c r="R153" s="251"/>
      <c r="S153" s="251"/>
      <c r="T153" s="251">
        <v>-262619.53000000003</v>
      </c>
      <c r="U153" s="251">
        <v>1161019.07</v>
      </c>
      <c r="V153" s="40"/>
      <c r="W153" s="40"/>
      <c r="X153" s="40">
        <v>787138.11</v>
      </c>
      <c r="Y153" s="40">
        <v>41400</v>
      </c>
      <c r="Z153" s="40">
        <v>412.74</v>
      </c>
      <c r="AA153" s="40">
        <v>833840</v>
      </c>
      <c r="AB153" s="40">
        <v>444094</v>
      </c>
      <c r="AC153" s="246">
        <v>1117600</v>
      </c>
      <c r="AD153" s="246"/>
      <c r="AE153" s="246"/>
      <c r="AF153" s="246">
        <v>419020.6</v>
      </c>
      <c r="AG153" s="246">
        <v>67798.67</v>
      </c>
      <c r="AH153" s="246"/>
      <c r="AI153" s="246"/>
      <c r="AJ153" s="246">
        <v>1419</v>
      </c>
      <c r="AK153" s="76">
        <f t="shared" si="13"/>
        <v>918900.41</v>
      </c>
      <c r="AL153" s="31">
        <f t="shared" si="14"/>
        <v>154350</v>
      </c>
      <c r="AM153" s="21">
        <f t="shared" si="15"/>
        <v>764550.41</v>
      </c>
      <c r="AN153" s="15">
        <f t="shared" si="16"/>
        <v>2106884.85</v>
      </c>
      <c r="AO153" s="16">
        <f t="shared" si="17"/>
        <v>1605838.27</v>
      </c>
      <c r="AP153" s="26">
        <f t="shared" si="18"/>
        <v>501046.58000000007</v>
      </c>
    </row>
    <row r="154" spans="1:42" x14ac:dyDescent="0.2">
      <c r="A154" t="s">
        <v>581</v>
      </c>
      <c r="B154" t="s">
        <v>583</v>
      </c>
      <c r="C154" s="71">
        <v>1868</v>
      </c>
      <c r="D154" s="58" t="s">
        <v>1414</v>
      </c>
      <c r="E154" s="251" t="s">
        <v>3359</v>
      </c>
      <c r="F154" s="244">
        <v>357083.97</v>
      </c>
      <c r="G154" s="244">
        <v>0</v>
      </c>
      <c r="H154" s="244">
        <v>57012.74</v>
      </c>
      <c r="I154" s="244"/>
      <c r="J154" s="251">
        <v>1031358.23</v>
      </c>
      <c r="K154" s="251">
        <v>320686.24</v>
      </c>
      <c r="L154" s="251"/>
      <c r="P154" s="245">
        <v>101675</v>
      </c>
      <c r="Q154" s="245"/>
      <c r="R154" s="251"/>
      <c r="S154" s="251"/>
      <c r="T154" s="251">
        <v>-318729.84999999998</v>
      </c>
      <c r="U154" s="251">
        <v>1993235.29</v>
      </c>
      <c r="V154" s="40"/>
      <c r="W154" s="40"/>
      <c r="X154" s="40">
        <v>628411.02</v>
      </c>
      <c r="Y154" s="40"/>
      <c r="Z154" s="40">
        <v>248.14</v>
      </c>
      <c r="AA154" s="40">
        <v>724480</v>
      </c>
      <c r="AB154" s="40">
        <v>61200</v>
      </c>
      <c r="AC154" s="246">
        <v>811920</v>
      </c>
      <c r="AD154" s="246"/>
      <c r="AE154" s="246"/>
      <c r="AF154" s="246">
        <v>351427.67</v>
      </c>
      <c r="AG154" s="246">
        <v>247702.75</v>
      </c>
      <c r="AH154" s="246"/>
      <c r="AI154" s="246"/>
      <c r="AJ154" s="246"/>
      <c r="AK154" s="76">
        <f t="shared" si="13"/>
        <v>414096.70999999996</v>
      </c>
      <c r="AL154" s="31">
        <f t="shared" si="14"/>
        <v>101675</v>
      </c>
      <c r="AM154" s="21">
        <f t="shared" si="15"/>
        <v>312421.70999999996</v>
      </c>
      <c r="AN154" s="15">
        <f t="shared" si="16"/>
        <v>1414339.1600000001</v>
      </c>
      <c r="AO154" s="16">
        <f t="shared" si="17"/>
        <v>1411050.42</v>
      </c>
      <c r="AP154" s="26">
        <f t="shared" si="18"/>
        <v>3288.7400000002235</v>
      </c>
    </row>
    <row r="157" spans="1:42" x14ac:dyDescent="0.2">
      <c r="D157" s="44"/>
    </row>
    <row r="158" spans="1:42" x14ac:dyDescent="0.2">
      <c r="D158" s="44"/>
    </row>
    <row r="159" spans="1:42" x14ac:dyDescent="0.2">
      <c r="D159" s="44"/>
    </row>
    <row r="160" spans="1:42" x14ac:dyDescent="0.2">
      <c r="D160" s="44"/>
    </row>
    <row r="161" spans="4:36" x14ac:dyDescent="0.2">
      <c r="D161" s="44"/>
    </row>
    <row r="162" spans="4:36" x14ac:dyDescent="0.2">
      <c r="D162" s="44"/>
    </row>
    <row r="163" spans="4:36" x14ac:dyDescent="0.2">
      <c r="D163" s="44"/>
    </row>
    <row r="164" spans="4:36" x14ac:dyDescent="0.2">
      <c r="D164" s="44"/>
    </row>
    <row r="165" spans="4:36" x14ac:dyDescent="0.2">
      <c r="D165" s="44"/>
    </row>
    <row r="167" spans="4:36" x14ac:dyDescent="0.2">
      <c r="E167" s="251"/>
      <c r="F167" s="244"/>
      <c r="G167" s="244"/>
      <c r="H167" s="244"/>
      <c r="I167" s="244"/>
      <c r="J167" s="251"/>
      <c r="K167" s="251"/>
      <c r="L167" s="251"/>
      <c r="Q167" s="245"/>
      <c r="R167" s="251"/>
      <c r="S167" s="251"/>
      <c r="T167" s="251"/>
      <c r="U167" s="251"/>
      <c r="V167" s="40"/>
      <c r="W167" s="40"/>
      <c r="X167" s="40"/>
      <c r="Y167" s="40"/>
      <c r="Z167" s="40"/>
      <c r="AA167" s="40"/>
      <c r="AB167" s="40"/>
      <c r="AC167" s="246"/>
      <c r="AD167" s="246"/>
      <c r="AE167" s="246"/>
      <c r="AF167" s="246"/>
      <c r="AG167" s="246"/>
      <c r="AH167" s="246"/>
      <c r="AI167" s="246"/>
      <c r="AJ167" s="246"/>
    </row>
    <row r="170" spans="4:36" x14ac:dyDescent="0.2">
      <c r="E170" s="228"/>
      <c r="F170" s="234"/>
      <c r="G170" s="234"/>
      <c r="H170" s="234"/>
      <c r="I170" s="234"/>
      <c r="J170" s="228"/>
      <c r="K170" s="228"/>
      <c r="L170" s="228"/>
      <c r="Q170" s="249"/>
      <c r="R170" s="228"/>
      <c r="S170" s="228"/>
      <c r="T170" s="228"/>
      <c r="U170" s="228"/>
      <c r="V170" s="235"/>
      <c r="W170" s="235"/>
      <c r="X170" s="235"/>
      <c r="Y170" s="235"/>
      <c r="Z170" s="235"/>
      <c r="AA170" s="235"/>
      <c r="AB170" s="235"/>
      <c r="AC170" s="236"/>
      <c r="AD170" s="236"/>
      <c r="AE170" s="236"/>
      <c r="AF170" s="236"/>
      <c r="AG170" s="236"/>
      <c r="AH170" s="236"/>
      <c r="AI170" s="236"/>
      <c r="AJ170" s="236"/>
    </row>
  </sheetData>
  <autoFilter ref="A1:AP15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37"/>
  <sheetViews>
    <sheetView tabSelected="1" zoomScaleNormal="100" workbookViewId="0">
      <selection activeCell="L5" sqref="L5"/>
    </sheetView>
  </sheetViews>
  <sheetFormatPr defaultRowHeight="13.5" x14ac:dyDescent="0.25"/>
  <cols>
    <col min="1" max="1" width="6.375" style="79" customWidth="1"/>
    <col min="2" max="2" width="14.125" style="79" customWidth="1"/>
    <col min="3" max="3" width="10.375" style="79" customWidth="1"/>
    <col min="4" max="4" width="9.625" style="79" customWidth="1"/>
    <col min="5" max="5" width="11.75" style="79" customWidth="1"/>
    <col min="6" max="6" width="13.625" style="79" customWidth="1"/>
    <col min="7" max="7" width="9.875" style="79" customWidth="1"/>
    <col min="8" max="8" width="45.5" style="79" customWidth="1"/>
    <col min="9" max="241" width="9" style="79"/>
    <col min="242" max="242" width="7.125" style="79" customWidth="1"/>
    <col min="243" max="243" width="12.75" style="79" customWidth="1"/>
    <col min="244" max="244" width="12.875" style="79" customWidth="1"/>
    <col min="245" max="248" width="10.375" style="79" customWidth="1"/>
    <col min="249" max="249" width="65.25" style="79" customWidth="1"/>
    <col min="250" max="497" width="9" style="79"/>
    <col min="498" max="498" width="7.125" style="79" customWidth="1"/>
    <col min="499" max="499" width="12.75" style="79" customWidth="1"/>
    <col min="500" max="500" width="12.875" style="79" customWidth="1"/>
    <col min="501" max="504" width="10.375" style="79" customWidth="1"/>
    <col min="505" max="505" width="65.25" style="79" customWidth="1"/>
    <col min="506" max="753" width="9" style="79"/>
    <col min="754" max="754" width="7.125" style="79" customWidth="1"/>
    <col min="755" max="755" width="12.75" style="79" customWidth="1"/>
    <col min="756" max="756" width="12.875" style="79" customWidth="1"/>
    <col min="757" max="760" width="10.375" style="79" customWidth="1"/>
    <col min="761" max="761" width="65.25" style="79" customWidth="1"/>
    <col min="762" max="1009" width="9" style="79"/>
    <col min="1010" max="1010" width="7.125" style="79" customWidth="1"/>
    <col min="1011" max="1011" width="12.75" style="79" customWidth="1"/>
    <col min="1012" max="1012" width="12.875" style="79" customWidth="1"/>
    <col min="1013" max="1016" width="10.375" style="79" customWidth="1"/>
    <col min="1017" max="1017" width="65.25" style="79" customWidth="1"/>
    <col min="1018" max="1265" width="9" style="79"/>
    <col min="1266" max="1266" width="7.125" style="79" customWidth="1"/>
    <col min="1267" max="1267" width="12.75" style="79" customWidth="1"/>
    <col min="1268" max="1268" width="12.875" style="79" customWidth="1"/>
    <col min="1269" max="1272" width="10.375" style="79" customWidth="1"/>
    <col min="1273" max="1273" width="65.25" style="79" customWidth="1"/>
    <col min="1274" max="1521" width="9" style="79"/>
    <col min="1522" max="1522" width="7.125" style="79" customWidth="1"/>
    <col min="1523" max="1523" width="12.75" style="79" customWidth="1"/>
    <col min="1524" max="1524" width="12.875" style="79" customWidth="1"/>
    <col min="1525" max="1528" width="10.375" style="79" customWidth="1"/>
    <col min="1529" max="1529" width="65.25" style="79" customWidth="1"/>
    <col min="1530" max="1777" width="9" style="79"/>
    <col min="1778" max="1778" width="7.125" style="79" customWidth="1"/>
    <col min="1779" max="1779" width="12.75" style="79" customWidth="1"/>
    <col min="1780" max="1780" width="12.875" style="79" customWidth="1"/>
    <col min="1781" max="1784" width="10.375" style="79" customWidth="1"/>
    <col min="1785" max="1785" width="65.25" style="79" customWidth="1"/>
    <col min="1786" max="2033" width="9" style="79"/>
    <col min="2034" max="2034" width="7.125" style="79" customWidth="1"/>
    <col min="2035" max="2035" width="12.75" style="79" customWidth="1"/>
    <col min="2036" max="2036" width="12.875" style="79" customWidth="1"/>
    <col min="2037" max="2040" width="10.375" style="79" customWidth="1"/>
    <col min="2041" max="2041" width="65.25" style="79" customWidth="1"/>
    <col min="2042" max="2289" width="9" style="79"/>
    <col min="2290" max="2290" width="7.125" style="79" customWidth="1"/>
    <col min="2291" max="2291" width="12.75" style="79" customWidth="1"/>
    <col min="2292" max="2292" width="12.875" style="79" customWidth="1"/>
    <col min="2293" max="2296" width="10.375" style="79" customWidth="1"/>
    <col min="2297" max="2297" width="65.25" style="79" customWidth="1"/>
    <col min="2298" max="2545" width="9" style="79"/>
    <col min="2546" max="2546" width="7.125" style="79" customWidth="1"/>
    <col min="2547" max="2547" width="12.75" style="79" customWidth="1"/>
    <col min="2548" max="2548" width="12.875" style="79" customWidth="1"/>
    <col min="2549" max="2552" width="10.375" style="79" customWidth="1"/>
    <col min="2553" max="2553" width="65.25" style="79" customWidth="1"/>
    <col min="2554" max="2801" width="9" style="79"/>
    <col min="2802" max="2802" width="7.125" style="79" customWidth="1"/>
    <col min="2803" max="2803" width="12.75" style="79" customWidth="1"/>
    <col min="2804" max="2804" width="12.875" style="79" customWidth="1"/>
    <col min="2805" max="2808" width="10.375" style="79" customWidth="1"/>
    <col min="2809" max="2809" width="65.25" style="79" customWidth="1"/>
    <col min="2810" max="3057" width="9" style="79"/>
    <col min="3058" max="3058" width="7.125" style="79" customWidth="1"/>
    <col min="3059" max="3059" width="12.75" style="79" customWidth="1"/>
    <col min="3060" max="3060" width="12.875" style="79" customWidth="1"/>
    <col min="3061" max="3064" width="10.375" style="79" customWidth="1"/>
    <col min="3065" max="3065" width="65.25" style="79" customWidth="1"/>
    <col min="3066" max="3313" width="9" style="79"/>
    <col min="3314" max="3314" width="7.125" style="79" customWidth="1"/>
    <col min="3315" max="3315" width="12.75" style="79" customWidth="1"/>
    <col min="3316" max="3316" width="12.875" style="79" customWidth="1"/>
    <col min="3317" max="3320" width="10.375" style="79" customWidth="1"/>
    <col min="3321" max="3321" width="65.25" style="79" customWidth="1"/>
    <col min="3322" max="3569" width="9" style="79"/>
    <col min="3570" max="3570" width="7.125" style="79" customWidth="1"/>
    <col min="3571" max="3571" width="12.75" style="79" customWidth="1"/>
    <col min="3572" max="3572" width="12.875" style="79" customWidth="1"/>
    <col min="3573" max="3576" width="10.375" style="79" customWidth="1"/>
    <col min="3577" max="3577" width="65.25" style="79" customWidth="1"/>
    <col min="3578" max="3825" width="9" style="79"/>
    <col min="3826" max="3826" width="7.125" style="79" customWidth="1"/>
    <col min="3827" max="3827" width="12.75" style="79" customWidth="1"/>
    <col min="3828" max="3828" width="12.875" style="79" customWidth="1"/>
    <col min="3829" max="3832" width="10.375" style="79" customWidth="1"/>
    <col min="3833" max="3833" width="65.25" style="79" customWidth="1"/>
    <col min="3834" max="4081" width="9" style="79"/>
    <col min="4082" max="4082" width="7.125" style="79" customWidth="1"/>
    <col min="4083" max="4083" width="12.75" style="79" customWidth="1"/>
    <col min="4084" max="4084" width="12.875" style="79" customWidth="1"/>
    <col min="4085" max="4088" width="10.375" style="79" customWidth="1"/>
    <col min="4089" max="4089" width="65.25" style="79" customWidth="1"/>
    <col min="4090" max="4337" width="9" style="79"/>
    <col min="4338" max="4338" width="7.125" style="79" customWidth="1"/>
    <col min="4339" max="4339" width="12.75" style="79" customWidth="1"/>
    <col min="4340" max="4340" width="12.875" style="79" customWidth="1"/>
    <col min="4341" max="4344" width="10.375" style="79" customWidth="1"/>
    <col min="4345" max="4345" width="65.25" style="79" customWidth="1"/>
    <col min="4346" max="4593" width="9" style="79"/>
    <col min="4594" max="4594" width="7.125" style="79" customWidth="1"/>
    <col min="4595" max="4595" width="12.75" style="79" customWidth="1"/>
    <col min="4596" max="4596" width="12.875" style="79" customWidth="1"/>
    <col min="4597" max="4600" width="10.375" style="79" customWidth="1"/>
    <col min="4601" max="4601" width="65.25" style="79" customWidth="1"/>
    <col min="4602" max="4849" width="9" style="79"/>
    <col min="4850" max="4850" width="7.125" style="79" customWidth="1"/>
    <col min="4851" max="4851" width="12.75" style="79" customWidth="1"/>
    <col min="4852" max="4852" width="12.875" style="79" customWidth="1"/>
    <col min="4853" max="4856" width="10.375" style="79" customWidth="1"/>
    <col min="4857" max="4857" width="65.25" style="79" customWidth="1"/>
    <col min="4858" max="5105" width="9" style="79"/>
    <col min="5106" max="5106" width="7.125" style="79" customWidth="1"/>
    <col min="5107" max="5107" width="12.75" style="79" customWidth="1"/>
    <col min="5108" max="5108" width="12.875" style="79" customWidth="1"/>
    <col min="5109" max="5112" width="10.375" style="79" customWidth="1"/>
    <col min="5113" max="5113" width="65.25" style="79" customWidth="1"/>
    <col min="5114" max="5361" width="9" style="79"/>
    <col min="5362" max="5362" width="7.125" style="79" customWidth="1"/>
    <col min="5363" max="5363" width="12.75" style="79" customWidth="1"/>
    <col min="5364" max="5364" width="12.875" style="79" customWidth="1"/>
    <col min="5365" max="5368" width="10.375" style="79" customWidth="1"/>
    <col min="5369" max="5369" width="65.25" style="79" customWidth="1"/>
    <col min="5370" max="5617" width="9" style="79"/>
    <col min="5618" max="5618" width="7.125" style="79" customWidth="1"/>
    <col min="5619" max="5619" width="12.75" style="79" customWidth="1"/>
    <col min="5620" max="5620" width="12.875" style="79" customWidth="1"/>
    <col min="5621" max="5624" width="10.375" style="79" customWidth="1"/>
    <col min="5625" max="5625" width="65.25" style="79" customWidth="1"/>
    <col min="5626" max="5873" width="9" style="79"/>
    <col min="5874" max="5874" width="7.125" style="79" customWidth="1"/>
    <col min="5875" max="5875" width="12.75" style="79" customWidth="1"/>
    <col min="5876" max="5876" width="12.875" style="79" customWidth="1"/>
    <col min="5877" max="5880" width="10.375" style="79" customWidth="1"/>
    <col min="5881" max="5881" width="65.25" style="79" customWidth="1"/>
    <col min="5882" max="6129" width="9" style="79"/>
    <col min="6130" max="6130" width="7.125" style="79" customWidth="1"/>
    <col min="6131" max="6131" width="12.75" style="79" customWidth="1"/>
    <col min="6132" max="6132" width="12.875" style="79" customWidth="1"/>
    <col min="6133" max="6136" width="10.375" style="79" customWidth="1"/>
    <col min="6137" max="6137" width="65.25" style="79" customWidth="1"/>
    <col min="6138" max="6385" width="9" style="79"/>
    <col min="6386" max="6386" width="7.125" style="79" customWidth="1"/>
    <col min="6387" max="6387" width="12.75" style="79" customWidth="1"/>
    <col min="6388" max="6388" width="12.875" style="79" customWidth="1"/>
    <col min="6389" max="6392" width="10.375" style="79" customWidth="1"/>
    <col min="6393" max="6393" width="65.25" style="79" customWidth="1"/>
    <col min="6394" max="6641" width="9" style="79"/>
    <col min="6642" max="6642" width="7.125" style="79" customWidth="1"/>
    <col min="6643" max="6643" width="12.75" style="79" customWidth="1"/>
    <col min="6644" max="6644" width="12.875" style="79" customWidth="1"/>
    <col min="6645" max="6648" width="10.375" style="79" customWidth="1"/>
    <col min="6649" max="6649" width="65.25" style="79" customWidth="1"/>
    <col min="6650" max="6897" width="9" style="79"/>
    <col min="6898" max="6898" width="7.125" style="79" customWidth="1"/>
    <col min="6899" max="6899" width="12.75" style="79" customWidth="1"/>
    <col min="6900" max="6900" width="12.875" style="79" customWidth="1"/>
    <col min="6901" max="6904" width="10.375" style="79" customWidth="1"/>
    <col min="6905" max="6905" width="65.25" style="79" customWidth="1"/>
    <col min="6906" max="7153" width="9" style="79"/>
    <col min="7154" max="7154" width="7.125" style="79" customWidth="1"/>
    <col min="7155" max="7155" width="12.75" style="79" customWidth="1"/>
    <col min="7156" max="7156" width="12.875" style="79" customWidth="1"/>
    <col min="7157" max="7160" width="10.375" style="79" customWidth="1"/>
    <col min="7161" max="7161" width="65.25" style="79" customWidth="1"/>
    <col min="7162" max="7409" width="9" style="79"/>
    <col min="7410" max="7410" width="7.125" style="79" customWidth="1"/>
    <col min="7411" max="7411" width="12.75" style="79" customWidth="1"/>
    <col min="7412" max="7412" width="12.875" style="79" customWidth="1"/>
    <col min="7413" max="7416" width="10.375" style="79" customWidth="1"/>
    <col min="7417" max="7417" width="65.25" style="79" customWidth="1"/>
    <col min="7418" max="7665" width="9" style="79"/>
    <col min="7666" max="7666" width="7.125" style="79" customWidth="1"/>
    <col min="7667" max="7667" width="12.75" style="79" customWidth="1"/>
    <col min="7668" max="7668" width="12.875" style="79" customWidth="1"/>
    <col min="7669" max="7672" width="10.375" style="79" customWidth="1"/>
    <col min="7673" max="7673" width="65.25" style="79" customWidth="1"/>
    <col min="7674" max="7921" width="9" style="79"/>
    <col min="7922" max="7922" width="7.125" style="79" customWidth="1"/>
    <col min="7923" max="7923" width="12.75" style="79" customWidth="1"/>
    <col min="7924" max="7924" width="12.875" style="79" customWidth="1"/>
    <col min="7925" max="7928" width="10.375" style="79" customWidth="1"/>
    <col min="7929" max="7929" width="65.25" style="79" customWidth="1"/>
    <col min="7930" max="8177" width="9" style="79"/>
    <col min="8178" max="8178" width="7.125" style="79" customWidth="1"/>
    <col min="8179" max="8179" width="12.75" style="79" customWidth="1"/>
    <col min="8180" max="8180" width="12.875" style="79" customWidth="1"/>
    <col min="8181" max="8184" width="10.375" style="79" customWidth="1"/>
    <col min="8185" max="8185" width="65.25" style="79" customWidth="1"/>
    <col min="8186" max="8433" width="9" style="79"/>
    <col min="8434" max="8434" width="7.125" style="79" customWidth="1"/>
    <col min="8435" max="8435" width="12.75" style="79" customWidth="1"/>
    <col min="8436" max="8436" width="12.875" style="79" customWidth="1"/>
    <col min="8437" max="8440" width="10.375" style="79" customWidth="1"/>
    <col min="8441" max="8441" width="65.25" style="79" customWidth="1"/>
    <col min="8442" max="8689" width="9" style="79"/>
    <col min="8690" max="8690" width="7.125" style="79" customWidth="1"/>
    <col min="8691" max="8691" width="12.75" style="79" customWidth="1"/>
    <col min="8692" max="8692" width="12.875" style="79" customWidth="1"/>
    <col min="8693" max="8696" width="10.375" style="79" customWidth="1"/>
    <col min="8697" max="8697" width="65.25" style="79" customWidth="1"/>
    <col min="8698" max="8945" width="9" style="79"/>
    <col min="8946" max="8946" width="7.125" style="79" customWidth="1"/>
    <col min="8947" max="8947" width="12.75" style="79" customWidth="1"/>
    <col min="8948" max="8948" width="12.875" style="79" customWidth="1"/>
    <col min="8949" max="8952" width="10.375" style="79" customWidth="1"/>
    <col min="8953" max="8953" width="65.25" style="79" customWidth="1"/>
    <col min="8954" max="9201" width="9" style="79"/>
    <col min="9202" max="9202" width="7.125" style="79" customWidth="1"/>
    <col min="9203" max="9203" width="12.75" style="79" customWidth="1"/>
    <col min="9204" max="9204" width="12.875" style="79" customWidth="1"/>
    <col min="9205" max="9208" width="10.375" style="79" customWidth="1"/>
    <col min="9209" max="9209" width="65.25" style="79" customWidth="1"/>
    <col min="9210" max="9457" width="9" style="79"/>
    <col min="9458" max="9458" width="7.125" style="79" customWidth="1"/>
    <col min="9459" max="9459" width="12.75" style="79" customWidth="1"/>
    <col min="9460" max="9460" width="12.875" style="79" customWidth="1"/>
    <col min="9461" max="9464" width="10.375" style="79" customWidth="1"/>
    <col min="9465" max="9465" width="65.25" style="79" customWidth="1"/>
    <col min="9466" max="9713" width="9" style="79"/>
    <col min="9714" max="9714" width="7.125" style="79" customWidth="1"/>
    <col min="9715" max="9715" width="12.75" style="79" customWidth="1"/>
    <col min="9716" max="9716" width="12.875" style="79" customWidth="1"/>
    <col min="9717" max="9720" width="10.375" style="79" customWidth="1"/>
    <col min="9721" max="9721" width="65.25" style="79" customWidth="1"/>
    <col min="9722" max="9969" width="9" style="79"/>
    <col min="9970" max="9970" width="7.125" style="79" customWidth="1"/>
    <col min="9971" max="9971" width="12.75" style="79" customWidth="1"/>
    <col min="9972" max="9972" width="12.875" style="79" customWidth="1"/>
    <col min="9973" max="9976" width="10.375" style="79" customWidth="1"/>
    <col min="9977" max="9977" width="65.25" style="79" customWidth="1"/>
    <col min="9978" max="10225" width="9" style="79"/>
    <col min="10226" max="10226" width="7.125" style="79" customWidth="1"/>
    <col min="10227" max="10227" width="12.75" style="79" customWidth="1"/>
    <col min="10228" max="10228" width="12.875" style="79" customWidth="1"/>
    <col min="10229" max="10232" width="10.375" style="79" customWidth="1"/>
    <col min="10233" max="10233" width="65.25" style="79" customWidth="1"/>
    <col min="10234" max="10481" width="9" style="79"/>
    <col min="10482" max="10482" width="7.125" style="79" customWidth="1"/>
    <col min="10483" max="10483" width="12.75" style="79" customWidth="1"/>
    <col min="10484" max="10484" width="12.875" style="79" customWidth="1"/>
    <col min="10485" max="10488" width="10.375" style="79" customWidth="1"/>
    <col min="10489" max="10489" width="65.25" style="79" customWidth="1"/>
    <col min="10490" max="10737" width="9" style="79"/>
    <col min="10738" max="10738" width="7.125" style="79" customWidth="1"/>
    <col min="10739" max="10739" width="12.75" style="79" customWidth="1"/>
    <col min="10740" max="10740" width="12.875" style="79" customWidth="1"/>
    <col min="10741" max="10744" width="10.375" style="79" customWidth="1"/>
    <col min="10745" max="10745" width="65.25" style="79" customWidth="1"/>
    <col min="10746" max="10993" width="9" style="79"/>
    <col min="10994" max="10994" width="7.125" style="79" customWidth="1"/>
    <col min="10995" max="10995" width="12.75" style="79" customWidth="1"/>
    <col min="10996" max="10996" width="12.875" style="79" customWidth="1"/>
    <col min="10997" max="11000" width="10.375" style="79" customWidth="1"/>
    <col min="11001" max="11001" width="65.25" style="79" customWidth="1"/>
    <col min="11002" max="11249" width="9" style="79"/>
    <col min="11250" max="11250" width="7.125" style="79" customWidth="1"/>
    <col min="11251" max="11251" width="12.75" style="79" customWidth="1"/>
    <col min="11252" max="11252" width="12.875" style="79" customWidth="1"/>
    <col min="11253" max="11256" width="10.375" style="79" customWidth="1"/>
    <col min="11257" max="11257" width="65.25" style="79" customWidth="1"/>
    <col min="11258" max="11505" width="9" style="79"/>
    <col min="11506" max="11506" width="7.125" style="79" customWidth="1"/>
    <col min="11507" max="11507" width="12.75" style="79" customWidth="1"/>
    <col min="11508" max="11508" width="12.875" style="79" customWidth="1"/>
    <col min="11509" max="11512" width="10.375" style="79" customWidth="1"/>
    <col min="11513" max="11513" width="65.25" style="79" customWidth="1"/>
    <col min="11514" max="11761" width="9" style="79"/>
    <col min="11762" max="11762" width="7.125" style="79" customWidth="1"/>
    <col min="11763" max="11763" width="12.75" style="79" customWidth="1"/>
    <col min="11764" max="11764" width="12.875" style="79" customWidth="1"/>
    <col min="11765" max="11768" width="10.375" style="79" customWidth="1"/>
    <col min="11769" max="11769" width="65.25" style="79" customWidth="1"/>
    <col min="11770" max="12017" width="9" style="79"/>
    <col min="12018" max="12018" width="7.125" style="79" customWidth="1"/>
    <col min="12019" max="12019" width="12.75" style="79" customWidth="1"/>
    <col min="12020" max="12020" width="12.875" style="79" customWidth="1"/>
    <col min="12021" max="12024" width="10.375" style="79" customWidth="1"/>
    <col min="12025" max="12025" width="65.25" style="79" customWidth="1"/>
    <col min="12026" max="12273" width="9" style="79"/>
    <col min="12274" max="12274" width="7.125" style="79" customWidth="1"/>
    <col min="12275" max="12275" width="12.75" style="79" customWidth="1"/>
    <col min="12276" max="12276" width="12.875" style="79" customWidth="1"/>
    <col min="12277" max="12280" width="10.375" style="79" customWidth="1"/>
    <col min="12281" max="12281" width="65.25" style="79" customWidth="1"/>
    <col min="12282" max="12529" width="9" style="79"/>
    <col min="12530" max="12530" width="7.125" style="79" customWidth="1"/>
    <col min="12531" max="12531" width="12.75" style="79" customWidth="1"/>
    <col min="12532" max="12532" width="12.875" style="79" customWidth="1"/>
    <col min="12533" max="12536" width="10.375" style="79" customWidth="1"/>
    <col min="12537" max="12537" width="65.25" style="79" customWidth="1"/>
    <col min="12538" max="12785" width="9" style="79"/>
    <col min="12786" max="12786" width="7.125" style="79" customWidth="1"/>
    <col min="12787" max="12787" width="12.75" style="79" customWidth="1"/>
    <col min="12788" max="12788" width="12.875" style="79" customWidth="1"/>
    <col min="12789" max="12792" width="10.375" style="79" customWidth="1"/>
    <col min="12793" max="12793" width="65.25" style="79" customWidth="1"/>
    <col min="12794" max="13041" width="9" style="79"/>
    <col min="13042" max="13042" width="7.125" style="79" customWidth="1"/>
    <col min="13043" max="13043" width="12.75" style="79" customWidth="1"/>
    <col min="13044" max="13044" width="12.875" style="79" customWidth="1"/>
    <col min="13045" max="13048" width="10.375" style="79" customWidth="1"/>
    <col min="13049" max="13049" width="65.25" style="79" customWidth="1"/>
    <col min="13050" max="13297" width="9" style="79"/>
    <col min="13298" max="13298" width="7.125" style="79" customWidth="1"/>
    <col min="13299" max="13299" width="12.75" style="79" customWidth="1"/>
    <col min="13300" max="13300" width="12.875" style="79" customWidth="1"/>
    <col min="13301" max="13304" width="10.375" style="79" customWidth="1"/>
    <col min="13305" max="13305" width="65.25" style="79" customWidth="1"/>
    <col min="13306" max="13553" width="9" style="79"/>
    <col min="13554" max="13554" width="7.125" style="79" customWidth="1"/>
    <col min="13555" max="13555" width="12.75" style="79" customWidth="1"/>
    <col min="13556" max="13556" width="12.875" style="79" customWidth="1"/>
    <col min="13557" max="13560" width="10.375" style="79" customWidth="1"/>
    <col min="13561" max="13561" width="65.25" style="79" customWidth="1"/>
    <col min="13562" max="13809" width="9" style="79"/>
    <col min="13810" max="13810" width="7.125" style="79" customWidth="1"/>
    <col min="13811" max="13811" width="12.75" style="79" customWidth="1"/>
    <col min="13812" max="13812" width="12.875" style="79" customWidth="1"/>
    <col min="13813" max="13816" width="10.375" style="79" customWidth="1"/>
    <col min="13817" max="13817" width="65.25" style="79" customWidth="1"/>
    <col min="13818" max="14065" width="9" style="79"/>
    <col min="14066" max="14066" width="7.125" style="79" customWidth="1"/>
    <col min="14067" max="14067" width="12.75" style="79" customWidth="1"/>
    <col min="14068" max="14068" width="12.875" style="79" customWidth="1"/>
    <col min="14069" max="14072" width="10.375" style="79" customWidth="1"/>
    <col min="14073" max="14073" width="65.25" style="79" customWidth="1"/>
    <col min="14074" max="14321" width="9" style="79"/>
    <col min="14322" max="14322" width="7.125" style="79" customWidth="1"/>
    <col min="14323" max="14323" width="12.75" style="79" customWidth="1"/>
    <col min="14324" max="14324" width="12.875" style="79" customWidth="1"/>
    <col min="14325" max="14328" width="10.375" style="79" customWidth="1"/>
    <col min="14329" max="14329" width="65.25" style="79" customWidth="1"/>
    <col min="14330" max="14577" width="9" style="79"/>
    <col min="14578" max="14578" width="7.125" style="79" customWidth="1"/>
    <col min="14579" max="14579" width="12.75" style="79" customWidth="1"/>
    <col min="14580" max="14580" width="12.875" style="79" customWidth="1"/>
    <col min="14581" max="14584" width="10.375" style="79" customWidth="1"/>
    <col min="14585" max="14585" width="65.25" style="79" customWidth="1"/>
    <col min="14586" max="14833" width="9" style="79"/>
    <col min="14834" max="14834" width="7.125" style="79" customWidth="1"/>
    <col min="14835" max="14835" width="12.75" style="79" customWidth="1"/>
    <col min="14836" max="14836" width="12.875" style="79" customWidth="1"/>
    <col min="14837" max="14840" width="10.375" style="79" customWidth="1"/>
    <col min="14841" max="14841" width="65.25" style="79" customWidth="1"/>
    <col min="14842" max="15089" width="9" style="79"/>
    <col min="15090" max="15090" width="7.125" style="79" customWidth="1"/>
    <col min="15091" max="15091" width="12.75" style="79" customWidth="1"/>
    <col min="15092" max="15092" width="12.875" style="79" customWidth="1"/>
    <col min="15093" max="15096" width="10.375" style="79" customWidth="1"/>
    <col min="15097" max="15097" width="65.25" style="79" customWidth="1"/>
    <col min="15098" max="15345" width="9" style="79"/>
    <col min="15346" max="15346" width="7.125" style="79" customWidth="1"/>
    <col min="15347" max="15347" width="12.75" style="79" customWidth="1"/>
    <col min="15348" max="15348" width="12.875" style="79" customWidth="1"/>
    <col min="15349" max="15352" width="10.375" style="79" customWidth="1"/>
    <col min="15353" max="15353" width="65.25" style="79" customWidth="1"/>
    <col min="15354" max="15601" width="9" style="79"/>
    <col min="15602" max="15602" width="7.125" style="79" customWidth="1"/>
    <col min="15603" max="15603" width="12.75" style="79" customWidth="1"/>
    <col min="15604" max="15604" width="12.875" style="79" customWidth="1"/>
    <col min="15605" max="15608" width="10.375" style="79" customWidth="1"/>
    <col min="15609" max="15609" width="65.25" style="79" customWidth="1"/>
    <col min="15610" max="15857" width="9" style="79"/>
    <col min="15858" max="15858" width="7.125" style="79" customWidth="1"/>
    <col min="15859" max="15859" width="12.75" style="79" customWidth="1"/>
    <col min="15860" max="15860" width="12.875" style="79" customWidth="1"/>
    <col min="15861" max="15864" width="10.375" style="79" customWidth="1"/>
    <col min="15865" max="15865" width="65.25" style="79" customWidth="1"/>
    <col min="15866" max="16113" width="9" style="79"/>
    <col min="16114" max="16114" width="7.125" style="79" customWidth="1"/>
    <col min="16115" max="16115" width="12.75" style="79" customWidth="1"/>
    <col min="16116" max="16116" width="12.875" style="79" customWidth="1"/>
    <col min="16117" max="16120" width="10.375" style="79" customWidth="1"/>
    <col min="16121" max="16121" width="65.25" style="79" customWidth="1"/>
    <col min="16122" max="16384" width="9" style="79"/>
  </cols>
  <sheetData>
    <row r="1" spans="1:8" ht="21" x14ac:dyDescent="0.35">
      <c r="A1" s="339" t="s">
        <v>1422</v>
      </c>
      <c r="B1" s="339"/>
      <c r="C1" s="339"/>
      <c r="D1" s="339"/>
      <c r="E1" s="339"/>
      <c r="F1" s="339"/>
      <c r="G1" s="339"/>
      <c r="H1" s="339"/>
    </row>
    <row r="2" spans="1:8" ht="21" x14ac:dyDescent="0.35">
      <c r="A2" s="340" t="s">
        <v>3364</v>
      </c>
      <c r="B2" s="340"/>
      <c r="C2" s="340"/>
      <c r="D2" s="340"/>
      <c r="E2" s="340"/>
      <c r="F2" s="340"/>
      <c r="G2" s="340"/>
      <c r="H2" s="340"/>
    </row>
    <row r="3" spans="1:8" s="80" customFormat="1" ht="42" x14ac:dyDescent="0.25">
      <c r="A3" s="341" t="s">
        <v>63</v>
      </c>
      <c r="B3" s="341" t="s">
        <v>1423</v>
      </c>
      <c r="C3" s="211" t="s">
        <v>1424</v>
      </c>
      <c r="D3" s="212" t="s">
        <v>1425</v>
      </c>
      <c r="E3" s="343" t="s">
        <v>64</v>
      </c>
      <c r="F3" s="213" t="s">
        <v>65</v>
      </c>
      <c r="G3" s="345" t="s">
        <v>64</v>
      </c>
      <c r="H3" s="341" t="s">
        <v>1426</v>
      </c>
    </row>
    <row r="4" spans="1:8" s="80" customFormat="1" ht="21" x14ac:dyDescent="0.25">
      <c r="A4" s="342"/>
      <c r="B4" s="342"/>
      <c r="C4" s="211" t="s">
        <v>1427</v>
      </c>
      <c r="D4" s="214" t="s">
        <v>1427</v>
      </c>
      <c r="E4" s="344"/>
      <c r="F4" s="213" t="s">
        <v>1427</v>
      </c>
      <c r="G4" s="346"/>
      <c r="H4" s="342"/>
    </row>
    <row r="5" spans="1:8" s="243" customFormat="1" ht="21" x14ac:dyDescent="0.2">
      <c r="A5" s="237">
        <v>1</v>
      </c>
      <c r="B5" s="238" t="s">
        <v>57</v>
      </c>
      <c r="C5" s="239">
        <v>61</v>
      </c>
      <c r="D5" s="212">
        <f>C5-F5</f>
        <v>61</v>
      </c>
      <c r="E5" s="240">
        <f t="shared" ref="E5:E12" si="0">D5/C5*100</f>
        <v>100</v>
      </c>
      <c r="F5" s="213">
        <v>0</v>
      </c>
      <c r="G5" s="241">
        <f t="shared" ref="G5:G11" si="1">F5/C5*100</f>
        <v>0</v>
      </c>
      <c r="H5" s="242"/>
    </row>
    <row r="6" spans="1:8" s="243" customFormat="1" ht="21" x14ac:dyDescent="0.2">
      <c r="A6" s="237">
        <v>2</v>
      </c>
      <c r="B6" s="238" t="s">
        <v>61</v>
      </c>
      <c r="C6" s="239">
        <v>83</v>
      </c>
      <c r="D6" s="212">
        <f t="shared" ref="D6:D11" si="2">C6-F6</f>
        <v>83</v>
      </c>
      <c r="E6" s="240">
        <f t="shared" si="0"/>
        <v>100</v>
      </c>
      <c r="F6" s="213">
        <v>0</v>
      </c>
      <c r="G6" s="241">
        <f t="shared" si="1"/>
        <v>0</v>
      </c>
      <c r="H6" s="242"/>
    </row>
    <row r="7" spans="1:8" ht="21" x14ac:dyDescent="0.35">
      <c r="A7" s="172">
        <v>3</v>
      </c>
      <c r="B7" s="143" t="s">
        <v>62</v>
      </c>
      <c r="C7" s="215">
        <v>210</v>
      </c>
      <c r="D7" s="212">
        <f t="shared" si="2"/>
        <v>210</v>
      </c>
      <c r="E7" s="216">
        <f t="shared" si="0"/>
        <v>100</v>
      </c>
      <c r="F7" s="217">
        <v>0</v>
      </c>
      <c r="G7" s="218">
        <f t="shared" si="1"/>
        <v>0</v>
      </c>
      <c r="H7" s="219" t="s">
        <v>1431</v>
      </c>
    </row>
    <row r="8" spans="1:8" ht="21" x14ac:dyDescent="0.35">
      <c r="A8" s="172">
        <v>4</v>
      </c>
      <c r="B8" s="143" t="s">
        <v>58</v>
      </c>
      <c r="C8" s="215">
        <v>127</v>
      </c>
      <c r="D8" s="212">
        <f t="shared" si="2"/>
        <v>127</v>
      </c>
      <c r="E8" s="216">
        <f t="shared" si="0"/>
        <v>100</v>
      </c>
      <c r="F8" s="217">
        <v>0</v>
      </c>
      <c r="G8" s="218">
        <f t="shared" si="1"/>
        <v>0</v>
      </c>
      <c r="H8" s="143"/>
    </row>
    <row r="9" spans="1:8" ht="21" x14ac:dyDescent="0.35">
      <c r="A9" s="172">
        <v>5</v>
      </c>
      <c r="B9" s="143" t="s">
        <v>60</v>
      </c>
      <c r="C9" s="215">
        <v>74</v>
      </c>
      <c r="D9" s="212">
        <f t="shared" si="2"/>
        <v>74</v>
      </c>
      <c r="E9" s="216">
        <f t="shared" si="0"/>
        <v>100</v>
      </c>
      <c r="F9" s="217">
        <v>0</v>
      </c>
      <c r="G9" s="218">
        <f t="shared" si="1"/>
        <v>0</v>
      </c>
      <c r="H9" s="143"/>
    </row>
    <row r="10" spans="1:8" ht="21" x14ac:dyDescent="0.35">
      <c r="A10" s="172">
        <v>6</v>
      </c>
      <c r="B10" s="143" t="s">
        <v>59</v>
      </c>
      <c r="C10" s="215">
        <v>168</v>
      </c>
      <c r="D10" s="212">
        <f t="shared" si="2"/>
        <v>168</v>
      </c>
      <c r="E10" s="216">
        <f t="shared" si="0"/>
        <v>100</v>
      </c>
      <c r="F10" s="217">
        <v>0</v>
      </c>
      <c r="G10" s="218">
        <f t="shared" si="1"/>
        <v>0</v>
      </c>
      <c r="H10" s="143"/>
    </row>
    <row r="11" spans="1:8" ht="21" x14ac:dyDescent="0.35">
      <c r="A11" s="172">
        <v>7</v>
      </c>
      <c r="B11" s="143" t="s">
        <v>56</v>
      </c>
      <c r="C11" s="215">
        <v>151</v>
      </c>
      <c r="D11" s="212">
        <f t="shared" si="2"/>
        <v>151</v>
      </c>
      <c r="E11" s="216">
        <f t="shared" si="0"/>
        <v>100</v>
      </c>
      <c r="F11" s="217">
        <v>0</v>
      </c>
      <c r="G11" s="220">
        <f t="shared" si="1"/>
        <v>0</v>
      </c>
      <c r="H11" s="219"/>
    </row>
    <row r="12" spans="1:8" ht="21.75" thickBot="1" x14ac:dyDescent="0.4">
      <c r="A12" s="334" t="s">
        <v>1428</v>
      </c>
      <c r="B12" s="335"/>
      <c r="C12" s="221">
        <f>SUM(C5:C11)</f>
        <v>874</v>
      </c>
      <c r="D12" s="222">
        <f>SUM(D5:D11)</f>
        <v>874</v>
      </c>
      <c r="E12" s="223">
        <f t="shared" si="0"/>
        <v>100</v>
      </c>
      <c r="F12" s="224">
        <f>SUM(F5:F11)</f>
        <v>0</v>
      </c>
      <c r="G12" s="225">
        <f>F12/C12*100</f>
        <v>0</v>
      </c>
      <c r="H12" s="226"/>
    </row>
    <row r="13" spans="1:8" ht="21.75" thickTop="1" x14ac:dyDescent="0.35">
      <c r="A13" s="95"/>
      <c r="B13" s="227" t="s">
        <v>1423</v>
      </c>
      <c r="C13" s="101" t="s">
        <v>1429</v>
      </c>
      <c r="D13" s="101" t="s">
        <v>1430</v>
      </c>
      <c r="E13" s="95"/>
      <c r="F13" s="95"/>
      <c r="G13" s="95"/>
      <c r="H13" s="95"/>
    </row>
    <row r="14" spans="1:8" x14ac:dyDescent="0.25">
      <c r="B14" s="81" t="s">
        <v>57</v>
      </c>
      <c r="C14" s="84">
        <f t="shared" ref="C14:C21" si="3">E5</f>
        <v>100</v>
      </c>
      <c r="D14" s="85">
        <f t="shared" ref="D14:D21" si="4">G5</f>
        <v>0</v>
      </c>
    </row>
    <row r="15" spans="1:8" x14ac:dyDescent="0.25">
      <c r="B15" s="81" t="s">
        <v>61</v>
      </c>
      <c r="C15" s="84">
        <f t="shared" si="3"/>
        <v>100</v>
      </c>
      <c r="D15" s="85">
        <f t="shared" si="4"/>
        <v>0</v>
      </c>
    </row>
    <row r="16" spans="1:8" x14ac:dyDescent="0.25">
      <c r="B16" s="81" t="s">
        <v>62</v>
      </c>
      <c r="C16" s="84">
        <f t="shared" si="3"/>
        <v>100</v>
      </c>
      <c r="D16" s="85">
        <f t="shared" si="4"/>
        <v>0</v>
      </c>
    </row>
    <row r="17" spans="2:4" x14ac:dyDescent="0.25">
      <c r="B17" s="81" t="s">
        <v>58</v>
      </c>
      <c r="C17" s="84">
        <f t="shared" si="3"/>
        <v>100</v>
      </c>
      <c r="D17" s="85">
        <f t="shared" si="4"/>
        <v>0</v>
      </c>
    </row>
    <row r="18" spans="2:4" x14ac:dyDescent="0.25">
      <c r="B18" s="81" t="s">
        <v>60</v>
      </c>
      <c r="C18" s="84">
        <f t="shared" si="3"/>
        <v>100</v>
      </c>
      <c r="D18" s="85">
        <f t="shared" si="4"/>
        <v>0</v>
      </c>
    </row>
    <row r="19" spans="2:4" x14ac:dyDescent="0.25">
      <c r="B19" s="81" t="s">
        <v>59</v>
      </c>
      <c r="C19" s="84">
        <f t="shared" si="3"/>
        <v>100</v>
      </c>
      <c r="D19" s="85">
        <f t="shared" si="4"/>
        <v>0</v>
      </c>
    </row>
    <row r="20" spans="2:4" x14ac:dyDescent="0.25">
      <c r="B20" s="81" t="s">
        <v>56</v>
      </c>
      <c r="C20" s="84">
        <f t="shared" si="3"/>
        <v>100</v>
      </c>
      <c r="D20" s="85">
        <f t="shared" si="4"/>
        <v>0</v>
      </c>
    </row>
    <row r="21" spans="2:4" x14ac:dyDescent="0.25">
      <c r="B21" s="82" t="s">
        <v>1428</v>
      </c>
      <c r="C21" s="84">
        <f t="shared" si="3"/>
        <v>100</v>
      </c>
      <c r="D21" s="85">
        <f t="shared" si="4"/>
        <v>0</v>
      </c>
    </row>
    <row r="22" spans="2:4" x14ac:dyDescent="0.25">
      <c r="C22" s="83"/>
    </row>
    <row r="33" spans="1:4" x14ac:dyDescent="0.25">
      <c r="A33" s="86"/>
    </row>
    <row r="34" spans="1:4" x14ac:dyDescent="0.25">
      <c r="A34" s="86"/>
    </row>
    <row r="35" spans="1:4" x14ac:dyDescent="0.25">
      <c r="B35" s="87"/>
      <c r="C35" s="336"/>
      <c r="D35" s="336"/>
    </row>
    <row r="36" spans="1:4" x14ac:dyDescent="0.25">
      <c r="B36" s="86"/>
      <c r="C36" s="337"/>
      <c r="D36" s="337"/>
    </row>
    <row r="37" spans="1:4" x14ac:dyDescent="0.25">
      <c r="B37" s="86"/>
      <c r="C37" s="338"/>
      <c r="D37" s="338"/>
    </row>
  </sheetData>
  <mergeCells count="11">
    <mergeCell ref="A12:B12"/>
    <mergeCell ref="C35:D35"/>
    <mergeCell ref="C36:D36"/>
    <mergeCell ref="C37:D37"/>
    <mergeCell ref="A1:H1"/>
    <mergeCell ref="A2:H2"/>
    <mergeCell ref="A3:A4"/>
    <mergeCell ref="B3:B4"/>
    <mergeCell ref="E3:E4"/>
    <mergeCell ref="G3:G4"/>
    <mergeCell ref="H3:H4"/>
  </mergeCells>
  <pageMargins left="0.39370078740157483" right="0.23622047244094491" top="0.35433070866141736" bottom="0.35433070866141736" header="0.31496062992125984" footer="0.31496062992125984"/>
  <pageSetup paperSize="9" scale="75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2051"/>
  <sheetViews>
    <sheetView workbookViewId="0">
      <selection activeCell="J24" sqref="J24"/>
    </sheetView>
  </sheetViews>
  <sheetFormatPr defaultRowHeight="14.25" x14ac:dyDescent="0.2"/>
  <cols>
    <col min="1" max="1" width="39" customWidth="1"/>
  </cols>
  <sheetData>
    <row r="1" spans="1:5" x14ac:dyDescent="0.2">
      <c r="A1" s="313" t="s">
        <v>1433</v>
      </c>
      <c r="B1" s="314"/>
      <c r="C1" s="314"/>
      <c r="D1" s="314"/>
      <c r="E1" s="315"/>
    </row>
    <row r="2" spans="1:5" x14ac:dyDescent="0.2">
      <c r="A2" s="316" t="s">
        <v>1434</v>
      </c>
      <c r="B2" s="308" t="s">
        <v>1435</v>
      </c>
      <c r="C2" s="309"/>
      <c r="D2" s="307"/>
      <c r="E2" s="317"/>
    </row>
    <row r="3" spans="1:5" x14ac:dyDescent="0.2">
      <c r="A3" s="316" t="s">
        <v>1436</v>
      </c>
      <c r="B3" s="308" t="s">
        <v>1435</v>
      </c>
      <c r="C3" s="309"/>
      <c r="D3" s="307"/>
      <c r="E3" s="317"/>
    </row>
    <row r="4" spans="1:5" ht="14.25" customHeight="1" x14ac:dyDescent="0.2">
      <c r="A4" s="316" t="s">
        <v>1437</v>
      </c>
      <c r="B4" s="371" t="s">
        <v>1438</v>
      </c>
      <c r="C4" s="372"/>
      <c r="D4" s="307"/>
      <c r="E4" s="317"/>
    </row>
    <row r="5" spans="1:5" x14ac:dyDescent="0.2">
      <c r="A5" s="316"/>
      <c r="B5" s="371"/>
      <c r="C5" s="372"/>
      <c r="D5" s="307"/>
      <c r="E5" s="317"/>
    </row>
    <row r="6" spans="1:5" x14ac:dyDescent="0.2">
      <c r="A6" s="375"/>
      <c r="B6" s="376"/>
      <c r="C6" s="376"/>
      <c r="D6" s="376"/>
      <c r="E6" s="377"/>
    </row>
    <row r="7" spans="1:5" x14ac:dyDescent="0.2">
      <c r="A7" s="318" t="s">
        <v>1439</v>
      </c>
      <c r="B7" s="373" t="s">
        <v>55</v>
      </c>
      <c r="C7" s="374"/>
      <c r="D7" s="310" t="s">
        <v>1423</v>
      </c>
      <c r="E7" s="319">
        <v>242248</v>
      </c>
    </row>
    <row r="8" spans="1:5" x14ac:dyDescent="0.2">
      <c r="A8" s="320" t="s">
        <v>1440</v>
      </c>
      <c r="B8" s="367"/>
      <c r="C8" s="368"/>
      <c r="D8" s="311" t="s">
        <v>56</v>
      </c>
      <c r="E8" s="321"/>
    </row>
    <row r="9" spans="1:5" x14ac:dyDescent="0.2">
      <c r="A9" s="322" t="s">
        <v>1441</v>
      </c>
      <c r="B9" s="369"/>
      <c r="C9" s="370"/>
      <c r="D9" s="312" t="s">
        <v>56</v>
      </c>
      <c r="E9" s="323"/>
    </row>
    <row r="10" spans="1:5" x14ac:dyDescent="0.2">
      <c r="A10" s="320" t="s">
        <v>1442</v>
      </c>
      <c r="B10" s="367"/>
      <c r="C10" s="368"/>
      <c r="D10" s="311" t="s">
        <v>56</v>
      </c>
      <c r="E10" s="321"/>
    </row>
    <row r="11" spans="1:5" x14ac:dyDescent="0.2">
      <c r="A11" s="322" t="s">
        <v>1443</v>
      </c>
      <c r="B11" s="369"/>
      <c r="C11" s="370"/>
      <c r="D11" s="312" t="s">
        <v>56</v>
      </c>
      <c r="E11" s="323"/>
    </row>
    <row r="12" spans="1:5" x14ac:dyDescent="0.2">
      <c r="A12" s="320" t="s">
        <v>1444</v>
      </c>
      <c r="B12" s="367"/>
      <c r="C12" s="368"/>
      <c r="D12" s="311" t="s">
        <v>56</v>
      </c>
      <c r="E12" s="321"/>
    </row>
    <row r="13" spans="1:5" x14ac:dyDescent="0.2">
      <c r="A13" s="322" t="s">
        <v>1445</v>
      </c>
      <c r="B13" s="369"/>
      <c r="C13" s="370"/>
      <c r="D13" s="312" t="s">
        <v>56</v>
      </c>
      <c r="E13" s="323"/>
    </row>
    <row r="14" spans="1:5" x14ac:dyDescent="0.2">
      <c r="A14" s="320" t="s">
        <v>1446</v>
      </c>
      <c r="B14" s="367"/>
      <c r="C14" s="368"/>
      <c r="D14" s="311" t="s">
        <v>56</v>
      </c>
      <c r="E14" s="321"/>
    </row>
    <row r="15" spans="1:5" x14ac:dyDescent="0.2">
      <c r="A15" s="322" t="s">
        <v>1447</v>
      </c>
      <c r="B15" s="369"/>
      <c r="C15" s="370"/>
      <c r="D15" s="312" t="s">
        <v>56</v>
      </c>
      <c r="E15" s="323"/>
    </row>
    <row r="16" spans="1:5" x14ac:dyDescent="0.2">
      <c r="A16" s="320" t="s">
        <v>1448</v>
      </c>
      <c r="B16" s="367"/>
      <c r="C16" s="368"/>
      <c r="D16" s="311" t="s">
        <v>56</v>
      </c>
      <c r="E16" s="321"/>
    </row>
    <row r="17" spans="1:5" x14ac:dyDescent="0.2">
      <c r="A17" s="322" t="s">
        <v>1449</v>
      </c>
      <c r="B17" s="369"/>
      <c r="C17" s="370"/>
      <c r="D17" s="312" t="s">
        <v>56</v>
      </c>
      <c r="E17" s="323"/>
    </row>
    <row r="18" spans="1:5" x14ac:dyDescent="0.2">
      <c r="A18" s="320" t="s">
        <v>1450</v>
      </c>
      <c r="B18" s="367"/>
      <c r="C18" s="368"/>
      <c r="D18" s="311" t="s">
        <v>56</v>
      </c>
      <c r="E18" s="321"/>
    </row>
    <row r="19" spans="1:5" x14ac:dyDescent="0.2">
      <c r="A19" s="322" t="s">
        <v>1451</v>
      </c>
      <c r="B19" s="369"/>
      <c r="C19" s="370"/>
      <c r="D19" s="312" t="s">
        <v>56</v>
      </c>
      <c r="E19" s="323"/>
    </row>
    <row r="20" spans="1:5" x14ac:dyDescent="0.2">
      <c r="A20" s="355" t="s">
        <v>1452</v>
      </c>
      <c r="B20" s="357" t="s">
        <v>1453</v>
      </c>
      <c r="C20" s="358"/>
      <c r="D20" s="361" t="s">
        <v>56</v>
      </c>
      <c r="E20" s="324" t="s">
        <v>1454</v>
      </c>
    </row>
    <row r="21" spans="1:5" x14ac:dyDescent="0.2">
      <c r="A21" s="363"/>
      <c r="B21" s="364"/>
      <c r="C21" s="365"/>
      <c r="D21" s="366"/>
      <c r="E21" s="325" t="s">
        <v>1455</v>
      </c>
    </row>
    <row r="22" spans="1:5" x14ac:dyDescent="0.2">
      <c r="A22" s="347" t="s">
        <v>1456</v>
      </c>
      <c r="B22" s="349" t="s">
        <v>1453</v>
      </c>
      <c r="C22" s="350"/>
      <c r="D22" s="353" t="s">
        <v>56</v>
      </c>
      <c r="E22" s="326" t="s">
        <v>1454</v>
      </c>
    </row>
    <row r="23" spans="1:5" x14ac:dyDescent="0.2">
      <c r="A23" s="348"/>
      <c r="B23" s="351"/>
      <c r="C23" s="352"/>
      <c r="D23" s="354"/>
      <c r="E23" s="327" t="s">
        <v>1455</v>
      </c>
    </row>
    <row r="24" spans="1:5" x14ac:dyDescent="0.2">
      <c r="A24" s="355" t="s">
        <v>1457</v>
      </c>
      <c r="B24" s="357" t="s">
        <v>1453</v>
      </c>
      <c r="C24" s="358"/>
      <c r="D24" s="361" t="s">
        <v>56</v>
      </c>
      <c r="E24" s="324" t="s">
        <v>1454</v>
      </c>
    </row>
    <row r="25" spans="1:5" x14ac:dyDescent="0.2">
      <c r="A25" s="363"/>
      <c r="B25" s="364"/>
      <c r="C25" s="365"/>
      <c r="D25" s="366"/>
      <c r="E25" s="325" t="s">
        <v>1455</v>
      </c>
    </row>
    <row r="26" spans="1:5" x14ac:dyDescent="0.2">
      <c r="A26" s="347" t="s">
        <v>1458</v>
      </c>
      <c r="B26" s="349" t="s">
        <v>1453</v>
      </c>
      <c r="C26" s="350"/>
      <c r="D26" s="353" t="s">
        <v>56</v>
      </c>
      <c r="E26" s="326" t="s">
        <v>1454</v>
      </c>
    </row>
    <row r="27" spans="1:5" x14ac:dyDescent="0.2">
      <c r="A27" s="348"/>
      <c r="B27" s="351"/>
      <c r="C27" s="352"/>
      <c r="D27" s="354"/>
      <c r="E27" s="327" t="s">
        <v>1455</v>
      </c>
    </row>
    <row r="28" spans="1:5" x14ac:dyDescent="0.2">
      <c r="A28" s="355" t="s">
        <v>1459</v>
      </c>
      <c r="B28" s="357" t="s">
        <v>1453</v>
      </c>
      <c r="C28" s="358"/>
      <c r="D28" s="361" t="s">
        <v>56</v>
      </c>
      <c r="E28" s="324" t="s">
        <v>1454</v>
      </c>
    </row>
    <row r="29" spans="1:5" x14ac:dyDescent="0.2">
      <c r="A29" s="363"/>
      <c r="B29" s="364"/>
      <c r="C29" s="365"/>
      <c r="D29" s="366"/>
      <c r="E29" s="325" t="s">
        <v>1455</v>
      </c>
    </row>
    <row r="30" spans="1:5" x14ac:dyDescent="0.2">
      <c r="A30" s="347" t="s">
        <v>1460</v>
      </c>
      <c r="B30" s="349" t="s">
        <v>1453</v>
      </c>
      <c r="C30" s="350"/>
      <c r="D30" s="353" t="s">
        <v>56</v>
      </c>
      <c r="E30" s="326" t="s">
        <v>1454</v>
      </c>
    </row>
    <row r="31" spans="1:5" x14ac:dyDescent="0.2">
      <c r="A31" s="348"/>
      <c r="B31" s="351"/>
      <c r="C31" s="352"/>
      <c r="D31" s="354"/>
      <c r="E31" s="327" t="s">
        <v>1455</v>
      </c>
    </row>
    <row r="32" spans="1:5" x14ac:dyDescent="0.2">
      <c r="A32" s="355" t="s">
        <v>1461</v>
      </c>
      <c r="B32" s="357" t="s">
        <v>1453</v>
      </c>
      <c r="C32" s="358"/>
      <c r="D32" s="361" t="s">
        <v>56</v>
      </c>
      <c r="E32" s="324" t="s">
        <v>1454</v>
      </c>
    </row>
    <row r="33" spans="1:5" x14ac:dyDescent="0.2">
      <c r="A33" s="363"/>
      <c r="B33" s="364"/>
      <c r="C33" s="365"/>
      <c r="D33" s="366"/>
      <c r="E33" s="325" t="s">
        <v>1455</v>
      </c>
    </row>
    <row r="34" spans="1:5" x14ac:dyDescent="0.2">
      <c r="A34" s="347" t="s">
        <v>1462</v>
      </c>
      <c r="B34" s="349" t="s">
        <v>1453</v>
      </c>
      <c r="C34" s="350"/>
      <c r="D34" s="353" t="s">
        <v>56</v>
      </c>
      <c r="E34" s="326" t="s">
        <v>1454</v>
      </c>
    </row>
    <row r="35" spans="1:5" x14ac:dyDescent="0.2">
      <c r="A35" s="348"/>
      <c r="B35" s="351"/>
      <c r="C35" s="352"/>
      <c r="D35" s="354"/>
      <c r="E35" s="327" t="s">
        <v>1455</v>
      </c>
    </row>
    <row r="36" spans="1:5" x14ac:dyDescent="0.2">
      <c r="A36" s="355" t="s">
        <v>1463</v>
      </c>
      <c r="B36" s="357" t="s">
        <v>1453</v>
      </c>
      <c r="C36" s="358"/>
      <c r="D36" s="361" t="s">
        <v>56</v>
      </c>
      <c r="E36" s="324" t="s">
        <v>1454</v>
      </c>
    </row>
    <row r="37" spans="1:5" x14ac:dyDescent="0.2">
      <c r="A37" s="363"/>
      <c r="B37" s="364"/>
      <c r="C37" s="365"/>
      <c r="D37" s="366"/>
      <c r="E37" s="325" t="s">
        <v>1455</v>
      </c>
    </row>
    <row r="38" spans="1:5" x14ac:dyDescent="0.2">
      <c r="A38" s="347" t="s">
        <v>1464</v>
      </c>
      <c r="B38" s="349" t="s">
        <v>1453</v>
      </c>
      <c r="C38" s="350"/>
      <c r="D38" s="353" t="s">
        <v>56</v>
      </c>
      <c r="E38" s="326" t="s">
        <v>1454</v>
      </c>
    </row>
    <row r="39" spans="1:5" x14ac:dyDescent="0.2">
      <c r="A39" s="348"/>
      <c r="B39" s="351"/>
      <c r="C39" s="352"/>
      <c r="D39" s="354"/>
      <c r="E39" s="327" t="s">
        <v>1455</v>
      </c>
    </row>
    <row r="40" spans="1:5" x14ac:dyDescent="0.2">
      <c r="A40" s="355" t="s">
        <v>1465</v>
      </c>
      <c r="B40" s="357" t="s">
        <v>1453</v>
      </c>
      <c r="C40" s="358"/>
      <c r="D40" s="361" t="s">
        <v>56</v>
      </c>
      <c r="E40" s="324" t="s">
        <v>1454</v>
      </c>
    </row>
    <row r="41" spans="1:5" x14ac:dyDescent="0.2">
      <c r="A41" s="363"/>
      <c r="B41" s="364"/>
      <c r="C41" s="365"/>
      <c r="D41" s="366"/>
      <c r="E41" s="325" t="s">
        <v>1455</v>
      </c>
    </row>
    <row r="42" spans="1:5" x14ac:dyDescent="0.2">
      <c r="A42" s="347" t="s">
        <v>1466</v>
      </c>
      <c r="B42" s="349" t="s">
        <v>1453</v>
      </c>
      <c r="C42" s="350"/>
      <c r="D42" s="353" t="s">
        <v>56</v>
      </c>
      <c r="E42" s="326" t="s">
        <v>1454</v>
      </c>
    </row>
    <row r="43" spans="1:5" x14ac:dyDescent="0.2">
      <c r="A43" s="348"/>
      <c r="B43" s="351"/>
      <c r="C43" s="352"/>
      <c r="D43" s="354"/>
      <c r="E43" s="327" t="s">
        <v>1455</v>
      </c>
    </row>
    <row r="44" spans="1:5" x14ac:dyDescent="0.2">
      <c r="A44" s="355" t="s">
        <v>1467</v>
      </c>
      <c r="B44" s="357" t="s">
        <v>1453</v>
      </c>
      <c r="C44" s="358"/>
      <c r="D44" s="361" t="s">
        <v>56</v>
      </c>
      <c r="E44" s="324" t="s">
        <v>1454</v>
      </c>
    </row>
    <row r="45" spans="1:5" x14ac:dyDescent="0.2">
      <c r="A45" s="363"/>
      <c r="B45" s="364"/>
      <c r="C45" s="365"/>
      <c r="D45" s="366"/>
      <c r="E45" s="325" t="s">
        <v>1455</v>
      </c>
    </row>
    <row r="46" spans="1:5" x14ac:dyDescent="0.2">
      <c r="A46" s="347" t="s">
        <v>1468</v>
      </c>
      <c r="B46" s="349" t="s">
        <v>1453</v>
      </c>
      <c r="C46" s="350"/>
      <c r="D46" s="353" t="s">
        <v>56</v>
      </c>
      <c r="E46" s="326" t="s">
        <v>1454</v>
      </c>
    </row>
    <row r="47" spans="1:5" x14ac:dyDescent="0.2">
      <c r="A47" s="348"/>
      <c r="B47" s="351"/>
      <c r="C47" s="352"/>
      <c r="D47" s="354"/>
      <c r="E47" s="327" t="s">
        <v>1455</v>
      </c>
    </row>
    <row r="48" spans="1:5" x14ac:dyDescent="0.2">
      <c r="A48" s="355" t="s">
        <v>1469</v>
      </c>
      <c r="B48" s="357" t="s">
        <v>1453</v>
      </c>
      <c r="C48" s="358"/>
      <c r="D48" s="361" t="s">
        <v>56</v>
      </c>
      <c r="E48" s="324" t="s">
        <v>1454</v>
      </c>
    </row>
    <row r="49" spans="1:5" x14ac:dyDescent="0.2">
      <c r="A49" s="363"/>
      <c r="B49" s="364"/>
      <c r="C49" s="365"/>
      <c r="D49" s="366"/>
      <c r="E49" s="325" t="s">
        <v>1455</v>
      </c>
    </row>
    <row r="50" spans="1:5" x14ac:dyDescent="0.2">
      <c r="A50" s="347" t="s">
        <v>1470</v>
      </c>
      <c r="B50" s="349" t="s">
        <v>1453</v>
      </c>
      <c r="C50" s="350"/>
      <c r="D50" s="353" t="s">
        <v>56</v>
      </c>
      <c r="E50" s="326" t="s">
        <v>1454</v>
      </c>
    </row>
    <row r="51" spans="1:5" x14ac:dyDescent="0.2">
      <c r="A51" s="348"/>
      <c r="B51" s="351"/>
      <c r="C51" s="352"/>
      <c r="D51" s="354"/>
      <c r="E51" s="327" t="s">
        <v>1455</v>
      </c>
    </row>
    <row r="52" spans="1:5" x14ac:dyDescent="0.2">
      <c r="A52" s="355" t="s">
        <v>1471</v>
      </c>
      <c r="B52" s="357" t="s">
        <v>1453</v>
      </c>
      <c r="C52" s="358"/>
      <c r="D52" s="361" t="s">
        <v>56</v>
      </c>
      <c r="E52" s="324" t="s">
        <v>1454</v>
      </c>
    </row>
    <row r="53" spans="1:5" x14ac:dyDescent="0.2">
      <c r="A53" s="363"/>
      <c r="B53" s="364"/>
      <c r="C53" s="365"/>
      <c r="D53" s="366"/>
      <c r="E53" s="325" t="s">
        <v>1455</v>
      </c>
    </row>
    <row r="54" spans="1:5" x14ac:dyDescent="0.2">
      <c r="A54" s="347" t="s">
        <v>1472</v>
      </c>
      <c r="B54" s="349" t="s">
        <v>1453</v>
      </c>
      <c r="C54" s="350"/>
      <c r="D54" s="353" t="s">
        <v>56</v>
      </c>
      <c r="E54" s="326" t="s">
        <v>1454</v>
      </c>
    </row>
    <row r="55" spans="1:5" x14ac:dyDescent="0.2">
      <c r="A55" s="348"/>
      <c r="B55" s="351"/>
      <c r="C55" s="352"/>
      <c r="D55" s="354"/>
      <c r="E55" s="327" t="s">
        <v>1455</v>
      </c>
    </row>
    <row r="56" spans="1:5" x14ac:dyDescent="0.2">
      <c r="A56" s="355" t="s">
        <v>1473</v>
      </c>
      <c r="B56" s="357" t="s">
        <v>1453</v>
      </c>
      <c r="C56" s="358"/>
      <c r="D56" s="361" t="s">
        <v>56</v>
      </c>
      <c r="E56" s="324" t="s">
        <v>1454</v>
      </c>
    </row>
    <row r="57" spans="1:5" x14ac:dyDescent="0.2">
      <c r="A57" s="363"/>
      <c r="B57" s="364"/>
      <c r="C57" s="365"/>
      <c r="D57" s="366"/>
      <c r="E57" s="325" t="s">
        <v>1455</v>
      </c>
    </row>
    <row r="58" spans="1:5" x14ac:dyDescent="0.2">
      <c r="A58" s="347" t="s">
        <v>1474</v>
      </c>
      <c r="B58" s="349" t="s">
        <v>1453</v>
      </c>
      <c r="C58" s="350"/>
      <c r="D58" s="353" t="s">
        <v>56</v>
      </c>
      <c r="E58" s="326" t="s">
        <v>1454</v>
      </c>
    </row>
    <row r="59" spans="1:5" x14ac:dyDescent="0.2">
      <c r="A59" s="348"/>
      <c r="B59" s="351"/>
      <c r="C59" s="352"/>
      <c r="D59" s="354"/>
      <c r="E59" s="327" t="s">
        <v>1455</v>
      </c>
    </row>
    <row r="60" spans="1:5" x14ac:dyDescent="0.2">
      <c r="A60" s="355" t="s">
        <v>1475</v>
      </c>
      <c r="B60" s="357" t="s">
        <v>1453</v>
      </c>
      <c r="C60" s="358"/>
      <c r="D60" s="361" t="s">
        <v>56</v>
      </c>
      <c r="E60" s="324" t="s">
        <v>1454</v>
      </c>
    </row>
    <row r="61" spans="1:5" x14ac:dyDescent="0.2">
      <c r="A61" s="363"/>
      <c r="B61" s="364"/>
      <c r="C61" s="365"/>
      <c r="D61" s="366"/>
      <c r="E61" s="325" t="s">
        <v>1455</v>
      </c>
    </row>
    <row r="62" spans="1:5" x14ac:dyDescent="0.2">
      <c r="A62" s="347" t="s">
        <v>1476</v>
      </c>
      <c r="B62" s="349" t="s">
        <v>1453</v>
      </c>
      <c r="C62" s="350"/>
      <c r="D62" s="353" t="s">
        <v>56</v>
      </c>
      <c r="E62" s="326" t="s">
        <v>1454</v>
      </c>
    </row>
    <row r="63" spans="1:5" x14ac:dyDescent="0.2">
      <c r="A63" s="348"/>
      <c r="B63" s="351"/>
      <c r="C63" s="352"/>
      <c r="D63" s="354"/>
      <c r="E63" s="327" t="s">
        <v>1455</v>
      </c>
    </row>
    <row r="64" spans="1:5" x14ac:dyDescent="0.2">
      <c r="A64" s="355" t="s">
        <v>1477</v>
      </c>
      <c r="B64" s="357" t="s">
        <v>1453</v>
      </c>
      <c r="C64" s="358"/>
      <c r="D64" s="361" t="s">
        <v>56</v>
      </c>
      <c r="E64" s="324" t="s">
        <v>1454</v>
      </c>
    </row>
    <row r="65" spans="1:5" x14ac:dyDescent="0.2">
      <c r="A65" s="363"/>
      <c r="B65" s="364"/>
      <c r="C65" s="365"/>
      <c r="D65" s="366"/>
      <c r="E65" s="325" t="s">
        <v>1455</v>
      </c>
    </row>
    <row r="66" spans="1:5" x14ac:dyDescent="0.2">
      <c r="A66" s="347" t="s">
        <v>1478</v>
      </c>
      <c r="B66" s="349" t="s">
        <v>1479</v>
      </c>
      <c r="C66" s="350"/>
      <c r="D66" s="353" t="s">
        <v>56</v>
      </c>
      <c r="E66" s="326" t="s">
        <v>1454</v>
      </c>
    </row>
    <row r="67" spans="1:5" x14ac:dyDescent="0.2">
      <c r="A67" s="348"/>
      <c r="B67" s="351"/>
      <c r="C67" s="352"/>
      <c r="D67" s="354"/>
      <c r="E67" s="327" t="s">
        <v>1455</v>
      </c>
    </row>
    <row r="68" spans="1:5" x14ac:dyDescent="0.2">
      <c r="A68" s="355" t="s">
        <v>1480</v>
      </c>
      <c r="B68" s="357" t="s">
        <v>1479</v>
      </c>
      <c r="C68" s="358"/>
      <c r="D68" s="361" t="s">
        <v>56</v>
      </c>
      <c r="E68" s="324" t="s">
        <v>1454</v>
      </c>
    </row>
    <row r="69" spans="1:5" x14ac:dyDescent="0.2">
      <c r="A69" s="363"/>
      <c r="B69" s="364"/>
      <c r="C69" s="365"/>
      <c r="D69" s="366"/>
      <c r="E69" s="325" t="s">
        <v>1455</v>
      </c>
    </row>
    <row r="70" spans="1:5" x14ac:dyDescent="0.2">
      <c r="A70" s="347" t="s">
        <v>1481</v>
      </c>
      <c r="B70" s="349" t="s">
        <v>1479</v>
      </c>
      <c r="C70" s="350"/>
      <c r="D70" s="353" t="s">
        <v>56</v>
      </c>
      <c r="E70" s="326" t="s">
        <v>1454</v>
      </c>
    </row>
    <row r="71" spans="1:5" x14ac:dyDescent="0.2">
      <c r="A71" s="348"/>
      <c r="B71" s="351"/>
      <c r="C71" s="352"/>
      <c r="D71" s="354"/>
      <c r="E71" s="327" t="s">
        <v>1455</v>
      </c>
    </row>
    <row r="72" spans="1:5" x14ac:dyDescent="0.2">
      <c r="A72" s="355" t="s">
        <v>1482</v>
      </c>
      <c r="B72" s="357" t="s">
        <v>1479</v>
      </c>
      <c r="C72" s="358"/>
      <c r="D72" s="361" t="s">
        <v>56</v>
      </c>
      <c r="E72" s="324" t="s">
        <v>1454</v>
      </c>
    </row>
    <row r="73" spans="1:5" x14ac:dyDescent="0.2">
      <c r="A73" s="363"/>
      <c r="B73" s="364"/>
      <c r="C73" s="365"/>
      <c r="D73" s="366"/>
      <c r="E73" s="325" t="s">
        <v>1455</v>
      </c>
    </row>
    <row r="74" spans="1:5" x14ac:dyDescent="0.2">
      <c r="A74" s="347" t="s">
        <v>1483</v>
      </c>
      <c r="B74" s="349" t="s">
        <v>1479</v>
      </c>
      <c r="C74" s="350"/>
      <c r="D74" s="353" t="s">
        <v>56</v>
      </c>
      <c r="E74" s="326" t="s">
        <v>1454</v>
      </c>
    </row>
    <row r="75" spans="1:5" x14ac:dyDescent="0.2">
      <c r="A75" s="348"/>
      <c r="B75" s="351"/>
      <c r="C75" s="352"/>
      <c r="D75" s="354"/>
      <c r="E75" s="327" t="s">
        <v>1455</v>
      </c>
    </row>
    <row r="76" spans="1:5" x14ac:dyDescent="0.2">
      <c r="A76" s="355" t="s">
        <v>1484</v>
      </c>
      <c r="B76" s="357" t="s">
        <v>1479</v>
      </c>
      <c r="C76" s="358"/>
      <c r="D76" s="361" t="s">
        <v>56</v>
      </c>
      <c r="E76" s="324" t="s">
        <v>1454</v>
      </c>
    </row>
    <row r="77" spans="1:5" x14ac:dyDescent="0.2">
      <c r="A77" s="363"/>
      <c r="B77" s="364"/>
      <c r="C77" s="365"/>
      <c r="D77" s="366"/>
      <c r="E77" s="325" t="s">
        <v>1455</v>
      </c>
    </row>
    <row r="78" spans="1:5" x14ac:dyDescent="0.2">
      <c r="A78" s="347" t="s">
        <v>1485</v>
      </c>
      <c r="B78" s="349" t="s">
        <v>1479</v>
      </c>
      <c r="C78" s="350"/>
      <c r="D78" s="353" t="s">
        <v>56</v>
      </c>
      <c r="E78" s="326" t="s">
        <v>1454</v>
      </c>
    </row>
    <row r="79" spans="1:5" x14ac:dyDescent="0.2">
      <c r="A79" s="348"/>
      <c r="B79" s="351"/>
      <c r="C79" s="352"/>
      <c r="D79" s="354"/>
      <c r="E79" s="327" t="s">
        <v>1455</v>
      </c>
    </row>
    <row r="80" spans="1:5" x14ac:dyDescent="0.2">
      <c r="A80" s="355" t="s">
        <v>1486</v>
      </c>
      <c r="B80" s="357" t="s">
        <v>1479</v>
      </c>
      <c r="C80" s="358"/>
      <c r="D80" s="361" t="s">
        <v>56</v>
      </c>
      <c r="E80" s="324" t="s">
        <v>1454</v>
      </c>
    </row>
    <row r="81" spans="1:5" x14ac:dyDescent="0.2">
      <c r="A81" s="363"/>
      <c r="B81" s="364"/>
      <c r="C81" s="365"/>
      <c r="D81" s="366"/>
      <c r="E81" s="325" t="s">
        <v>1455</v>
      </c>
    </row>
    <row r="82" spans="1:5" x14ac:dyDescent="0.2">
      <c r="A82" s="347" t="s">
        <v>1487</v>
      </c>
      <c r="B82" s="349" t="s">
        <v>1479</v>
      </c>
      <c r="C82" s="350"/>
      <c r="D82" s="353" t="s">
        <v>56</v>
      </c>
      <c r="E82" s="326" t="s">
        <v>1454</v>
      </c>
    </row>
    <row r="83" spans="1:5" x14ac:dyDescent="0.2">
      <c r="A83" s="348"/>
      <c r="B83" s="351"/>
      <c r="C83" s="352"/>
      <c r="D83" s="354"/>
      <c r="E83" s="327" t="s">
        <v>1455</v>
      </c>
    </row>
    <row r="84" spans="1:5" x14ac:dyDescent="0.2">
      <c r="A84" s="355" t="s">
        <v>1488</v>
      </c>
      <c r="B84" s="357" t="s">
        <v>1489</v>
      </c>
      <c r="C84" s="358"/>
      <c r="D84" s="361" t="s">
        <v>56</v>
      </c>
      <c r="E84" s="324" t="s">
        <v>1454</v>
      </c>
    </row>
    <row r="85" spans="1:5" x14ac:dyDescent="0.2">
      <c r="A85" s="363"/>
      <c r="B85" s="364"/>
      <c r="C85" s="365"/>
      <c r="D85" s="366"/>
      <c r="E85" s="325" t="s">
        <v>1455</v>
      </c>
    </row>
    <row r="86" spans="1:5" x14ac:dyDescent="0.2">
      <c r="A86" s="347" t="s">
        <v>1490</v>
      </c>
      <c r="B86" s="349" t="s">
        <v>1489</v>
      </c>
      <c r="C86" s="350"/>
      <c r="D86" s="353" t="s">
        <v>56</v>
      </c>
      <c r="E86" s="326" t="s">
        <v>1454</v>
      </c>
    </row>
    <row r="87" spans="1:5" x14ac:dyDescent="0.2">
      <c r="A87" s="348"/>
      <c r="B87" s="351"/>
      <c r="C87" s="352"/>
      <c r="D87" s="354"/>
      <c r="E87" s="327" t="s">
        <v>1455</v>
      </c>
    </row>
    <row r="88" spans="1:5" x14ac:dyDescent="0.2">
      <c r="A88" s="355" t="s">
        <v>1491</v>
      </c>
      <c r="B88" s="357" t="s">
        <v>1489</v>
      </c>
      <c r="C88" s="358"/>
      <c r="D88" s="361" t="s">
        <v>56</v>
      </c>
      <c r="E88" s="324" t="s">
        <v>1454</v>
      </c>
    </row>
    <row r="89" spans="1:5" x14ac:dyDescent="0.2">
      <c r="A89" s="363"/>
      <c r="B89" s="364"/>
      <c r="C89" s="365"/>
      <c r="D89" s="366"/>
      <c r="E89" s="325" t="s">
        <v>1455</v>
      </c>
    </row>
    <row r="90" spans="1:5" x14ac:dyDescent="0.2">
      <c r="A90" s="347" t="s">
        <v>1492</v>
      </c>
      <c r="B90" s="349" t="s">
        <v>1489</v>
      </c>
      <c r="C90" s="350"/>
      <c r="D90" s="353" t="s">
        <v>56</v>
      </c>
      <c r="E90" s="326" t="s">
        <v>1454</v>
      </c>
    </row>
    <row r="91" spans="1:5" x14ac:dyDescent="0.2">
      <c r="A91" s="348"/>
      <c r="B91" s="351"/>
      <c r="C91" s="352"/>
      <c r="D91" s="354"/>
      <c r="E91" s="327" t="s">
        <v>1455</v>
      </c>
    </row>
    <row r="92" spans="1:5" x14ac:dyDescent="0.2">
      <c r="A92" s="355" t="s">
        <v>1493</v>
      </c>
      <c r="B92" s="357" t="s">
        <v>1489</v>
      </c>
      <c r="C92" s="358"/>
      <c r="D92" s="361" t="s">
        <v>56</v>
      </c>
      <c r="E92" s="324" t="s">
        <v>1454</v>
      </c>
    </row>
    <row r="93" spans="1:5" x14ac:dyDescent="0.2">
      <c r="A93" s="363"/>
      <c r="B93" s="364"/>
      <c r="C93" s="365"/>
      <c r="D93" s="366"/>
      <c r="E93" s="325" t="s">
        <v>1455</v>
      </c>
    </row>
    <row r="94" spans="1:5" x14ac:dyDescent="0.2">
      <c r="A94" s="347" t="s">
        <v>1494</v>
      </c>
      <c r="B94" s="349" t="s">
        <v>1489</v>
      </c>
      <c r="C94" s="350"/>
      <c r="D94" s="353" t="s">
        <v>56</v>
      </c>
      <c r="E94" s="326" t="s">
        <v>1454</v>
      </c>
    </row>
    <row r="95" spans="1:5" x14ac:dyDescent="0.2">
      <c r="A95" s="348"/>
      <c r="B95" s="351"/>
      <c r="C95" s="352"/>
      <c r="D95" s="354"/>
      <c r="E95" s="327" t="s">
        <v>1455</v>
      </c>
    </row>
    <row r="96" spans="1:5" x14ac:dyDescent="0.2">
      <c r="A96" s="355" t="s">
        <v>1495</v>
      </c>
      <c r="B96" s="357" t="s">
        <v>1489</v>
      </c>
      <c r="C96" s="358"/>
      <c r="D96" s="361" t="s">
        <v>56</v>
      </c>
      <c r="E96" s="324" t="s">
        <v>1454</v>
      </c>
    </row>
    <row r="97" spans="1:5" x14ac:dyDescent="0.2">
      <c r="A97" s="363"/>
      <c r="B97" s="364"/>
      <c r="C97" s="365"/>
      <c r="D97" s="366"/>
      <c r="E97" s="325" t="s">
        <v>1455</v>
      </c>
    </row>
    <row r="98" spans="1:5" x14ac:dyDescent="0.2">
      <c r="A98" s="347" t="s">
        <v>1496</v>
      </c>
      <c r="B98" s="349" t="s">
        <v>1489</v>
      </c>
      <c r="C98" s="350"/>
      <c r="D98" s="353" t="s">
        <v>56</v>
      </c>
      <c r="E98" s="326" t="s">
        <v>1454</v>
      </c>
    </row>
    <row r="99" spans="1:5" x14ac:dyDescent="0.2">
      <c r="A99" s="348"/>
      <c r="B99" s="351"/>
      <c r="C99" s="352"/>
      <c r="D99" s="354"/>
      <c r="E99" s="327" t="s">
        <v>1455</v>
      </c>
    </row>
    <row r="100" spans="1:5" x14ac:dyDescent="0.2">
      <c r="A100" s="355" t="s">
        <v>1497</v>
      </c>
      <c r="B100" s="357" t="s">
        <v>1489</v>
      </c>
      <c r="C100" s="358"/>
      <c r="D100" s="361" t="s">
        <v>56</v>
      </c>
      <c r="E100" s="324" t="s">
        <v>1454</v>
      </c>
    </row>
    <row r="101" spans="1:5" x14ac:dyDescent="0.2">
      <c r="A101" s="363"/>
      <c r="B101" s="364"/>
      <c r="C101" s="365"/>
      <c r="D101" s="366"/>
      <c r="E101" s="325" t="s">
        <v>1455</v>
      </c>
    </row>
    <row r="102" spans="1:5" x14ac:dyDescent="0.2">
      <c r="A102" s="347" t="s">
        <v>1498</v>
      </c>
      <c r="B102" s="349" t="s">
        <v>1489</v>
      </c>
      <c r="C102" s="350"/>
      <c r="D102" s="353" t="s">
        <v>56</v>
      </c>
      <c r="E102" s="326" t="s">
        <v>1454</v>
      </c>
    </row>
    <row r="103" spans="1:5" x14ac:dyDescent="0.2">
      <c r="A103" s="348"/>
      <c r="B103" s="351"/>
      <c r="C103" s="352"/>
      <c r="D103" s="354"/>
      <c r="E103" s="327" t="s">
        <v>1455</v>
      </c>
    </row>
    <row r="104" spans="1:5" x14ac:dyDescent="0.2">
      <c r="A104" s="355" t="s">
        <v>1499</v>
      </c>
      <c r="B104" s="357" t="s">
        <v>1489</v>
      </c>
      <c r="C104" s="358"/>
      <c r="D104" s="361" t="s">
        <v>56</v>
      </c>
      <c r="E104" s="324" t="s">
        <v>1454</v>
      </c>
    </row>
    <row r="105" spans="1:5" x14ac:dyDescent="0.2">
      <c r="A105" s="363"/>
      <c r="B105" s="364"/>
      <c r="C105" s="365"/>
      <c r="D105" s="366"/>
      <c r="E105" s="325" t="s">
        <v>1455</v>
      </c>
    </row>
    <row r="106" spans="1:5" x14ac:dyDescent="0.2">
      <c r="A106" s="347" t="s">
        <v>1500</v>
      </c>
      <c r="B106" s="349" t="s">
        <v>1489</v>
      </c>
      <c r="C106" s="350"/>
      <c r="D106" s="353" t="s">
        <v>56</v>
      </c>
      <c r="E106" s="326" t="s">
        <v>1454</v>
      </c>
    </row>
    <row r="107" spans="1:5" x14ac:dyDescent="0.2">
      <c r="A107" s="348"/>
      <c r="B107" s="351"/>
      <c r="C107" s="352"/>
      <c r="D107" s="354"/>
      <c r="E107" s="327" t="s">
        <v>1455</v>
      </c>
    </row>
    <row r="108" spans="1:5" x14ac:dyDescent="0.2">
      <c r="A108" s="355" t="s">
        <v>1501</v>
      </c>
      <c r="B108" s="357" t="s">
        <v>1489</v>
      </c>
      <c r="C108" s="358"/>
      <c r="D108" s="361" t="s">
        <v>56</v>
      </c>
      <c r="E108" s="324" t="s">
        <v>1454</v>
      </c>
    </row>
    <row r="109" spans="1:5" x14ac:dyDescent="0.2">
      <c r="A109" s="363"/>
      <c r="B109" s="364"/>
      <c r="C109" s="365"/>
      <c r="D109" s="366"/>
      <c r="E109" s="325" t="s">
        <v>1455</v>
      </c>
    </row>
    <row r="110" spans="1:5" x14ac:dyDescent="0.2">
      <c r="A110" s="347" t="s">
        <v>1502</v>
      </c>
      <c r="B110" s="349" t="s">
        <v>1489</v>
      </c>
      <c r="C110" s="350"/>
      <c r="D110" s="353" t="s">
        <v>56</v>
      </c>
      <c r="E110" s="326" t="s">
        <v>1454</v>
      </c>
    </row>
    <row r="111" spans="1:5" x14ac:dyDescent="0.2">
      <c r="A111" s="348"/>
      <c r="B111" s="351"/>
      <c r="C111" s="352"/>
      <c r="D111" s="354"/>
      <c r="E111" s="327" t="s">
        <v>1455</v>
      </c>
    </row>
    <row r="112" spans="1:5" x14ac:dyDescent="0.2">
      <c r="A112" s="355" t="s">
        <v>1503</v>
      </c>
      <c r="B112" s="357" t="s">
        <v>1489</v>
      </c>
      <c r="C112" s="358"/>
      <c r="D112" s="361" t="s">
        <v>56</v>
      </c>
      <c r="E112" s="324" t="s">
        <v>1454</v>
      </c>
    </row>
    <row r="113" spans="1:5" x14ac:dyDescent="0.2">
      <c r="A113" s="363"/>
      <c r="B113" s="364"/>
      <c r="C113" s="365"/>
      <c r="D113" s="366"/>
      <c r="E113" s="325" t="s">
        <v>1455</v>
      </c>
    </row>
    <row r="114" spans="1:5" x14ac:dyDescent="0.2">
      <c r="A114" s="347" t="s">
        <v>1504</v>
      </c>
      <c r="B114" s="349" t="s">
        <v>1489</v>
      </c>
      <c r="C114" s="350"/>
      <c r="D114" s="353" t="s">
        <v>56</v>
      </c>
      <c r="E114" s="326" t="s">
        <v>1454</v>
      </c>
    </row>
    <row r="115" spans="1:5" x14ac:dyDescent="0.2">
      <c r="A115" s="348"/>
      <c r="B115" s="351"/>
      <c r="C115" s="352"/>
      <c r="D115" s="354"/>
      <c r="E115" s="327" t="s">
        <v>1455</v>
      </c>
    </row>
    <row r="116" spans="1:5" x14ac:dyDescent="0.2">
      <c r="A116" s="355" t="s">
        <v>1505</v>
      </c>
      <c r="B116" s="357" t="s">
        <v>1489</v>
      </c>
      <c r="C116" s="358"/>
      <c r="D116" s="361" t="s">
        <v>56</v>
      </c>
      <c r="E116" s="324" t="s">
        <v>1454</v>
      </c>
    </row>
    <row r="117" spans="1:5" x14ac:dyDescent="0.2">
      <c r="A117" s="363"/>
      <c r="B117" s="364"/>
      <c r="C117" s="365"/>
      <c r="D117" s="366"/>
      <c r="E117" s="325" t="s">
        <v>1455</v>
      </c>
    </row>
    <row r="118" spans="1:5" x14ac:dyDescent="0.2">
      <c r="A118" s="347" t="s">
        <v>1506</v>
      </c>
      <c r="B118" s="349" t="s">
        <v>1507</v>
      </c>
      <c r="C118" s="350"/>
      <c r="D118" s="353" t="s">
        <v>56</v>
      </c>
      <c r="E118" s="326" t="s">
        <v>1454</v>
      </c>
    </row>
    <row r="119" spans="1:5" x14ac:dyDescent="0.2">
      <c r="A119" s="348"/>
      <c r="B119" s="351"/>
      <c r="C119" s="352"/>
      <c r="D119" s="354"/>
      <c r="E119" s="327" t="s">
        <v>1455</v>
      </c>
    </row>
    <row r="120" spans="1:5" x14ac:dyDescent="0.2">
      <c r="A120" s="355" t="s">
        <v>1508</v>
      </c>
      <c r="B120" s="357" t="s">
        <v>1507</v>
      </c>
      <c r="C120" s="358"/>
      <c r="D120" s="361" t="s">
        <v>56</v>
      </c>
      <c r="E120" s="324" t="s">
        <v>1454</v>
      </c>
    </row>
    <row r="121" spans="1:5" x14ac:dyDescent="0.2">
      <c r="A121" s="363"/>
      <c r="B121" s="364"/>
      <c r="C121" s="365"/>
      <c r="D121" s="366"/>
      <c r="E121" s="325" t="s">
        <v>1455</v>
      </c>
    </row>
    <row r="122" spans="1:5" x14ac:dyDescent="0.2">
      <c r="A122" s="347" t="s">
        <v>1509</v>
      </c>
      <c r="B122" s="349" t="s">
        <v>1507</v>
      </c>
      <c r="C122" s="350"/>
      <c r="D122" s="353" t="s">
        <v>56</v>
      </c>
      <c r="E122" s="326" t="s">
        <v>1454</v>
      </c>
    </row>
    <row r="123" spans="1:5" x14ac:dyDescent="0.2">
      <c r="A123" s="348"/>
      <c r="B123" s="351"/>
      <c r="C123" s="352"/>
      <c r="D123" s="354"/>
      <c r="E123" s="327" t="s">
        <v>1455</v>
      </c>
    </row>
    <row r="124" spans="1:5" x14ac:dyDescent="0.2">
      <c r="A124" s="355" t="s">
        <v>1510</v>
      </c>
      <c r="B124" s="357" t="s">
        <v>1507</v>
      </c>
      <c r="C124" s="358"/>
      <c r="D124" s="361" t="s">
        <v>56</v>
      </c>
      <c r="E124" s="324" t="s">
        <v>1454</v>
      </c>
    </row>
    <row r="125" spans="1:5" x14ac:dyDescent="0.2">
      <c r="A125" s="363"/>
      <c r="B125" s="364"/>
      <c r="C125" s="365"/>
      <c r="D125" s="366"/>
      <c r="E125" s="325" t="s">
        <v>1455</v>
      </c>
    </row>
    <row r="126" spans="1:5" x14ac:dyDescent="0.2">
      <c r="A126" s="347" t="s">
        <v>1511</v>
      </c>
      <c r="B126" s="349" t="s">
        <v>1507</v>
      </c>
      <c r="C126" s="350"/>
      <c r="D126" s="353" t="s">
        <v>56</v>
      </c>
      <c r="E126" s="326" t="s">
        <v>1454</v>
      </c>
    </row>
    <row r="127" spans="1:5" x14ac:dyDescent="0.2">
      <c r="A127" s="348"/>
      <c r="B127" s="351"/>
      <c r="C127" s="352"/>
      <c r="D127" s="354"/>
      <c r="E127" s="327" t="s">
        <v>1455</v>
      </c>
    </row>
    <row r="128" spans="1:5" x14ac:dyDescent="0.2">
      <c r="A128" s="355" t="s">
        <v>1512</v>
      </c>
      <c r="B128" s="357" t="s">
        <v>1507</v>
      </c>
      <c r="C128" s="358"/>
      <c r="D128" s="361" t="s">
        <v>56</v>
      </c>
      <c r="E128" s="324" t="s">
        <v>1454</v>
      </c>
    </row>
    <row r="129" spans="1:5" x14ac:dyDescent="0.2">
      <c r="A129" s="363"/>
      <c r="B129" s="364"/>
      <c r="C129" s="365"/>
      <c r="D129" s="366"/>
      <c r="E129" s="325" t="s">
        <v>1455</v>
      </c>
    </row>
    <row r="130" spans="1:5" x14ac:dyDescent="0.2">
      <c r="A130" s="347" t="s">
        <v>1513</v>
      </c>
      <c r="B130" s="349" t="s">
        <v>1507</v>
      </c>
      <c r="C130" s="350"/>
      <c r="D130" s="353" t="s">
        <v>56</v>
      </c>
      <c r="E130" s="326" t="s">
        <v>1454</v>
      </c>
    </row>
    <row r="131" spans="1:5" x14ac:dyDescent="0.2">
      <c r="A131" s="348"/>
      <c r="B131" s="351"/>
      <c r="C131" s="352"/>
      <c r="D131" s="354"/>
      <c r="E131" s="327" t="s">
        <v>1455</v>
      </c>
    </row>
    <row r="132" spans="1:5" x14ac:dyDescent="0.2">
      <c r="A132" s="355" t="s">
        <v>1514</v>
      </c>
      <c r="B132" s="357" t="s">
        <v>1515</v>
      </c>
      <c r="C132" s="358"/>
      <c r="D132" s="361" t="s">
        <v>56</v>
      </c>
      <c r="E132" s="324" t="s">
        <v>1454</v>
      </c>
    </row>
    <row r="133" spans="1:5" x14ac:dyDescent="0.2">
      <c r="A133" s="363"/>
      <c r="B133" s="364"/>
      <c r="C133" s="365"/>
      <c r="D133" s="366"/>
      <c r="E133" s="325" t="s">
        <v>1455</v>
      </c>
    </row>
    <row r="134" spans="1:5" x14ac:dyDescent="0.2">
      <c r="A134" s="347" t="s">
        <v>1516</v>
      </c>
      <c r="B134" s="349" t="s">
        <v>1515</v>
      </c>
      <c r="C134" s="350"/>
      <c r="D134" s="353" t="s">
        <v>56</v>
      </c>
      <c r="E134" s="326" t="s">
        <v>1454</v>
      </c>
    </row>
    <row r="135" spans="1:5" x14ac:dyDescent="0.2">
      <c r="A135" s="348"/>
      <c r="B135" s="351"/>
      <c r="C135" s="352"/>
      <c r="D135" s="354"/>
      <c r="E135" s="327" t="s">
        <v>1455</v>
      </c>
    </row>
    <row r="136" spans="1:5" x14ac:dyDescent="0.2">
      <c r="A136" s="355" t="s">
        <v>1517</v>
      </c>
      <c r="B136" s="357" t="s">
        <v>1515</v>
      </c>
      <c r="C136" s="358"/>
      <c r="D136" s="361" t="s">
        <v>56</v>
      </c>
      <c r="E136" s="324" t="s">
        <v>1454</v>
      </c>
    </row>
    <row r="137" spans="1:5" x14ac:dyDescent="0.2">
      <c r="A137" s="363"/>
      <c r="B137" s="364"/>
      <c r="C137" s="365"/>
      <c r="D137" s="366"/>
      <c r="E137" s="325" t="s">
        <v>1455</v>
      </c>
    </row>
    <row r="138" spans="1:5" x14ac:dyDescent="0.2">
      <c r="A138" s="347" t="s">
        <v>1518</v>
      </c>
      <c r="B138" s="349" t="s">
        <v>1515</v>
      </c>
      <c r="C138" s="350"/>
      <c r="D138" s="353" t="s">
        <v>56</v>
      </c>
      <c r="E138" s="326" t="s">
        <v>1454</v>
      </c>
    </row>
    <row r="139" spans="1:5" x14ac:dyDescent="0.2">
      <c r="A139" s="348"/>
      <c r="B139" s="351"/>
      <c r="C139" s="352"/>
      <c r="D139" s="354"/>
      <c r="E139" s="327" t="s">
        <v>1455</v>
      </c>
    </row>
    <row r="140" spans="1:5" x14ac:dyDescent="0.2">
      <c r="A140" s="355" t="s">
        <v>1519</v>
      </c>
      <c r="B140" s="357" t="s">
        <v>1515</v>
      </c>
      <c r="C140" s="358"/>
      <c r="D140" s="361" t="s">
        <v>56</v>
      </c>
      <c r="E140" s="324" t="s">
        <v>1454</v>
      </c>
    </row>
    <row r="141" spans="1:5" x14ac:dyDescent="0.2">
      <c r="A141" s="363"/>
      <c r="B141" s="364"/>
      <c r="C141" s="365"/>
      <c r="D141" s="366"/>
      <c r="E141" s="325" t="s">
        <v>1455</v>
      </c>
    </row>
    <row r="142" spans="1:5" x14ac:dyDescent="0.2">
      <c r="A142" s="347" t="s">
        <v>1520</v>
      </c>
      <c r="B142" s="349" t="s">
        <v>1515</v>
      </c>
      <c r="C142" s="350"/>
      <c r="D142" s="353" t="s">
        <v>56</v>
      </c>
      <c r="E142" s="326" t="s">
        <v>1454</v>
      </c>
    </row>
    <row r="143" spans="1:5" x14ac:dyDescent="0.2">
      <c r="A143" s="348"/>
      <c r="B143" s="351"/>
      <c r="C143" s="352"/>
      <c r="D143" s="354"/>
      <c r="E143" s="327" t="s">
        <v>1455</v>
      </c>
    </row>
    <row r="144" spans="1:5" x14ac:dyDescent="0.2">
      <c r="A144" s="355" t="s">
        <v>1521</v>
      </c>
      <c r="B144" s="357" t="s">
        <v>1515</v>
      </c>
      <c r="C144" s="358"/>
      <c r="D144" s="361" t="s">
        <v>56</v>
      </c>
      <c r="E144" s="324" t="s">
        <v>1454</v>
      </c>
    </row>
    <row r="145" spans="1:5" x14ac:dyDescent="0.2">
      <c r="A145" s="363"/>
      <c r="B145" s="364"/>
      <c r="C145" s="365"/>
      <c r="D145" s="366"/>
      <c r="E145" s="325" t="s">
        <v>1455</v>
      </c>
    </row>
    <row r="146" spans="1:5" x14ac:dyDescent="0.2">
      <c r="A146" s="347" t="s">
        <v>1522</v>
      </c>
      <c r="B146" s="349" t="s">
        <v>1515</v>
      </c>
      <c r="C146" s="350"/>
      <c r="D146" s="353" t="s">
        <v>56</v>
      </c>
      <c r="E146" s="326" t="s">
        <v>1454</v>
      </c>
    </row>
    <row r="147" spans="1:5" x14ac:dyDescent="0.2">
      <c r="A147" s="348"/>
      <c r="B147" s="351"/>
      <c r="C147" s="352"/>
      <c r="D147" s="354"/>
      <c r="E147" s="327" t="s">
        <v>1455</v>
      </c>
    </row>
    <row r="148" spans="1:5" x14ac:dyDescent="0.2">
      <c r="A148" s="355" t="s">
        <v>1523</v>
      </c>
      <c r="B148" s="357" t="s">
        <v>1515</v>
      </c>
      <c r="C148" s="358"/>
      <c r="D148" s="361" t="s">
        <v>56</v>
      </c>
      <c r="E148" s="324" t="s">
        <v>1454</v>
      </c>
    </row>
    <row r="149" spans="1:5" x14ac:dyDescent="0.2">
      <c r="A149" s="363"/>
      <c r="B149" s="364"/>
      <c r="C149" s="365"/>
      <c r="D149" s="366"/>
      <c r="E149" s="325" t="s">
        <v>1455</v>
      </c>
    </row>
    <row r="150" spans="1:5" x14ac:dyDescent="0.2">
      <c r="A150" s="347" t="s">
        <v>1524</v>
      </c>
      <c r="B150" s="349" t="s">
        <v>1515</v>
      </c>
      <c r="C150" s="350"/>
      <c r="D150" s="353" t="s">
        <v>56</v>
      </c>
      <c r="E150" s="326" t="s">
        <v>1454</v>
      </c>
    </row>
    <row r="151" spans="1:5" x14ac:dyDescent="0.2">
      <c r="A151" s="348"/>
      <c r="B151" s="351"/>
      <c r="C151" s="352"/>
      <c r="D151" s="354"/>
      <c r="E151" s="327" t="s">
        <v>1455</v>
      </c>
    </row>
    <row r="152" spans="1:5" x14ac:dyDescent="0.2">
      <c r="A152" s="355" t="s">
        <v>1525</v>
      </c>
      <c r="B152" s="357" t="s">
        <v>1515</v>
      </c>
      <c r="C152" s="358"/>
      <c r="D152" s="361" t="s">
        <v>56</v>
      </c>
      <c r="E152" s="324" t="s">
        <v>1454</v>
      </c>
    </row>
    <row r="153" spans="1:5" x14ac:dyDescent="0.2">
      <c r="A153" s="363"/>
      <c r="B153" s="364"/>
      <c r="C153" s="365"/>
      <c r="D153" s="366"/>
      <c r="E153" s="325" t="s">
        <v>1455</v>
      </c>
    </row>
    <row r="154" spans="1:5" x14ac:dyDescent="0.2">
      <c r="A154" s="347" t="s">
        <v>1526</v>
      </c>
      <c r="B154" s="349" t="s">
        <v>1515</v>
      </c>
      <c r="C154" s="350"/>
      <c r="D154" s="353" t="s">
        <v>56</v>
      </c>
      <c r="E154" s="326" t="s">
        <v>1454</v>
      </c>
    </row>
    <row r="155" spans="1:5" x14ac:dyDescent="0.2">
      <c r="A155" s="348"/>
      <c r="B155" s="351"/>
      <c r="C155" s="352"/>
      <c r="D155" s="354"/>
      <c r="E155" s="327" t="s">
        <v>1455</v>
      </c>
    </row>
    <row r="156" spans="1:5" x14ac:dyDescent="0.2">
      <c r="A156" s="355" t="s">
        <v>1527</v>
      </c>
      <c r="B156" s="357" t="s">
        <v>1515</v>
      </c>
      <c r="C156" s="358"/>
      <c r="D156" s="361" t="s">
        <v>56</v>
      </c>
      <c r="E156" s="324" t="s">
        <v>1454</v>
      </c>
    </row>
    <row r="157" spans="1:5" x14ac:dyDescent="0.2">
      <c r="A157" s="363"/>
      <c r="B157" s="364"/>
      <c r="C157" s="365"/>
      <c r="D157" s="366"/>
      <c r="E157" s="325" t="s">
        <v>1455</v>
      </c>
    </row>
    <row r="158" spans="1:5" x14ac:dyDescent="0.2">
      <c r="A158" s="347" t="s">
        <v>1528</v>
      </c>
      <c r="B158" s="349" t="s">
        <v>1515</v>
      </c>
      <c r="C158" s="350"/>
      <c r="D158" s="353" t="s">
        <v>56</v>
      </c>
      <c r="E158" s="326" t="s">
        <v>1454</v>
      </c>
    </row>
    <row r="159" spans="1:5" x14ac:dyDescent="0.2">
      <c r="A159" s="348"/>
      <c r="B159" s="351"/>
      <c r="C159" s="352"/>
      <c r="D159" s="354"/>
      <c r="E159" s="327" t="s">
        <v>1455</v>
      </c>
    </row>
    <row r="160" spans="1:5" x14ac:dyDescent="0.2">
      <c r="A160" s="355" t="s">
        <v>1529</v>
      </c>
      <c r="B160" s="357" t="s">
        <v>1530</v>
      </c>
      <c r="C160" s="358"/>
      <c r="D160" s="361" t="s">
        <v>56</v>
      </c>
      <c r="E160" s="324" t="s">
        <v>1454</v>
      </c>
    </row>
    <row r="161" spans="1:5" x14ac:dyDescent="0.2">
      <c r="A161" s="363"/>
      <c r="B161" s="364"/>
      <c r="C161" s="365"/>
      <c r="D161" s="366"/>
      <c r="E161" s="325" t="s">
        <v>1455</v>
      </c>
    </row>
    <row r="162" spans="1:5" x14ac:dyDescent="0.2">
      <c r="A162" s="347" t="s">
        <v>1531</v>
      </c>
      <c r="B162" s="349" t="s">
        <v>1530</v>
      </c>
      <c r="C162" s="350"/>
      <c r="D162" s="353" t="s">
        <v>56</v>
      </c>
      <c r="E162" s="326" t="s">
        <v>1454</v>
      </c>
    </row>
    <row r="163" spans="1:5" x14ac:dyDescent="0.2">
      <c r="A163" s="348"/>
      <c r="B163" s="351"/>
      <c r="C163" s="352"/>
      <c r="D163" s="354"/>
      <c r="E163" s="327" t="s">
        <v>1455</v>
      </c>
    </row>
    <row r="164" spans="1:5" x14ac:dyDescent="0.2">
      <c r="A164" s="355" t="s">
        <v>1532</v>
      </c>
      <c r="B164" s="357" t="s">
        <v>1530</v>
      </c>
      <c r="C164" s="358"/>
      <c r="D164" s="361" t="s">
        <v>56</v>
      </c>
      <c r="E164" s="324" t="s">
        <v>1454</v>
      </c>
    </row>
    <row r="165" spans="1:5" x14ac:dyDescent="0.2">
      <c r="A165" s="363"/>
      <c r="B165" s="364"/>
      <c r="C165" s="365"/>
      <c r="D165" s="366"/>
      <c r="E165" s="325" t="s">
        <v>1455</v>
      </c>
    </row>
    <row r="166" spans="1:5" x14ac:dyDescent="0.2">
      <c r="A166" s="347" t="s">
        <v>1533</v>
      </c>
      <c r="B166" s="349" t="s">
        <v>1530</v>
      </c>
      <c r="C166" s="350"/>
      <c r="D166" s="353" t="s">
        <v>56</v>
      </c>
      <c r="E166" s="326" t="s">
        <v>1454</v>
      </c>
    </row>
    <row r="167" spans="1:5" x14ac:dyDescent="0.2">
      <c r="A167" s="348"/>
      <c r="B167" s="351"/>
      <c r="C167" s="352"/>
      <c r="D167" s="354"/>
      <c r="E167" s="327" t="s">
        <v>1455</v>
      </c>
    </row>
    <row r="168" spans="1:5" x14ac:dyDescent="0.2">
      <c r="A168" s="355" t="s">
        <v>1534</v>
      </c>
      <c r="B168" s="357" t="s">
        <v>1530</v>
      </c>
      <c r="C168" s="358"/>
      <c r="D168" s="361" t="s">
        <v>56</v>
      </c>
      <c r="E168" s="324" t="s">
        <v>1454</v>
      </c>
    </row>
    <row r="169" spans="1:5" x14ac:dyDescent="0.2">
      <c r="A169" s="363"/>
      <c r="B169" s="364"/>
      <c r="C169" s="365"/>
      <c r="D169" s="366"/>
      <c r="E169" s="325" t="s">
        <v>1455</v>
      </c>
    </row>
    <row r="170" spans="1:5" x14ac:dyDescent="0.2">
      <c r="A170" s="347" t="s">
        <v>1535</v>
      </c>
      <c r="B170" s="349" t="s">
        <v>1530</v>
      </c>
      <c r="C170" s="350"/>
      <c r="D170" s="353" t="s">
        <v>56</v>
      </c>
      <c r="E170" s="326" t="s">
        <v>1454</v>
      </c>
    </row>
    <row r="171" spans="1:5" x14ac:dyDescent="0.2">
      <c r="A171" s="348"/>
      <c r="B171" s="351"/>
      <c r="C171" s="352"/>
      <c r="D171" s="354"/>
      <c r="E171" s="327" t="s">
        <v>1455</v>
      </c>
    </row>
    <row r="172" spans="1:5" x14ac:dyDescent="0.2">
      <c r="A172" s="355" t="s">
        <v>1536</v>
      </c>
      <c r="B172" s="357" t="s">
        <v>1530</v>
      </c>
      <c r="C172" s="358"/>
      <c r="D172" s="361" t="s">
        <v>56</v>
      </c>
      <c r="E172" s="324" t="s">
        <v>1454</v>
      </c>
    </row>
    <row r="173" spans="1:5" x14ac:dyDescent="0.2">
      <c r="A173" s="363"/>
      <c r="B173" s="364"/>
      <c r="C173" s="365"/>
      <c r="D173" s="366"/>
      <c r="E173" s="325" t="s">
        <v>1455</v>
      </c>
    </row>
    <row r="174" spans="1:5" x14ac:dyDescent="0.2">
      <c r="A174" s="347" t="s">
        <v>1537</v>
      </c>
      <c r="B174" s="349" t="s">
        <v>1530</v>
      </c>
      <c r="C174" s="350"/>
      <c r="D174" s="353" t="s">
        <v>56</v>
      </c>
      <c r="E174" s="326" t="s">
        <v>1454</v>
      </c>
    </row>
    <row r="175" spans="1:5" x14ac:dyDescent="0.2">
      <c r="A175" s="348"/>
      <c r="B175" s="351"/>
      <c r="C175" s="352"/>
      <c r="D175" s="354"/>
      <c r="E175" s="327" t="s">
        <v>1455</v>
      </c>
    </row>
    <row r="176" spans="1:5" x14ac:dyDescent="0.2">
      <c r="A176" s="355" t="s">
        <v>1538</v>
      </c>
      <c r="B176" s="357" t="s">
        <v>1530</v>
      </c>
      <c r="C176" s="358"/>
      <c r="D176" s="361" t="s">
        <v>56</v>
      </c>
      <c r="E176" s="324" t="s">
        <v>1454</v>
      </c>
    </row>
    <row r="177" spans="1:5" x14ac:dyDescent="0.2">
      <c r="A177" s="363"/>
      <c r="B177" s="364"/>
      <c r="C177" s="365"/>
      <c r="D177" s="366"/>
      <c r="E177" s="325" t="s">
        <v>1455</v>
      </c>
    </row>
    <row r="178" spans="1:5" x14ac:dyDescent="0.2">
      <c r="A178" s="347" t="s">
        <v>1539</v>
      </c>
      <c r="B178" s="349" t="s">
        <v>1540</v>
      </c>
      <c r="C178" s="350"/>
      <c r="D178" s="353" t="s">
        <v>56</v>
      </c>
      <c r="E178" s="326" t="s">
        <v>1454</v>
      </c>
    </row>
    <row r="179" spans="1:5" x14ac:dyDescent="0.2">
      <c r="A179" s="348"/>
      <c r="B179" s="351"/>
      <c r="C179" s="352"/>
      <c r="D179" s="354"/>
      <c r="E179" s="327" t="s">
        <v>1455</v>
      </c>
    </row>
    <row r="180" spans="1:5" x14ac:dyDescent="0.2">
      <c r="A180" s="355" t="s">
        <v>1541</v>
      </c>
      <c r="B180" s="357" t="s">
        <v>1540</v>
      </c>
      <c r="C180" s="358"/>
      <c r="D180" s="361" t="s">
        <v>56</v>
      </c>
      <c r="E180" s="324" t="s">
        <v>1454</v>
      </c>
    </row>
    <row r="181" spans="1:5" x14ac:dyDescent="0.2">
      <c r="A181" s="363"/>
      <c r="B181" s="364"/>
      <c r="C181" s="365"/>
      <c r="D181" s="366"/>
      <c r="E181" s="325" t="s">
        <v>1455</v>
      </c>
    </row>
    <row r="182" spans="1:5" x14ac:dyDescent="0.2">
      <c r="A182" s="347" t="s">
        <v>1542</v>
      </c>
      <c r="B182" s="349" t="s">
        <v>1540</v>
      </c>
      <c r="C182" s="350"/>
      <c r="D182" s="353" t="s">
        <v>56</v>
      </c>
      <c r="E182" s="326" t="s">
        <v>1454</v>
      </c>
    </row>
    <row r="183" spans="1:5" x14ac:dyDescent="0.2">
      <c r="A183" s="348"/>
      <c r="B183" s="351"/>
      <c r="C183" s="352"/>
      <c r="D183" s="354"/>
      <c r="E183" s="327" t="s">
        <v>1455</v>
      </c>
    </row>
    <row r="184" spans="1:5" x14ac:dyDescent="0.2">
      <c r="A184" s="355" t="s">
        <v>1543</v>
      </c>
      <c r="B184" s="357" t="s">
        <v>1540</v>
      </c>
      <c r="C184" s="358"/>
      <c r="D184" s="361" t="s">
        <v>56</v>
      </c>
      <c r="E184" s="324" t="s">
        <v>1454</v>
      </c>
    </row>
    <row r="185" spans="1:5" x14ac:dyDescent="0.2">
      <c r="A185" s="363"/>
      <c r="B185" s="364"/>
      <c r="C185" s="365"/>
      <c r="D185" s="366"/>
      <c r="E185" s="325" t="s">
        <v>1455</v>
      </c>
    </row>
    <row r="186" spans="1:5" x14ac:dyDescent="0.2">
      <c r="A186" s="347" t="s">
        <v>1544</v>
      </c>
      <c r="B186" s="349" t="s">
        <v>1540</v>
      </c>
      <c r="C186" s="350"/>
      <c r="D186" s="353" t="s">
        <v>56</v>
      </c>
      <c r="E186" s="326" t="s">
        <v>1454</v>
      </c>
    </row>
    <row r="187" spans="1:5" x14ac:dyDescent="0.2">
      <c r="A187" s="348"/>
      <c r="B187" s="351"/>
      <c r="C187" s="352"/>
      <c r="D187" s="354"/>
      <c r="E187" s="327" t="s">
        <v>1455</v>
      </c>
    </row>
    <row r="188" spans="1:5" x14ac:dyDescent="0.2">
      <c r="A188" s="355" t="s">
        <v>1545</v>
      </c>
      <c r="B188" s="357" t="s">
        <v>1540</v>
      </c>
      <c r="C188" s="358"/>
      <c r="D188" s="361" t="s">
        <v>56</v>
      </c>
      <c r="E188" s="324" t="s">
        <v>1454</v>
      </c>
    </row>
    <row r="189" spans="1:5" x14ac:dyDescent="0.2">
      <c r="A189" s="363"/>
      <c r="B189" s="364"/>
      <c r="C189" s="365"/>
      <c r="D189" s="366"/>
      <c r="E189" s="325" t="s">
        <v>1455</v>
      </c>
    </row>
    <row r="190" spans="1:5" x14ac:dyDescent="0.2">
      <c r="A190" s="347" t="s">
        <v>1546</v>
      </c>
      <c r="B190" s="349" t="s">
        <v>1540</v>
      </c>
      <c r="C190" s="350"/>
      <c r="D190" s="353" t="s">
        <v>56</v>
      </c>
      <c r="E190" s="326" t="s">
        <v>1454</v>
      </c>
    </row>
    <row r="191" spans="1:5" x14ac:dyDescent="0.2">
      <c r="A191" s="348"/>
      <c r="B191" s="351"/>
      <c r="C191" s="352"/>
      <c r="D191" s="354"/>
      <c r="E191" s="327" t="s">
        <v>1455</v>
      </c>
    </row>
    <row r="192" spans="1:5" x14ac:dyDescent="0.2">
      <c r="A192" s="355" t="s">
        <v>1547</v>
      </c>
      <c r="B192" s="357" t="s">
        <v>1540</v>
      </c>
      <c r="C192" s="358"/>
      <c r="D192" s="361" t="s">
        <v>56</v>
      </c>
      <c r="E192" s="324" t="s">
        <v>1454</v>
      </c>
    </row>
    <row r="193" spans="1:5" x14ac:dyDescent="0.2">
      <c r="A193" s="363"/>
      <c r="B193" s="364"/>
      <c r="C193" s="365"/>
      <c r="D193" s="366"/>
      <c r="E193" s="325" t="s">
        <v>1455</v>
      </c>
    </row>
    <row r="194" spans="1:5" x14ac:dyDescent="0.2">
      <c r="A194" s="347" t="s">
        <v>1548</v>
      </c>
      <c r="B194" s="349" t="s">
        <v>1540</v>
      </c>
      <c r="C194" s="350"/>
      <c r="D194" s="353" t="s">
        <v>56</v>
      </c>
      <c r="E194" s="326" t="s">
        <v>1454</v>
      </c>
    </row>
    <row r="195" spans="1:5" x14ac:dyDescent="0.2">
      <c r="A195" s="348"/>
      <c r="B195" s="351"/>
      <c r="C195" s="352"/>
      <c r="D195" s="354"/>
      <c r="E195" s="327" t="s">
        <v>1455</v>
      </c>
    </row>
    <row r="196" spans="1:5" x14ac:dyDescent="0.2">
      <c r="A196" s="355" t="s">
        <v>1549</v>
      </c>
      <c r="B196" s="357" t="s">
        <v>1540</v>
      </c>
      <c r="C196" s="358"/>
      <c r="D196" s="361" t="s">
        <v>56</v>
      </c>
      <c r="E196" s="324" t="s">
        <v>1454</v>
      </c>
    </row>
    <row r="197" spans="1:5" x14ac:dyDescent="0.2">
      <c r="A197" s="363"/>
      <c r="B197" s="364"/>
      <c r="C197" s="365"/>
      <c r="D197" s="366"/>
      <c r="E197" s="325" t="s">
        <v>1455</v>
      </c>
    </row>
    <row r="198" spans="1:5" x14ac:dyDescent="0.2">
      <c r="A198" s="347" t="s">
        <v>1550</v>
      </c>
      <c r="B198" s="349" t="s">
        <v>1540</v>
      </c>
      <c r="C198" s="350"/>
      <c r="D198" s="353" t="s">
        <v>56</v>
      </c>
      <c r="E198" s="326" t="s">
        <v>1454</v>
      </c>
    </row>
    <row r="199" spans="1:5" x14ac:dyDescent="0.2">
      <c r="A199" s="348"/>
      <c r="B199" s="351"/>
      <c r="C199" s="352"/>
      <c r="D199" s="354"/>
      <c r="E199" s="327" t="s">
        <v>1455</v>
      </c>
    </row>
    <row r="200" spans="1:5" x14ac:dyDescent="0.2">
      <c r="A200" s="355" t="s">
        <v>1551</v>
      </c>
      <c r="B200" s="357" t="s">
        <v>1540</v>
      </c>
      <c r="C200" s="358"/>
      <c r="D200" s="361" t="s">
        <v>56</v>
      </c>
      <c r="E200" s="324" t="s">
        <v>1454</v>
      </c>
    </row>
    <row r="201" spans="1:5" x14ac:dyDescent="0.2">
      <c r="A201" s="363"/>
      <c r="B201" s="364"/>
      <c r="C201" s="365"/>
      <c r="D201" s="366"/>
      <c r="E201" s="325" t="s">
        <v>1455</v>
      </c>
    </row>
    <row r="202" spans="1:5" x14ac:dyDescent="0.2">
      <c r="A202" s="347" t="s">
        <v>1552</v>
      </c>
      <c r="B202" s="349" t="s">
        <v>1540</v>
      </c>
      <c r="C202" s="350"/>
      <c r="D202" s="353" t="s">
        <v>56</v>
      </c>
      <c r="E202" s="326" t="s">
        <v>1454</v>
      </c>
    </row>
    <row r="203" spans="1:5" x14ac:dyDescent="0.2">
      <c r="A203" s="348"/>
      <c r="B203" s="351"/>
      <c r="C203" s="352"/>
      <c r="D203" s="354"/>
      <c r="E203" s="327" t="s">
        <v>1455</v>
      </c>
    </row>
    <row r="204" spans="1:5" x14ac:dyDescent="0.2">
      <c r="A204" s="355" t="s">
        <v>1553</v>
      </c>
      <c r="B204" s="357" t="s">
        <v>1540</v>
      </c>
      <c r="C204" s="358"/>
      <c r="D204" s="361" t="s">
        <v>56</v>
      </c>
      <c r="E204" s="324" t="s">
        <v>1454</v>
      </c>
    </row>
    <row r="205" spans="1:5" x14ac:dyDescent="0.2">
      <c r="A205" s="363"/>
      <c r="B205" s="364"/>
      <c r="C205" s="365"/>
      <c r="D205" s="366"/>
      <c r="E205" s="325" t="s">
        <v>1455</v>
      </c>
    </row>
    <row r="206" spans="1:5" x14ac:dyDescent="0.2">
      <c r="A206" s="347" t="s">
        <v>1554</v>
      </c>
      <c r="B206" s="349" t="s">
        <v>1555</v>
      </c>
      <c r="C206" s="350"/>
      <c r="D206" s="353" t="s">
        <v>56</v>
      </c>
      <c r="E206" s="326" t="s">
        <v>1454</v>
      </c>
    </row>
    <row r="207" spans="1:5" x14ac:dyDescent="0.2">
      <c r="A207" s="348"/>
      <c r="B207" s="351"/>
      <c r="C207" s="352"/>
      <c r="D207" s="354"/>
      <c r="E207" s="327" t="s">
        <v>1455</v>
      </c>
    </row>
    <row r="208" spans="1:5" x14ac:dyDescent="0.2">
      <c r="A208" s="355" t="s">
        <v>1556</v>
      </c>
      <c r="B208" s="357" t="s">
        <v>1555</v>
      </c>
      <c r="C208" s="358"/>
      <c r="D208" s="361" t="s">
        <v>56</v>
      </c>
      <c r="E208" s="324" t="s">
        <v>1454</v>
      </c>
    </row>
    <row r="209" spans="1:5" x14ac:dyDescent="0.2">
      <c r="A209" s="363"/>
      <c r="B209" s="364"/>
      <c r="C209" s="365"/>
      <c r="D209" s="366"/>
      <c r="E209" s="325" t="s">
        <v>1455</v>
      </c>
    </row>
    <row r="210" spans="1:5" x14ac:dyDescent="0.2">
      <c r="A210" s="347" t="s">
        <v>1557</v>
      </c>
      <c r="B210" s="349" t="s">
        <v>1540</v>
      </c>
      <c r="C210" s="350"/>
      <c r="D210" s="353" t="s">
        <v>56</v>
      </c>
      <c r="E210" s="326" t="s">
        <v>1454</v>
      </c>
    </row>
    <row r="211" spans="1:5" x14ac:dyDescent="0.2">
      <c r="A211" s="348"/>
      <c r="B211" s="351"/>
      <c r="C211" s="352"/>
      <c r="D211" s="354"/>
      <c r="E211" s="327" t="s">
        <v>1455</v>
      </c>
    </row>
    <row r="212" spans="1:5" x14ac:dyDescent="0.2">
      <c r="A212" s="355" t="s">
        <v>1558</v>
      </c>
      <c r="B212" s="357" t="s">
        <v>1540</v>
      </c>
      <c r="C212" s="358"/>
      <c r="D212" s="361" t="s">
        <v>56</v>
      </c>
      <c r="E212" s="324" t="s">
        <v>1454</v>
      </c>
    </row>
    <row r="213" spans="1:5" x14ac:dyDescent="0.2">
      <c r="A213" s="363"/>
      <c r="B213" s="364"/>
      <c r="C213" s="365"/>
      <c r="D213" s="366"/>
      <c r="E213" s="325" t="s">
        <v>1455</v>
      </c>
    </row>
    <row r="214" spans="1:5" x14ac:dyDescent="0.2">
      <c r="A214" s="347" t="s">
        <v>1559</v>
      </c>
      <c r="B214" s="349" t="s">
        <v>1555</v>
      </c>
      <c r="C214" s="350"/>
      <c r="D214" s="353" t="s">
        <v>56</v>
      </c>
      <c r="E214" s="326" t="s">
        <v>1454</v>
      </c>
    </row>
    <row r="215" spans="1:5" x14ac:dyDescent="0.2">
      <c r="A215" s="348"/>
      <c r="B215" s="351"/>
      <c r="C215" s="352"/>
      <c r="D215" s="354"/>
      <c r="E215" s="327" t="s">
        <v>1455</v>
      </c>
    </row>
    <row r="216" spans="1:5" x14ac:dyDescent="0.2">
      <c r="A216" s="355" t="s">
        <v>1560</v>
      </c>
      <c r="B216" s="357" t="s">
        <v>1561</v>
      </c>
      <c r="C216" s="358"/>
      <c r="D216" s="361" t="s">
        <v>56</v>
      </c>
      <c r="E216" s="324" t="s">
        <v>1454</v>
      </c>
    </row>
    <row r="217" spans="1:5" x14ac:dyDescent="0.2">
      <c r="A217" s="363"/>
      <c r="B217" s="364"/>
      <c r="C217" s="365"/>
      <c r="D217" s="366"/>
      <c r="E217" s="325" t="s">
        <v>1455</v>
      </c>
    </row>
    <row r="218" spans="1:5" x14ac:dyDescent="0.2">
      <c r="A218" s="347" t="s">
        <v>1562</v>
      </c>
      <c r="B218" s="349" t="s">
        <v>1561</v>
      </c>
      <c r="C218" s="350"/>
      <c r="D218" s="353" t="s">
        <v>56</v>
      </c>
      <c r="E218" s="326" t="s">
        <v>1454</v>
      </c>
    </row>
    <row r="219" spans="1:5" x14ac:dyDescent="0.2">
      <c r="A219" s="348"/>
      <c r="B219" s="351"/>
      <c r="C219" s="352"/>
      <c r="D219" s="354"/>
      <c r="E219" s="327" t="s">
        <v>1455</v>
      </c>
    </row>
    <row r="220" spans="1:5" x14ac:dyDescent="0.2">
      <c r="A220" s="355" t="s">
        <v>1563</v>
      </c>
      <c r="B220" s="357" t="s">
        <v>1561</v>
      </c>
      <c r="C220" s="358"/>
      <c r="D220" s="361" t="s">
        <v>56</v>
      </c>
      <c r="E220" s="324" t="s">
        <v>1454</v>
      </c>
    </row>
    <row r="221" spans="1:5" x14ac:dyDescent="0.2">
      <c r="A221" s="363"/>
      <c r="B221" s="364"/>
      <c r="C221" s="365"/>
      <c r="D221" s="366"/>
      <c r="E221" s="325" t="s">
        <v>1455</v>
      </c>
    </row>
    <row r="222" spans="1:5" x14ac:dyDescent="0.2">
      <c r="A222" s="347" t="s">
        <v>1564</v>
      </c>
      <c r="B222" s="349" t="s">
        <v>1561</v>
      </c>
      <c r="C222" s="350"/>
      <c r="D222" s="353" t="s">
        <v>56</v>
      </c>
      <c r="E222" s="326" t="s">
        <v>1454</v>
      </c>
    </row>
    <row r="223" spans="1:5" x14ac:dyDescent="0.2">
      <c r="A223" s="348"/>
      <c r="B223" s="351"/>
      <c r="C223" s="352"/>
      <c r="D223" s="354"/>
      <c r="E223" s="327" t="s">
        <v>1455</v>
      </c>
    </row>
    <row r="224" spans="1:5" x14ac:dyDescent="0.2">
      <c r="A224" s="355" t="s">
        <v>1565</v>
      </c>
      <c r="B224" s="357" t="s">
        <v>1561</v>
      </c>
      <c r="C224" s="358"/>
      <c r="D224" s="361" t="s">
        <v>56</v>
      </c>
      <c r="E224" s="324" t="s">
        <v>1454</v>
      </c>
    </row>
    <row r="225" spans="1:5" x14ac:dyDescent="0.2">
      <c r="A225" s="363"/>
      <c r="B225" s="364"/>
      <c r="C225" s="365"/>
      <c r="D225" s="366"/>
      <c r="E225" s="325" t="s">
        <v>1455</v>
      </c>
    </row>
    <row r="226" spans="1:5" x14ac:dyDescent="0.2">
      <c r="A226" s="347" t="s">
        <v>1566</v>
      </c>
      <c r="B226" s="349" t="s">
        <v>1561</v>
      </c>
      <c r="C226" s="350"/>
      <c r="D226" s="353" t="s">
        <v>56</v>
      </c>
      <c r="E226" s="326" t="s">
        <v>1454</v>
      </c>
    </row>
    <row r="227" spans="1:5" x14ac:dyDescent="0.2">
      <c r="A227" s="348"/>
      <c r="B227" s="351"/>
      <c r="C227" s="352"/>
      <c r="D227" s="354"/>
      <c r="E227" s="327" t="s">
        <v>1455</v>
      </c>
    </row>
    <row r="228" spans="1:5" x14ac:dyDescent="0.2">
      <c r="A228" s="355" t="s">
        <v>1567</v>
      </c>
      <c r="B228" s="357" t="s">
        <v>1561</v>
      </c>
      <c r="C228" s="358"/>
      <c r="D228" s="361" t="s">
        <v>56</v>
      </c>
      <c r="E228" s="324" t="s">
        <v>1454</v>
      </c>
    </row>
    <row r="229" spans="1:5" x14ac:dyDescent="0.2">
      <c r="A229" s="363"/>
      <c r="B229" s="364"/>
      <c r="C229" s="365"/>
      <c r="D229" s="366"/>
      <c r="E229" s="325" t="s">
        <v>1455</v>
      </c>
    </row>
    <row r="230" spans="1:5" x14ac:dyDescent="0.2">
      <c r="A230" s="347" t="s">
        <v>1568</v>
      </c>
      <c r="B230" s="349" t="s">
        <v>1561</v>
      </c>
      <c r="C230" s="350"/>
      <c r="D230" s="353" t="s">
        <v>56</v>
      </c>
      <c r="E230" s="326" t="s">
        <v>1454</v>
      </c>
    </row>
    <row r="231" spans="1:5" x14ac:dyDescent="0.2">
      <c r="A231" s="348"/>
      <c r="B231" s="351"/>
      <c r="C231" s="352"/>
      <c r="D231" s="354"/>
      <c r="E231" s="327" t="s">
        <v>1455</v>
      </c>
    </row>
    <row r="232" spans="1:5" x14ac:dyDescent="0.2">
      <c r="A232" s="355" t="s">
        <v>1569</v>
      </c>
      <c r="B232" s="357" t="s">
        <v>1561</v>
      </c>
      <c r="C232" s="358"/>
      <c r="D232" s="361" t="s">
        <v>56</v>
      </c>
      <c r="E232" s="324" t="s">
        <v>1454</v>
      </c>
    </row>
    <row r="233" spans="1:5" x14ac:dyDescent="0.2">
      <c r="A233" s="363"/>
      <c r="B233" s="364"/>
      <c r="C233" s="365"/>
      <c r="D233" s="366"/>
      <c r="E233" s="325" t="s">
        <v>1455</v>
      </c>
    </row>
    <row r="234" spans="1:5" x14ac:dyDescent="0.2">
      <c r="A234" s="347" t="s">
        <v>1570</v>
      </c>
      <c r="B234" s="349" t="s">
        <v>1561</v>
      </c>
      <c r="C234" s="350"/>
      <c r="D234" s="353" t="s">
        <v>56</v>
      </c>
      <c r="E234" s="326" t="s">
        <v>1454</v>
      </c>
    </row>
    <row r="235" spans="1:5" x14ac:dyDescent="0.2">
      <c r="A235" s="348"/>
      <c r="B235" s="351"/>
      <c r="C235" s="352"/>
      <c r="D235" s="354"/>
      <c r="E235" s="327" t="s">
        <v>1455</v>
      </c>
    </row>
    <row r="236" spans="1:5" x14ac:dyDescent="0.2">
      <c r="A236" s="355" t="s">
        <v>1571</v>
      </c>
      <c r="B236" s="357" t="s">
        <v>1561</v>
      </c>
      <c r="C236" s="358"/>
      <c r="D236" s="361" t="s">
        <v>56</v>
      </c>
      <c r="E236" s="324" t="s">
        <v>1454</v>
      </c>
    </row>
    <row r="237" spans="1:5" x14ac:dyDescent="0.2">
      <c r="A237" s="363"/>
      <c r="B237" s="364"/>
      <c r="C237" s="365"/>
      <c r="D237" s="366"/>
      <c r="E237" s="325" t="s">
        <v>1455</v>
      </c>
    </row>
    <row r="238" spans="1:5" x14ac:dyDescent="0.2">
      <c r="A238" s="347" t="s">
        <v>1572</v>
      </c>
      <c r="B238" s="349" t="s">
        <v>1561</v>
      </c>
      <c r="C238" s="350"/>
      <c r="D238" s="353" t="s">
        <v>56</v>
      </c>
      <c r="E238" s="326" t="s">
        <v>1454</v>
      </c>
    </row>
    <row r="239" spans="1:5" x14ac:dyDescent="0.2">
      <c r="A239" s="348"/>
      <c r="B239" s="351"/>
      <c r="C239" s="352"/>
      <c r="D239" s="354"/>
      <c r="E239" s="327" t="s">
        <v>1455</v>
      </c>
    </row>
    <row r="240" spans="1:5" x14ac:dyDescent="0.2">
      <c r="A240" s="355" t="s">
        <v>1573</v>
      </c>
      <c r="B240" s="357" t="s">
        <v>1561</v>
      </c>
      <c r="C240" s="358"/>
      <c r="D240" s="361" t="s">
        <v>56</v>
      </c>
      <c r="E240" s="324" t="s">
        <v>1454</v>
      </c>
    </row>
    <row r="241" spans="1:5" x14ac:dyDescent="0.2">
      <c r="A241" s="363"/>
      <c r="B241" s="364"/>
      <c r="C241" s="365"/>
      <c r="D241" s="366"/>
      <c r="E241" s="325" t="s">
        <v>1455</v>
      </c>
    </row>
    <row r="242" spans="1:5" x14ac:dyDescent="0.2">
      <c r="A242" s="347" t="s">
        <v>1574</v>
      </c>
      <c r="B242" s="349" t="s">
        <v>1561</v>
      </c>
      <c r="C242" s="350"/>
      <c r="D242" s="353" t="s">
        <v>56</v>
      </c>
      <c r="E242" s="326" t="s">
        <v>1454</v>
      </c>
    </row>
    <row r="243" spans="1:5" x14ac:dyDescent="0.2">
      <c r="A243" s="348"/>
      <c r="B243" s="351"/>
      <c r="C243" s="352"/>
      <c r="D243" s="354"/>
      <c r="E243" s="327" t="s">
        <v>1455</v>
      </c>
    </row>
    <row r="244" spans="1:5" x14ac:dyDescent="0.2">
      <c r="A244" s="355" t="s">
        <v>1575</v>
      </c>
      <c r="B244" s="357" t="s">
        <v>1561</v>
      </c>
      <c r="C244" s="358"/>
      <c r="D244" s="361" t="s">
        <v>56</v>
      </c>
      <c r="E244" s="324" t="s">
        <v>1454</v>
      </c>
    </row>
    <row r="245" spans="1:5" x14ac:dyDescent="0.2">
      <c r="A245" s="363"/>
      <c r="B245" s="364"/>
      <c r="C245" s="365"/>
      <c r="D245" s="366"/>
      <c r="E245" s="325" t="s">
        <v>1455</v>
      </c>
    </row>
    <row r="246" spans="1:5" x14ac:dyDescent="0.2">
      <c r="A246" s="347" t="s">
        <v>1576</v>
      </c>
      <c r="B246" s="349" t="s">
        <v>1561</v>
      </c>
      <c r="C246" s="350"/>
      <c r="D246" s="353" t="s">
        <v>56</v>
      </c>
      <c r="E246" s="326" t="s">
        <v>1454</v>
      </c>
    </row>
    <row r="247" spans="1:5" x14ac:dyDescent="0.2">
      <c r="A247" s="348"/>
      <c r="B247" s="351"/>
      <c r="C247" s="352"/>
      <c r="D247" s="354"/>
      <c r="E247" s="327" t="s">
        <v>1455</v>
      </c>
    </row>
    <row r="248" spans="1:5" x14ac:dyDescent="0.2">
      <c r="A248" s="355" t="s">
        <v>1577</v>
      </c>
      <c r="B248" s="357" t="s">
        <v>1561</v>
      </c>
      <c r="C248" s="358"/>
      <c r="D248" s="361" t="s">
        <v>56</v>
      </c>
      <c r="E248" s="324" t="s">
        <v>1454</v>
      </c>
    </row>
    <row r="249" spans="1:5" x14ac:dyDescent="0.2">
      <c r="A249" s="363"/>
      <c r="B249" s="364"/>
      <c r="C249" s="365"/>
      <c r="D249" s="366"/>
      <c r="E249" s="325" t="s">
        <v>1455</v>
      </c>
    </row>
    <row r="250" spans="1:5" x14ac:dyDescent="0.2">
      <c r="A250" s="347" t="s">
        <v>1578</v>
      </c>
      <c r="B250" s="349" t="s">
        <v>1561</v>
      </c>
      <c r="C250" s="350"/>
      <c r="D250" s="353" t="s">
        <v>56</v>
      </c>
      <c r="E250" s="326" t="s">
        <v>1454</v>
      </c>
    </row>
    <row r="251" spans="1:5" x14ac:dyDescent="0.2">
      <c r="A251" s="348"/>
      <c r="B251" s="351"/>
      <c r="C251" s="352"/>
      <c r="D251" s="354"/>
      <c r="E251" s="327" t="s">
        <v>1455</v>
      </c>
    </row>
    <row r="252" spans="1:5" x14ac:dyDescent="0.2">
      <c r="A252" s="355" t="s">
        <v>1579</v>
      </c>
      <c r="B252" s="357" t="s">
        <v>1580</v>
      </c>
      <c r="C252" s="358"/>
      <c r="D252" s="361" t="s">
        <v>56</v>
      </c>
      <c r="E252" s="324" t="s">
        <v>1454</v>
      </c>
    </row>
    <row r="253" spans="1:5" x14ac:dyDescent="0.2">
      <c r="A253" s="363"/>
      <c r="B253" s="364"/>
      <c r="C253" s="365"/>
      <c r="D253" s="366"/>
      <c r="E253" s="325" t="s">
        <v>1455</v>
      </c>
    </row>
    <row r="254" spans="1:5" x14ac:dyDescent="0.2">
      <c r="A254" s="347" t="s">
        <v>1581</v>
      </c>
      <c r="B254" s="349" t="s">
        <v>1580</v>
      </c>
      <c r="C254" s="350"/>
      <c r="D254" s="353" t="s">
        <v>56</v>
      </c>
      <c r="E254" s="326" t="s">
        <v>1454</v>
      </c>
    </row>
    <row r="255" spans="1:5" x14ac:dyDescent="0.2">
      <c r="A255" s="348"/>
      <c r="B255" s="351"/>
      <c r="C255" s="352"/>
      <c r="D255" s="354"/>
      <c r="E255" s="327" t="s">
        <v>1455</v>
      </c>
    </row>
    <row r="256" spans="1:5" x14ac:dyDescent="0.2">
      <c r="A256" s="355" t="s">
        <v>1582</v>
      </c>
      <c r="B256" s="357" t="s">
        <v>1580</v>
      </c>
      <c r="C256" s="358"/>
      <c r="D256" s="361" t="s">
        <v>56</v>
      </c>
      <c r="E256" s="324" t="s">
        <v>1454</v>
      </c>
    </row>
    <row r="257" spans="1:5" x14ac:dyDescent="0.2">
      <c r="A257" s="363"/>
      <c r="B257" s="364"/>
      <c r="C257" s="365"/>
      <c r="D257" s="366"/>
      <c r="E257" s="325" t="s">
        <v>1455</v>
      </c>
    </row>
    <row r="258" spans="1:5" x14ac:dyDescent="0.2">
      <c r="A258" s="347" t="s">
        <v>1583</v>
      </c>
      <c r="B258" s="349" t="s">
        <v>1580</v>
      </c>
      <c r="C258" s="350"/>
      <c r="D258" s="353" t="s">
        <v>56</v>
      </c>
      <c r="E258" s="326" t="s">
        <v>1454</v>
      </c>
    </row>
    <row r="259" spans="1:5" x14ac:dyDescent="0.2">
      <c r="A259" s="348"/>
      <c r="B259" s="351"/>
      <c r="C259" s="352"/>
      <c r="D259" s="354"/>
      <c r="E259" s="327" t="s">
        <v>1455</v>
      </c>
    </row>
    <row r="260" spans="1:5" x14ac:dyDescent="0.2">
      <c r="A260" s="355" t="s">
        <v>1584</v>
      </c>
      <c r="B260" s="357" t="s">
        <v>1580</v>
      </c>
      <c r="C260" s="358"/>
      <c r="D260" s="361" t="s">
        <v>56</v>
      </c>
      <c r="E260" s="324" t="s">
        <v>1454</v>
      </c>
    </row>
    <row r="261" spans="1:5" x14ac:dyDescent="0.2">
      <c r="A261" s="363"/>
      <c r="B261" s="364"/>
      <c r="C261" s="365"/>
      <c r="D261" s="366"/>
      <c r="E261" s="325" t="s">
        <v>1455</v>
      </c>
    </row>
    <row r="262" spans="1:5" x14ac:dyDescent="0.2">
      <c r="A262" s="347" t="s">
        <v>1585</v>
      </c>
      <c r="B262" s="349" t="s">
        <v>1580</v>
      </c>
      <c r="C262" s="350"/>
      <c r="D262" s="353" t="s">
        <v>56</v>
      </c>
      <c r="E262" s="326" t="s">
        <v>1454</v>
      </c>
    </row>
    <row r="263" spans="1:5" x14ac:dyDescent="0.2">
      <c r="A263" s="348"/>
      <c r="B263" s="351"/>
      <c r="C263" s="352"/>
      <c r="D263" s="354"/>
      <c r="E263" s="327" t="s">
        <v>1455</v>
      </c>
    </row>
    <row r="264" spans="1:5" x14ac:dyDescent="0.2">
      <c r="A264" s="355" t="s">
        <v>1586</v>
      </c>
      <c r="B264" s="357" t="s">
        <v>1580</v>
      </c>
      <c r="C264" s="358"/>
      <c r="D264" s="361" t="s">
        <v>56</v>
      </c>
      <c r="E264" s="324" t="s">
        <v>1454</v>
      </c>
    </row>
    <row r="265" spans="1:5" x14ac:dyDescent="0.2">
      <c r="A265" s="363"/>
      <c r="B265" s="364"/>
      <c r="C265" s="365"/>
      <c r="D265" s="366"/>
      <c r="E265" s="325" t="s">
        <v>1455</v>
      </c>
    </row>
    <row r="266" spans="1:5" x14ac:dyDescent="0.2">
      <c r="A266" s="347" t="s">
        <v>1587</v>
      </c>
      <c r="B266" s="349" t="s">
        <v>1580</v>
      </c>
      <c r="C266" s="350"/>
      <c r="D266" s="353" t="s">
        <v>56</v>
      </c>
      <c r="E266" s="326" t="s">
        <v>1454</v>
      </c>
    </row>
    <row r="267" spans="1:5" x14ac:dyDescent="0.2">
      <c r="A267" s="348"/>
      <c r="B267" s="351"/>
      <c r="C267" s="352"/>
      <c r="D267" s="354"/>
      <c r="E267" s="327" t="s">
        <v>1455</v>
      </c>
    </row>
    <row r="268" spans="1:5" x14ac:dyDescent="0.2">
      <c r="A268" s="355" t="s">
        <v>1588</v>
      </c>
      <c r="B268" s="357" t="s">
        <v>1580</v>
      </c>
      <c r="C268" s="358"/>
      <c r="D268" s="361" t="s">
        <v>56</v>
      </c>
      <c r="E268" s="324" t="s">
        <v>1454</v>
      </c>
    </row>
    <row r="269" spans="1:5" x14ac:dyDescent="0.2">
      <c r="A269" s="363"/>
      <c r="B269" s="364"/>
      <c r="C269" s="365"/>
      <c r="D269" s="366"/>
      <c r="E269" s="325" t="s">
        <v>1455</v>
      </c>
    </row>
    <row r="270" spans="1:5" x14ac:dyDescent="0.2">
      <c r="A270" s="347" t="s">
        <v>1589</v>
      </c>
      <c r="B270" s="349" t="s">
        <v>1590</v>
      </c>
      <c r="C270" s="350"/>
      <c r="D270" s="353" t="s">
        <v>56</v>
      </c>
      <c r="E270" s="326" t="s">
        <v>1454</v>
      </c>
    </row>
    <row r="271" spans="1:5" x14ac:dyDescent="0.2">
      <c r="A271" s="348"/>
      <c r="B271" s="351"/>
      <c r="C271" s="352"/>
      <c r="D271" s="354"/>
      <c r="E271" s="327" t="s">
        <v>1455</v>
      </c>
    </row>
    <row r="272" spans="1:5" x14ac:dyDescent="0.2">
      <c r="A272" s="355" t="s">
        <v>1591</v>
      </c>
      <c r="B272" s="357" t="s">
        <v>1590</v>
      </c>
      <c r="C272" s="358"/>
      <c r="D272" s="361" t="s">
        <v>56</v>
      </c>
      <c r="E272" s="324" t="s">
        <v>1454</v>
      </c>
    </row>
    <row r="273" spans="1:5" x14ac:dyDescent="0.2">
      <c r="A273" s="363"/>
      <c r="B273" s="364"/>
      <c r="C273" s="365"/>
      <c r="D273" s="366"/>
      <c r="E273" s="325" t="s">
        <v>1455</v>
      </c>
    </row>
    <row r="274" spans="1:5" x14ac:dyDescent="0.2">
      <c r="A274" s="347" t="s">
        <v>1549</v>
      </c>
      <c r="B274" s="349" t="s">
        <v>1590</v>
      </c>
      <c r="C274" s="350"/>
      <c r="D274" s="353" t="s">
        <v>56</v>
      </c>
      <c r="E274" s="326" t="s">
        <v>1454</v>
      </c>
    </row>
    <row r="275" spans="1:5" x14ac:dyDescent="0.2">
      <c r="A275" s="348"/>
      <c r="B275" s="351"/>
      <c r="C275" s="352"/>
      <c r="D275" s="354"/>
      <c r="E275" s="327" t="s">
        <v>1455</v>
      </c>
    </row>
    <row r="276" spans="1:5" x14ac:dyDescent="0.2">
      <c r="A276" s="355" t="s">
        <v>1592</v>
      </c>
      <c r="B276" s="357" t="s">
        <v>1590</v>
      </c>
      <c r="C276" s="358"/>
      <c r="D276" s="361" t="s">
        <v>56</v>
      </c>
      <c r="E276" s="324" t="s">
        <v>1454</v>
      </c>
    </row>
    <row r="277" spans="1:5" x14ac:dyDescent="0.2">
      <c r="A277" s="363"/>
      <c r="B277" s="364"/>
      <c r="C277" s="365"/>
      <c r="D277" s="366"/>
      <c r="E277" s="325" t="s">
        <v>1455</v>
      </c>
    </row>
    <row r="278" spans="1:5" x14ac:dyDescent="0.2">
      <c r="A278" s="347" t="s">
        <v>1593</v>
      </c>
      <c r="B278" s="349" t="s">
        <v>1590</v>
      </c>
      <c r="C278" s="350"/>
      <c r="D278" s="353" t="s">
        <v>56</v>
      </c>
      <c r="E278" s="326" t="s">
        <v>1454</v>
      </c>
    </row>
    <row r="279" spans="1:5" x14ac:dyDescent="0.2">
      <c r="A279" s="348"/>
      <c r="B279" s="351"/>
      <c r="C279" s="352"/>
      <c r="D279" s="354"/>
      <c r="E279" s="327" t="s">
        <v>1455</v>
      </c>
    </row>
    <row r="280" spans="1:5" x14ac:dyDescent="0.2">
      <c r="A280" s="355" t="s">
        <v>1594</v>
      </c>
      <c r="B280" s="357" t="s">
        <v>1590</v>
      </c>
      <c r="C280" s="358"/>
      <c r="D280" s="361" t="s">
        <v>56</v>
      </c>
      <c r="E280" s="324" t="s">
        <v>1454</v>
      </c>
    </row>
    <row r="281" spans="1:5" x14ac:dyDescent="0.2">
      <c r="A281" s="363"/>
      <c r="B281" s="364"/>
      <c r="C281" s="365"/>
      <c r="D281" s="366"/>
      <c r="E281" s="325" t="s">
        <v>1455</v>
      </c>
    </row>
    <row r="282" spans="1:5" x14ac:dyDescent="0.2">
      <c r="A282" s="347" t="s">
        <v>1595</v>
      </c>
      <c r="B282" s="349" t="s">
        <v>1590</v>
      </c>
      <c r="C282" s="350"/>
      <c r="D282" s="353" t="s">
        <v>56</v>
      </c>
      <c r="E282" s="326" t="s">
        <v>1454</v>
      </c>
    </row>
    <row r="283" spans="1:5" x14ac:dyDescent="0.2">
      <c r="A283" s="348"/>
      <c r="B283" s="351"/>
      <c r="C283" s="352"/>
      <c r="D283" s="354"/>
      <c r="E283" s="327" t="s">
        <v>1455</v>
      </c>
    </row>
    <row r="284" spans="1:5" x14ac:dyDescent="0.2">
      <c r="A284" s="355" t="s">
        <v>1596</v>
      </c>
      <c r="B284" s="357" t="s">
        <v>1590</v>
      </c>
      <c r="C284" s="358"/>
      <c r="D284" s="361" t="s">
        <v>56</v>
      </c>
      <c r="E284" s="324" t="s">
        <v>1454</v>
      </c>
    </row>
    <row r="285" spans="1:5" x14ac:dyDescent="0.2">
      <c r="A285" s="363"/>
      <c r="B285" s="364"/>
      <c r="C285" s="365"/>
      <c r="D285" s="366"/>
      <c r="E285" s="325" t="s">
        <v>1455</v>
      </c>
    </row>
    <row r="286" spans="1:5" x14ac:dyDescent="0.2">
      <c r="A286" s="347" t="s">
        <v>1597</v>
      </c>
      <c r="B286" s="349" t="s">
        <v>1590</v>
      </c>
      <c r="C286" s="350"/>
      <c r="D286" s="353" t="s">
        <v>56</v>
      </c>
      <c r="E286" s="326" t="s">
        <v>1454</v>
      </c>
    </row>
    <row r="287" spans="1:5" x14ac:dyDescent="0.2">
      <c r="A287" s="348"/>
      <c r="B287" s="351"/>
      <c r="C287" s="352"/>
      <c r="D287" s="354"/>
      <c r="E287" s="327" t="s">
        <v>1455</v>
      </c>
    </row>
    <row r="288" spans="1:5" x14ac:dyDescent="0.2">
      <c r="A288" s="355" t="s">
        <v>1598</v>
      </c>
      <c r="B288" s="357" t="s">
        <v>1590</v>
      </c>
      <c r="C288" s="358"/>
      <c r="D288" s="361" t="s">
        <v>56</v>
      </c>
      <c r="E288" s="324" t="s">
        <v>1454</v>
      </c>
    </row>
    <row r="289" spans="1:5" x14ac:dyDescent="0.2">
      <c r="A289" s="363"/>
      <c r="B289" s="364"/>
      <c r="C289" s="365"/>
      <c r="D289" s="366"/>
      <c r="E289" s="325" t="s">
        <v>1455</v>
      </c>
    </row>
    <row r="290" spans="1:5" x14ac:dyDescent="0.2">
      <c r="A290" s="347" t="s">
        <v>1599</v>
      </c>
      <c r="B290" s="349" t="s">
        <v>1600</v>
      </c>
      <c r="C290" s="350"/>
      <c r="D290" s="353" t="s">
        <v>56</v>
      </c>
      <c r="E290" s="326" t="s">
        <v>1454</v>
      </c>
    </row>
    <row r="291" spans="1:5" x14ac:dyDescent="0.2">
      <c r="A291" s="348"/>
      <c r="B291" s="351"/>
      <c r="C291" s="352"/>
      <c r="D291" s="354"/>
      <c r="E291" s="327" t="s">
        <v>1455</v>
      </c>
    </row>
    <row r="292" spans="1:5" x14ac:dyDescent="0.2">
      <c r="A292" s="355" t="s">
        <v>1601</v>
      </c>
      <c r="B292" s="357" t="s">
        <v>1600</v>
      </c>
      <c r="C292" s="358"/>
      <c r="D292" s="361" t="s">
        <v>56</v>
      </c>
      <c r="E292" s="324" t="s">
        <v>1454</v>
      </c>
    </row>
    <row r="293" spans="1:5" x14ac:dyDescent="0.2">
      <c r="A293" s="363"/>
      <c r="B293" s="364"/>
      <c r="C293" s="365"/>
      <c r="D293" s="366"/>
      <c r="E293" s="325" t="s">
        <v>1455</v>
      </c>
    </row>
    <row r="294" spans="1:5" x14ac:dyDescent="0.2">
      <c r="A294" s="347" t="s">
        <v>1602</v>
      </c>
      <c r="B294" s="349" t="s">
        <v>1600</v>
      </c>
      <c r="C294" s="350"/>
      <c r="D294" s="353" t="s">
        <v>56</v>
      </c>
      <c r="E294" s="326" t="s">
        <v>1454</v>
      </c>
    </row>
    <row r="295" spans="1:5" x14ac:dyDescent="0.2">
      <c r="A295" s="348"/>
      <c r="B295" s="351"/>
      <c r="C295" s="352"/>
      <c r="D295" s="354"/>
      <c r="E295" s="327" t="s">
        <v>1455</v>
      </c>
    </row>
    <row r="296" spans="1:5" x14ac:dyDescent="0.2">
      <c r="A296" s="355" t="s">
        <v>1603</v>
      </c>
      <c r="B296" s="357" t="s">
        <v>1600</v>
      </c>
      <c r="C296" s="358"/>
      <c r="D296" s="361" t="s">
        <v>56</v>
      </c>
      <c r="E296" s="324" t="s">
        <v>1454</v>
      </c>
    </row>
    <row r="297" spans="1:5" x14ac:dyDescent="0.2">
      <c r="A297" s="363"/>
      <c r="B297" s="364"/>
      <c r="C297" s="365"/>
      <c r="D297" s="366"/>
      <c r="E297" s="325" t="s">
        <v>1455</v>
      </c>
    </row>
    <row r="298" spans="1:5" x14ac:dyDescent="0.2">
      <c r="A298" s="347" t="s">
        <v>1604</v>
      </c>
      <c r="B298" s="349" t="s">
        <v>1600</v>
      </c>
      <c r="C298" s="350"/>
      <c r="D298" s="353" t="s">
        <v>56</v>
      </c>
      <c r="E298" s="326" t="s">
        <v>1454</v>
      </c>
    </row>
    <row r="299" spans="1:5" x14ac:dyDescent="0.2">
      <c r="A299" s="348"/>
      <c r="B299" s="351"/>
      <c r="C299" s="352"/>
      <c r="D299" s="354"/>
      <c r="E299" s="327" t="s">
        <v>1455</v>
      </c>
    </row>
    <row r="300" spans="1:5" x14ac:dyDescent="0.2">
      <c r="A300" s="355" t="s">
        <v>1605</v>
      </c>
      <c r="B300" s="357" t="s">
        <v>1507</v>
      </c>
      <c r="C300" s="358"/>
      <c r="D300" s="361" t="s">
        <v>56</v>
      </c>
      <c r="E300" s="324" t="s">
        <v>1454</v>
      </c>
    </row>
    <row r="301" spans="1:5" x14ac:dyDescent="0.2">
      <c r="A301" s="363"/>
      <c r="B301" s="364"/>
      <c r="C301" s="365"/>
      <c r="D301" s="366"/>
      <c r="E301" s="325" t="s">
        <v>1455</v>
      </c>
    </row>
    <row r="302" spans="1:5" x14ac:dyDescent="0.2">
      <c r="A302" s="347" t="s">
        <v>1453</v>
      </c>
      <c r="B302" s="349"/>
      <c r="C302" s="350"/>
      <c r="D302" s="353" t="s">
        <v>56</v>
      </c>
      <c r="E302" s="326" t="s">
        <v>1454</v>
      </c>
    </row>
    <row r="303" spans="1:5" x14ac:dyDescent="0.2">
      <c r="A303" s="348"/>
      <c r="B303" s="351"/>
      <c r="C303" s="352"/>
      <c r="D303" s="354"/>
      <c r="E303" s="327" t="s">
        <v>1455</v>
      </c>
    </row>
    <row r="304" spans="1:5" x14ac:dyDescent="0.2">
      <c r="A304" s="355" t="s">
        <v>1479</v>
      </c>
      <c r="B304" s="357"/>
      <c r="C304" s="358"/>
      <c r="D304" s="361" t="s">
        <v>56</v>
      </c>
      <c r="E304" s="324" t="s">
        <v>1454</v>
      </c>
    </row>
    <row r="305" spans="1:5" x14ac:dyDescent="0.2">
      <c r="A305" s="363"/>
      <c r="B305" s="364"/>
      <c r="C305" s="365"/>
      <c r="D305" s="366"/>
      <c r="E305" s="325" t="s">
        <v>1455</v>
      </c>
    </row>
    <row r="306" spans="1:5" x14ac:dyDescent="0.2">
      <c r="A306" s="347" t="s">
        <v>1489</v>
      </c>
      <c r="B306" s="349"/>
      <c r="C306" s="350"/>
      <c r="D306" s="353" t="s">
        <v>56</v>
      </c>
      <c r="E306" s="326" t="s">
        <v>1454</v>
      </c>
    </row>
    <row r="307" spans="1:5" x14ac:dyDescent="0.2">
      <c r="A307" s="348"/>
      <c r="B307" s="351"/>
      <c r="C307" s="352"/>
      <c r="D307" s="354"/>
      <c r="E307" s="327" t="s">
        <v>1455</v>
      </c>
    </row>
    <row r="308" spans="1:5" x14ac:dyDescent="0.2">
      <c r="A308" s="355" t="s">
        <v>1507</v>
      </c>
      <c r="B308" s="357"/>
      <c r="C308" s="358"/>
      <c r="D308" s="361" t="s">
        <v>56</v>
      </c>
      <c r="E308" s="324" t="s">
        <v>1454</v>
      </c>
    </row>
    <row r="309" spans="1:5" x14ac:dyDescent="0.2">
      <c r="A309" s="363"/>
      <c r="B309" s="364"/>
      <c r="C309" s="365"/>
      <c r="D309" s="366"/>
      <c r="E309" s="325" t="s">
        <v>1455</v>
      </c>
    </row>
    <row r="310" spans="1:5" x14ac:dyDescent="0.2">
      <c r="A310" s="347" t="s">
        <v>1600</v>
      </c>
      <c r="B310" s="349"/>
      <c r="C310" s="350"/>
      <c r="D310" s="353" t="s">
        <v>56</v>
      </c>
      <c r="E310" s="326" t="s">
        <v>1454</v>
      </c>
    </row>
    <row r="311" spans="1:5" x14ac:dyDescent="0.2">
      <c r="A311" s="348"/>
      <c r="B311" s="351"/>
      <c r="C311" s="352"/>
      <c r="D311" s="354"/>
      <c r="E311" s="327" t="s">
        <v>1455</v>
      </c>
    </row>
    <row r="312" spans="1:5" x14ac:dyDescent="0.2">
      <c r="A312" s="355" t="s">
        <v>1530</v>
      </c>
      <c r="B312" s="357"/>
      <c r="C312" s="358"/>
      <c r="D312" s="361" t="s">
        <v>56</v>
      </c>
      <c r="E312" s="324" t="s">
        <v>1454</v>
      </c>
    </row>
    <row r="313" spans="1:5" x14ac:dyDescent="0.2">
      <c r="A313" s="363"/>
      <c r="B313" s="364"/>
      <c r="C313" s="365"/>
      <c r="D313" s="366"/>
      <c r="E313" s="325" t="s">
        <v>1455</v>
      </c>
    </row>
    <row r="314" spans="1:5" x14ac:dyDescent="0.2">
      <c r="A314" s="347" t="s">
        <v>1540</v>
      </c>
      <c r="B314" s="349"/>
      <c r="C314" s="350"/>
      <c r="D314" s="353" t="s">
        <v>56</v>
      </c>
      <c r="E314" s="326" t="s">
        <v>1454</v>
      </c>
    </row>
    <row r="315" spans="1:5" x14ac:dyDescent="0.2">
      <c r="A315" s="348"/>
      <c r="B315" s="351"/>
      <c r="C315" s="352"/>
      <c r="D315" s="354"/>
      <c r="E315" s="327" t="s">
        <v>1455</v>
      </c>
    </row>
    <row r="316" spans="1:5" x14ac:dyDescent="0.2">
      <c r="A316" s="355" t="s">
        <v>1561</v>
      </c>
      <c r="B316" s="357"/>
      <c r="C316" s="358"/>
      <c r="D316" s="361" t="s">
        <v>56</v>
      </c>
      <c r="E316" s="324" t="s">
        <v>1454</v>
      </c>
    </row>
    <row r="317" spans="1:5" x14ac:dyDescent="0.2">
      <c r="A317" s="363"/>
      <c r="B317" s="364"/>
      <c r="C317" s="365"/>
      <c r="D317" s="366"/>
      <c r="E317" s="325" t="s">
        <v>1455</v>
      </c>
    </row>
    <row r="318" spans="1:5" x14ac:dyDescent="0.2">
      <c r="A318" s="347" t="s">
        <v>1580</v>
      </c>
      <c r="B318" s="349"/>
      <c r="C318" s="350"/>
      <c r="D318" s="353" t="s">
        <v>56</v>
      </c>
      <c r="E318" s="326" t="s">
        <v>1454</v>
      </c>
    </row>
    <row r="319" spans="1:5" x14ac:dyDescent="0.2">
      <c r="A319" s="348"/>
      <c r="B319" s="351"/>
      <c r="C319" s="352"/>
      <c r="D319" s="354"/>
      <c r="E319" s="327" t="s">
        <v>1455</v>
      </c>
    </row>
    <row r="320" spans="1:5" x14ac:dyDescent="0.2">
      <c r="A320" s="355" t="s">
        <v>1590</v>
      </c>
      <c r="B320" s="357"/>
      <c r="C320" s="358"/>
      <c r="D320" s="361" t="s">
        <v>56</v>
      </c>
      <c r="E320" s="324" t="s">
        <v>1454</v>
      </c>
    </row>
    <row r="321" spans="1:5" x14ac:dyDescent="0.2">
      <c r="A321" s="363"/>
      <c r="B321" s="364"/>
      <c r="C321" s="365"/>
      <c r="D321" s="366"/>
      <c r="E321" s="325" t="s">
        <v>1455</v>
      </c>
    </row>
    <row r="322" spans="1:5" x14ac:dyDescent="0.2">
      <c r="A322" s="347" t="s">
        <v>1515</v>
      </c>
      <c r="B322" s="349"/>
      <c r="C322" s="350"/>
      <c r="D322" s="353" t="s">
        <v>56</v>
      </c>
      <c r="E322" s="326" t="s">
        <v>1454</v>
      </c>
    </row>
    <row r="323" spans="1:5" x14ac:dyDescent="0.2">
      <c r="A323" s="348"/>
      <c r="B323" s="351"/>
      <c r="C323" s="352"/>
      <c r="D323" s="354"/>
      <c r="E323" s="327" t="s">
        <v>1455</v>
      </c>
    </row>
    <row r="324" spans="1:5" x14ac:dyDescent="0.2">
      <c r="A324" s="355" t="s">
        <v>1606</v>
      </c>
      <c r="B324" s="357" t="s">
        <v>1515</v>
      </c>
      <c r="C324" s="358"/>
      <c r="D324" s="361" t="s">
        <v>56</v>
      </c>
      <c r="E324" s="324" t="s">
        <v>1454</v>
      </c>
    </row>
    <row r="325" spans="1:5" x14ac:dyDescent="0.2">
      <c r="A325" s="363"/>
      <c r="B325" s="364"/>
      <c r="C325" s="365"/>
      <c r="D325" s="366"/>
      <c r="E325" s="325" t="s">
        <v>1455</v>
      </c>
    </row>
    <row r="326" spans="1:5" x14ac:dyDescent="0.2">
      <c r="A326" s="347" t="s">
        <v>1607</v>
      </c>
      <c r="B326" s="349" t="s">
        <v>1453</v>
      </c>
      <c r="C326" s="350"/>
      <c r="D326" s="353" t="s">
        <v>56</v>
      </c>
      <c r="E326" s="326" t="s">
        <v>1454</v>
      </c>
    </row>
    <row r="327" spans="1:5" x14ac:dyDescent="0.2">
      <c r="A327" s="348"/>
      <c r="B327" s="351"/>
      <c r="C327" s="352"/>
      <c r="D327" s="354"/>
      <c r="E327" s="327" t="s">
        <v>1455</v>
      </c>
    </row>
    <row r="328" spans="1:5" x14ac:dyDescent="0.2">
      <c r="A328" s="355" t="s">
        <v>1608</v>
      </c>
      <c r="B328" s="357" t="s">
        <v>1507</v>
      </c>
      <c r="C328" s="358"/>
      <c r="D328" s="361" t="s">
        <v>56</v>
      </c>
      <c r="E328" s="324" t="s">
        <v>1454</v>
      </c>
    </row>
    <row r="329" spans="1:5" x14ac:dyDescent="0.2">
      <c r="A329" s="363"/>
      <c r="B329" s="364"/>
      <c r="C329" s="365"/>
      <c r="D329" s="366"/>
      <c r="E329" s="325" t="s">
        <v>1455</v>
      </c>
    </row>
    <row r="330" spans="1:5" x14ac:dyDescent="0.2">
      <c r="A330" s="347" t="s">
        <v>1609</v>
      </c>
      <c r="B330" s="349" t="s">
        <v>1540</v>
      </c>
      <c r="C330" s="350"/>
      <c r="D330" s="353" t="s">
        <v>56</v>
      </c>
      <c r="E330" s="326" t="s">
        <v>1454</v>
      </c>
    </row>
    <row r="331" spans="1:5" x14ac:dyDescent="0.2">
      <c r="A331" s="348"/>
      <c r="B331" s="351"/>
      <c r="C331" s="352"/>
      <c r="D331" s="354"/>
      <c r="E331" s="327" t="s">
        <v>1455</v>
      </c>
    </row>
    <row r="332" spans="1:5" x14ac:dyDescent="0.2">
      <c r="A332" s="355" t="s">
        <v>1610</v>
      </c>
      <c r="B332" s="357" t="s">
        <v>1540</v>
      </c>
      <c r="C332" s="358"/>
      <c r="D332" s="361" t="s">
        <v>56</v>
      </c>
      <c r="E332" s="324" t="s">
        <v>1454</v>
      </c>
    </row>
    <row r="333" spans="1:5" x14ac:dyDescent="0.2">
      <c r="A333" s="363"/>
      <c r="B333" s="364"/>
      <c r="C333" s="365"/>
      <c r="D333" s="366"/>
      <c r="E333" s="325" t="s">
        <v>1455</v>
      </c>
    </row>
    <row r="334" spans="1:5" x14ac:dyDescent="0.2">
      <c r="A334" s="347" t="s">
        <v>1611</v>
      </c>
      <c r="B334" s="349" t="s">
        <v>1555</v>
      </c>
      <c r="C334" s="350"/>
      <c r="D334" s="353" t="s">
        <v>56</v>
      </c>
      <c r="E334" s="326" t="s">
        <v>1454</v>
      </c>
    </row>
    <row r="335" spans="1:5" x14ac:dyDescent="0.2">
      <c r="A335" s="348"/>
      <c r="B335" s="351"/>
      <c r="C335" s="352"/>
      <c r="D335" s="354"/>
      <c r="E335" s="327" t="s">
        <v>1455</v>
      </c>
    </row>
    <row r="336" spans="1:5" x14ac:dyDescent="0.2">
      <c r="A336" s="355" t="s">
        <v>1612</v>
      </c>
      <c r="B336" s="357" t="s">
        <v>1453</v>
      </c>
      <c r="C336" s="358"/>
      <c r="D336" s="361" t="s">
        <v>56</v>
      </c>
      <c r="E336" s="324" t="s">
        <v>1454</v>
      </c>
    </row>
    <row r="337" spans="1:5" x14ac:dyDescent="0.2">
      <c r="A337" s="363"/>
      <c r="B337" s="364"/>
      <c r="C337" s="365"/>
      <c r="D337" s="366"/>
      <c r="E337" s="325" t="s">
        <v>1455</v>
      </c>
    </row>
    <row r="338" spans="1:5" x14ac:dyDescent="0.2">
      <c r="A338" s="347" t="s">
        <v>1613</v>
      </c>
      <c r="B338" s="349" t="s">
        <v>1530</v>
      </c>
      <c r="C338" s="350"/>
      <c r="D338" s="353" t="s">
        <v>56</v>
      </c>
      <c r="E338" s="326" t="s">
        <v>1454</v>
      </c>
    </row>
    <row r="339" spans="1:5" x14ac:dyDescent="0.2">
      <c r="A339" s="348"/>
      <c r="B339" s="351"/>
      <c r="C339" s="352"/>
      <c r="D339" s="354"/>
      <c r="E339" s="327" t="s">
        <v>1455</v>
      </c>
    </row>
    <row r="340" spans="1:5" x14ac:dyDescent="0.2">
      <c r="A340" s="355" t="s">
        <v>1614</v>
      </c>
      <c r="B340" s="357" t="s">
        <v>1590</v>
      </c>
      <c r="C340" s="358"/>
      <c r="D340" s="361" t="s">
        <v>56</v>
      </c>
      <c r="E340" s="324" t="s">
        <v>1454</v>
      </c>
    </row>
    <row r="341" spans="1:5" x14ac:dyDescent="0.2">
      <c r="A341" s="363"/>
      <c r="B341" s="364"/>
      <c r="C341" s="365"/>
      <c r="D341" s="366"/>
      <c r="E341" s="325" t="s">
        <v>1455</v>
      </c>
    </row>
    <row r="342" spans="1:5" x14ac:dyDescent="0.2">
      <c r="A342" s="347" t="s">
        <v>1615</v>
      </c>
      <c r="B342" s="349" t="s">
        <v>1540</v>
      </c>
      <c r="C342" s="350"/>
      <c r="D342" s="353" t="s">
        <v>56</v>
      </c>
      <c r="E342" s="326" t="s">
        <v>1454</v>
      </c>
    </row>
    <row r="343" spans="1:5" x14ac:dyDescent="0.2">
      <c r="A343" s="348"/>
      <c r="B343" s="351"/>
      <c r="C343" s="352"/>
      <c r="D343" s="354"/>
      <c r="E343" s="327" t="s">
        <v>1455</v>
      </c>
    </row>
    <row r="344" spans="1:5" x14ac:dyDescent="0.2">
      <c r="A344" s="355" t="s">
        <v>1555</v>
      </c>
      <c r="B344" s="357"/>
      <c r="C344" s="358"/>
      <c r="D344" s="361" t="s">
        <v>56</v>
      </c>
      <c r="E344" s="324" t="s">
        <v>1454</v>
      </c>
    </row>
    <row r="345" spans="1:5" x14ac:dyDescent="0.2">
      <c r="A345" s="363"/>
      <c r="B345" s="364"/>
      <c r="C345" s="365"/>
      <c r="D345" s="366"/>
      <c r="E345" s="325" t="s">
        <v>1455</v>
      </c>
    </row>
    <row r="346" spans="1:5" x14ac:dyDescent="0.2">
      <c r="A346" s="322" t="s">
        <v>1616</v>
      </c>
      <c r="B346" s="369"/>
      <c r="C346" s="370"/>
      <c r="D346" s="312" t="s">
        <v>57</v>
      </c>
      <c r="E346" s="323"/>
    </row>
    <row r="347" spans="1:5" x14ac:dyDescent="0.2">
      <c r="A347" s="320" t="s">
        <v>1617</v>
      </c>
      <c r="B347" s="367"/>
      <c r="C347" s="368"/>
      <c r="D347" s="311" t="s">
        <v>57</v>
      </c>
      <c r="E347" s="321"/>
    </row>
    <row r="348" spans="1:5" x14ac:dyDescent="0.2">
      <c r="A348" s="322" t="s">
        <v>1618</v>
      </c>
      <c r="B348" s="369"/>
      <c r="C348" s="370"/>
      <c r="D348" s="312" t="s">
        <v>57</v>
      </c>
      <c r="E348" s="323"/>
    </row>
    <row r="349" spans="1:5" x14ac:dyDescent="0.2">
      <c r="A349" s="320" t="s">
        <v>1619</v>
      </c>
      <c r="B349" s="367"/>
      <c r="C349" s="368"/>
      <c r="D349" s="311" t="s">
        <v>57</v>
      </c>
      <c r="E349" s="321"/>
    </row>
    <row r="350" spans="1:5" x14ac:dyDescent="0.2">
      <c r="A350" s="347" t="s">
        <v>1620</v>
      </c>
      <c r="B350" s="349"/>
      <c r="C350" s="350"/>
      <c r="D350" s="353" t="s">
        <v>57</v>
      </c>
      <c r="E350" s="326" t="s">
        <v>1454</v>
      </c>
    </row>
    <row r="351" spans="1:5" x14ac:dyDescent="0.2">
      <c r="A351" s="348"/>
      <c r="B351" s="351"/>
      <c r="C351" s="352"/>
      <c r="D351" s="354"/>
      <c r="E351" s="327" t="s">
        <v>1455</v>
      </c>
    </row>
    <row r="352" spans="1:5" x14ac:dyDescent="0.2">
      <c r="A352" s="320" t="s">
        <v>1621</v>
      </c>
      <c r="B352" s="367"/>
      <c r="C352" s="368"/>
      <c r="D352" s="311" t="s">
        <v>57</v>
      </c>
      <c r="E352" s="321"/>
    </row>
    <row r="353" spans="1:5" x14ac:dyDescent="0.2">
      <c r="A353" s="347" t="s">
        <v>1622</v>
      </c>
      <c r="B353" s="349"/>
      <c r="C353" s="350"/>
      <c r="D353" s="353" t="s">
        <v>57</v>
      </c>
      <c r="E353" s="326" t="s">
        <v>1454</v>
      </c>
    </row>
    <row r="354" spans="1:5" x14ac:dyDescent="0.2">
      <c r="A354" s="348"/>
      <c r="B354" s="351"/>
      <c r="C354" s="352"/>
      <c r="D354" s="354"/>
      <c r="E354" s="327" t="s">
        <v>1455</v>
      </c>
    </row>
    <row r="355" spans="1:5" x14ac:dyDescent="0.2">
      <c r="A355" s="355" t="s">
        <v>1623</v>
      </c>
      <c r="B355" s="357"/>
      <c r="C355" s="358"/>
      <c r="D355" s="361" t="s">
        <v>57</v>
      </c>
      <c r="E355" s="324" t="s">
        <v>1454</v>
      </c>
    </row>
    <row r="356" spans="1:5" x14ac:dyDescent="0.2">
      <c r="A356" s="363"/>
      <c r="B356" s="364"/>
      <c r="C356" s="365"/>
      <c r="D356" s="366"/>
      <c r="E356" s="325" t="s">
        <v>1455</v>
      </c>
    </row>
    <row r="357" spans="1:5" x14ac:dyDescent="0.2">
      <c r="A357" s="347" t="s">
        <v>1624</v>
      </c>
      <c r="B357" s="349" t="s">
        <v>1625</v>
      </c>
      <c r="C357" s="350"/>
      <c r="D357" s="353" t="s">
        <v>57</v>
      </c>
      <c r="E357" s="326" t="s">
        <v>1454</v>
      </c>
    </row>
    <row r="358" spans="1:5" x14ac:dyDescent="0.2">
      <c r="A358" s="348"/>
      <c r="B358" s="351"/>
      <c r="C358" s="352"/>
      <c r="D358" s="354"/>
      <c r="E358" s="327" t="s">
        <v>1455</v>
      </c>
    </row>
    <row r="359" spans="1:5" x14ac:dyDescent="0.2">
      <c r="A359" s="355" t="s">
        <v>1626</v>
      </c>
      <c r="B359" s="357" t="s">
        <v>1625</v>
      </c>
      <c r="C359" s="358"/>
      <c r="D359" s="361" t="s">
        <v>57</v>
      </c>
      <c r="E359" s="324" t="s">
        <v>1454</v>
      </c>
    </row>
    <row r="360" spans="1:5" x14ac:dyDescent="0.2">
      <c r="A360" s="363"/>
      <c r="B360" s="364"/>
      <c r="C360" s="365"/>
      <c r="D360" s="366"/>
      <c r="E360" s="325" t="s">
        <v>1455</v>
      </c>
    </row>
    <row r="361" spans="1:5" x14ac:dyDescent="0.2">
      <c r="A361" s="347" t="s">
        <v>1627</v>
      </c>
      <c r="B361" s="349" t="s">
        <v>1625</v>
      </c>
      <c r="C361" s="350"/>
      <c r="D361" s="353" t="s">
        <v>57</v>
      </c>
      <c r="E361" s="326" t="s">
        <v>1454</v>
      </c>
    </row>
    <row r="362" spans="1:5" x14ac:dyDescent="0.2">
      <c r="A362" s="348"/>
      <c r="B362" s="351"/>
      <c r="C362" s="352"/>
      <c r="D362" s="354"/>
      <c r="E362" s="327" t="s">
        <v>1455</v>
      </c>
    </row>
    <row r="363" spans="1:5" x14ac:dyDescent="0.2">
      <c r="A363" s="355" t="s">
        <v>1628</v>
      </c>
      <c r="B363" s="357" t="s">
        <v>1625</v>
      </c>
      <c r="C363" s="358"/>
      <c r="D363" s="361" t="s">
        <v>57</v>
      </c>
      <c r="E363" s="324" t="s">
        <v>1454</v>
      </c>
    </row>
    <row r="364" spans="1:5" x14ac:dyDescent="0.2">
      <c r="A364" s="363"/>
      <c r="B364" s="364"/>
      <c r="C364" s="365"/>
      <c r="D364" s="366"/>
      <c r="E364" s="325" t="s">
        <v>1455</v>
      </c>
    </row>
    <row r="365" spans="1:5" x14ac:dyDescent="0.2">
      <c r="A365" s="347" t="s">
        <v>1629</v>
      </c>
      <c r="B365" s="349" t="s">
        <v>1625</v>
      </c>
      <c r="C365" s="350"/>
      <c r="D365" s="353" t="s">
        <v>57</v>
      </c>
      <c r="E365" s="326" t="s">
        <v>1454</v>
      </c>
    </row>
    <row r="366" spans="1:5" x14ac:dyDescent="0.2">
      <c r="A366" s="348"/>
      <c r="B366" s="351"/>
      <c r="C366" s="352"/>
      <c r="D366" s="354"/>
      <c r="E366" s="327" t="s">
        <v>1455</v>
      </c>
    </row>
    <row r="367" spans="1:5" x14ac:dyDescent="0.2">
      <c r="A367" s="355" t="s">
        <v>1630</v>
      </c>
      <c r="B367" s="357" t="s">
        <v>1625</v>
      </c>
      <c r="C367" s="358"/>
      <c r="D367" s="361" t="s">
        <v>57</v>
      </c>
      <c r="E367" s="324" t="s">
        <v>1454</v>
      </c>
    </row>
    <row r="368" spans="1:5" x14ac:dyDescent="0.2">
      <c r="A368" s="363"/>
      <c r="B368" s="364"/>
      <c r="C368" s="365"/>
      <c r="D368" s="366"/>
      <c r="E368" s="325" t="s">
        <v>1455</v>
      </c>
    </row>
    <row r="369" spans="1:5" x14ac:dyDescent="0.2">
      <c r="A369" s="347" t="s">
        <v>1631</v>
      </c>
      <c r="B369" s="349" t="s">
        <v>1625</v>
      </c>
      <c r="C369" s="350"/>
      <c r="D369" s="353" t="s">
        <v>57</v>
      </c>
      <c r="E369" s="326" t="s">
        <v>1454</v>
      </c>
    </row>
    <row r="370" spans="1:5" x14ac:dyDescent="0.2">
      <c r="A370" s="348"/>
      <c r="B370" s="351"/>
      <c r="C370" s="352"/>
      <c r="D370" s="354"/>
      <c r="E370" s="327" t="s">
        <v>1455</v>
      </c>
    </row>
    <row r="371" spans="1:5" x14ac:dyDescent="0.2">
      <c r="A371" s="355" t="s">
        <v>1632</v>
      </c>
      <c r="B371" s="357" t="s">
        <v>1625</v>
      </c>
      <c r="C371" s="358"/>
      <c r="D371" s="361" t="s">
        <v>57</v>
      </c>
      <c r="E371" s="324" t="s">
        <v>1454</v>
      </c>
    </row>
    <row r="372" spans="1:5" x14ac:dyDescent="0.2">
      <c r="A372" s="363"/>
      <c r="B372" s="364"/>
      <c r="C372" s="365"/>
      <c r="D372" s="366"/>
      <c r="E372" s="325" t="s">
        <v>1455</v>
      </c>
    </row>
    <row r="373" spans="1:5" x14ac:dyDescent="0.2">
      <c r="A373" s="347" t="s">
        <v>1633</v>
      </c>
      <c r="B373" s="349" t="s">
        <v>1625</v>
      </c>
      <c r="C373" s="350"/>
      <c r="D373" s="353" t="s">
        <v>57</v>
      </c>
      <c r="E373" s="326" t="s">
        <v>1454</v>
      </c>
    </row>
    <row r="374" spans="1:5" x14ac:dyDescent="0.2">
      <c r="A374" s="348"/>
      <c r="B374" s="351"/>
      <c r="C374" s="352"/>
      <c r="D374" s="354"/>
      <c r="E374" s="327" t="s">
        <v>1455</v>
      </c>
    </row>
    <row r="375" spans="1:5" x14ac:dyDescent="0.2">
      <c r="A375" s="355" t="s">
        <v>1634</v>
      </c>
      <c r="B375" s="357" t="s">
        <v>1625</v>
      </c>
      <c r="C375" s="358"/>
      <c r="D375" s="361" t="s">
        <v>57</v>
      </c>
      <c r="E375" s="324" t="s">
        <v>1454</v>
      </c>
    </row>
    <row r="376" spans="1:5" x14ac:dyDescent="0.2">
      <c r="A376" s="363"/>
      <c r="B376" s="364"/>
      <c r="C376" s="365"/>
      <c r="D376" s="366"/>
      <c r="E376" s="325" t="s">
        <v>1455</v>
      </c>
    </row>
    <row r="377" spans="1:5" x14ac:dyDescent="0.2">
      <c r="A377" s="347" t="s">
        <v>1635</v>
      </c>
      <c r="B377" s="349" t="s">
        <v>1625</v>
      </c>
      <c r="C377" s="350"/>
      <c r="D377" s="353" t="s">
        <v>57</v>
      </c>
      <c r="E377" s="326" t="s">
        <v>1454</v>
      </c>
    </row>
    <row r="378" spans="1:5" x14ac:dyDescent="0.2">
      <c r="A378" s="348"/>
      <c r="B378" s="351"/>
      <c r="C378" s="352"/>
      <c r="D378" s="354"/>
      <c r="E378" s="327" t="s">
        <v>1455</v>
      </c>
    </row>
    <row r="379" spans="1:5" x14ac:dyDescent="0.2">
      <c r="A379" s="355" t="s">
        <v>1636</v>
      </c>
      <c r="B379" s="357" t="s">
        <v>1625</v>
      </c>
      <c r="C379" s="358"/>
      <c r="D379" s="361" t="s">
        <v>57</v>
      </c>
      <c r="E379" s="324" t="s">
        <v>1454</v>
      </c>
    </row>
    <row r="380" spans="1:5" x14ac:dyDescent="0.2">
      <c r="A380" s="363"/>
      <c r="B380" s="364"/>
      <c r="C380" s="365"/>
      <c r="D380" s="366"/>
      <c r="E380" s="325" t="s">
        <v>1455</v>
      </c>
    </row>
    <row r="381" spans="1:5" x14ac:dyDescent="0.2">
      <c r="A381" s="347" t="s">
        <v>1637</v>
      </c>
      <c r="B381" s="349" t="s">
        <v>1625</v>
      </c>
      <c r="C381" s="350"/>
      <c r="D381" s="353" t="s">
        <v>57</v>
      </c>
      <c r="E381" s="326" t="s">
        <v>1454</v>
      </c>
    </row>
    <row r="382" spans="1:5" x14ac:dyDescent="0.2">
      <c r="A382" s="348"/>
      <c r="B382" s="351"/>
      <c r="C382" s="352"/>
      <c r="D382" s="354"/>
      <c r="E382" s="327" t="s">
        <v>1455</v>
      </c>
    </row>
    <row r="383" spans="1:5" x14ac:dyDescent="0.2">
      <c r="A383" s="355" t="s">
        <v>1638</v>
      </c>
      <c r="B383" s="357" t="s">
        <v>1639</v>
      </c>
      <c r="C383" s="358"/>
      <c r="D383" s="361" t="s">
        <v>57</v>
      </c>
      <c r="E383" s="324" t="s">
        <v>1454</v>
      </c>
    </row>
    <row r="384" spans="1:5" x14ac:dyDescent="0.2">
      <c r="A384" s="363"/>
      <c r="B384" s="364"/>
      <c r="C384" s="365"/>
      <c r="D384" s="366"/>
      <c r="E384" s="325" t="s">
        <v>1455</v>
      </c>
    </row>
    <row r="385" spans="1:5" x14ac:dyDescent="0.2">
      <c r="A385" s="347" t="s">
        <v>1640</v>
      </c>
      <c r="B385" s="349" t="s">
        <v>1639</v>
      </c>
      <c r="C385" s="350"/>
      <c r="D385" s="353" t="s">
        <v>57</v>
      </c>
      <c r="E385" s="326" t="s">
        <v>1454</v>
      </c>
    </row>
    <row r="386" spans="1:5" x14ac:dyDescent="0.2">
      <c r="A386" s="348"/>
      <c r="B386" s="351"/>
      <c r="C386" s="352"/>
      <c r="D386" s="354"/>
      <c r="E386" s="327" t="s">
        <v>1455</v>
      </c>
    </row>
    <row r="387" spans="1:5" x14ac:dyDescent="0.2">
      <c r="A387" s="355" t="s">
        <v>1641</v>
      </c>
      <c r="B387" s="357" t="s">
        <v>1639</v>
      </c>
      <c r="C387" s="358"/>
      <c r="D387" s="361" t="s">
        <v>57</v>
      </c>
      <c r="E387" s="324" t="s">
        <v>1454</v>
      </c>
    </row>
    <row r="388" spans="1:5" x14ac:dyDescent="0.2">
      <c r="A388" s="363"/>
      <c r="B388" s="364"/>
      <c r="C388" s="365"/>
      <c r="D388" s="366"/>
      <c r="E388" s="325" t="s">
        <v>1455</v>
      </c>
    </row>
    <row r="389" spans="1:5" x14ac:dyDescent="0.2">
      <c r="A389" s="347" t="s">
        <v>1642</v>
      </c>
      <c r="B389" s="349" t="s">
        <v>1639</v>
      </c>
      <c r="C389" s="350"/>
      <c r="D389" s="353" t="s">
        <v>57</v>
      </c>
      <c r="E389" s="326" t="s">
        <v>1454</v>
      </c>
    </row>
    <row r="390" spans="1:5" x14ac:dyDescent="0.2">
      <c r="A390" s="348"/>
      <c r="B390" s="351"/>
      <c r="C390" s="352"/>
      <c r="D390" s="354"/>
      <c r="E390" s="327" t="s">
        <v>1455</v>
      </c>
    </row>
    <row r="391" spans="1:5" x14ac:dyDescent="0.2">
      <c r="A391" s="355" t="s">
        <v>1643</v>
      </c>
      <c r="B391" s="357" t="s">
        <v>1639</v>
      </c>
      <c r="C391" s="358"/>
      <c r="D391" s="361" t="s">
        <v>57</v>
      </c>
      <c r="E391" s="324" t="s">
        <v>1454</v>
      </c>
    </row>
    <row r="392" spans="1:5" x14ac:dyDescent="0.2">
      <c r="A392" s="363"/>
      <c r="B392" s="364"/>
      <c r="C392" s="365"/>
      <c r="D392" s="366"/>
      <c r="E392" s="325" t="s">
        <v>1455</v>
      </c>
    </row>
    <row r="393" spans="1:5" x14ac:dyDescent="0.2">
      <c r="A393" s="347" t="s">
        <v>1644</v>
      </c>
      <c r="B393" s="349" t="s">
        <v>1645</v>
      </c>
      <c r="C393" s="350"/>
      <c r="D393" s="353" t="s">
        <v>57</v>
      </c>
      <c r="E393" s="326" t="s">
        <v>1454</v>
      </c>
    </row>
    <row r="394" spans="1:5" x14ac:dyDescent="0.2">
      <c r="A394" s="348"/>
      <c r="B394" s="351"/>
      <c r="C394" s="352"/>
      <c r="D394" s="354"/>
      <c r="E394" s="327" t="s">
        <v>1455</v>
      </c>
    </row>
    <row r="395" spans="1:5" x14ac:dyDescent="0.2">
      <c r="A395" s="355" t="s">
        <v>1646</v>
      </c>
      <c r="B395" s="357" t="s">
        <v>1647</v>
      </c>
      <c r="C395" s="358"/>
      <c r="D395" s="361" t="s">
        <v>57</v>
      </c>
      <c r="E395" s="324" t="s">
        <v>1454</v>
      </c>
    </row>
    <row r="396" spans="1:5" x14ac:dyDescent="0.2">
      <c r="A396" s="363"/>
      <c r="B396" s="364"/>
      <c r="C396" s="365"/>
      <c r="D396" s="366"/>
      <c r="E396" s="325" t="s">
        <v>1455</v>
      </c>
    </row>
    <row r="397" spans="1:5" x14ac:dyDescent="0.2">
      <c r="A397" s="347" t="s">
        <v>1648</v>
      </c>
      <c r="B397" s="349" t="s">
        <v>1645</v>
      </c>
      <c r="C397" s="350"/>
      <c r="D397" s="353" t="s">
        <v>57</v>
      </c>
      <c r="E397" s="326" t="s">
        <v>1454</v>
      </c>
    </row>
    <row r="398" spans="1:5" x14ac:dyDescent="0.2">
      <c r="A398" s="348"/>
      <c r="B398" s="351"/>
      <c r="C398" s="352"/>
      <c r="D398" s="354"/>
      <c r="E398" s="327" t="s">
        <v>1455</v>
      </c>
    </row>
    <row r="399" spans="1:5" x14ac:dyDescent="0.2">
      <c r="A399" s="355" t="s">
        <v>1649</v>
      </c>
      <c r="B399" s="357" t="s">
        <v>1645</v>
      </c>
      <c r="C399" s="358"/>
      <c r="D399" s="361" t="s">
        <v>57</v>
      </c>
      <c r="E399" s="324" t="s">
        <v>1454</v>
      </c>
    </row>
    <row r="400" spans="1:5" x14ac:dyDescent="0.2">
      <c r="A400" s="363"/>
      <c r="B400" s="364"/>
      <c r="C400" s="365"/>
      <c r="D400" s="366"/>
      <c r="E400" s="325" t="s">
        <v>1455</v>
      </c>
    </row>
    <row r="401" spans="1:5" x14ac:dyDescent="0.2">
      <c r="A401" s="347" t="s">
        <v>1650</v>
      </c>
      <c r="B401" s="349" t="s">
        <v>1645</v>
      </c>
      <c r="C401" s="350"/>
      <c r="D401" s="353" t="s">
        <v>57</v>
      </c>
      <c r="E401" s="326" t="s">
        <v>1454</v>
      </c>
    </row>
    <row r="402" spans="1:5" x14ac:dyDescent="0.2">
      <c r="A402" s="348"/>
      <c r="B402" s="351"/>
      <c r="C402" s="352"/>
      <c r="D402" s="354"/>
      <c r="E402" s="327" t="s">
        <v>1455</v>
      </c>
    </row>
    <row r="403" spans="1:5" x14ac:dyDescent="0.2">
      <c r="A403" s="355" t="s">
        <v>1651</v>
      </c>
      <c r="B403" s="357" t="s">
        <v>1645</v>
      </c>
      <c r="C403" s="358"/>
      <c r="D403" s="361" t="s">
        <v>57</v>
      </c>
      <c r="E403" s="324" t="s">
        <v>1454</v>
      </c>
    </row>
    <row r="404" spans="1:5" x14ac:dyDescent="0.2">
      <c r="A404" s="363"/>
      <c r="B404" s="364"/>
      <c r="C404" s="365"/>
      <c r="D404" s="366"/>
      <c r="E404" s="325" t="s">
        <v>1455</v>
      </c>
    </row>
    <row r="405" spans="1:5" x14ac:dyDescent="0.2">
      <c r="A405" s="347" t="s">
        <v>1652</v>
      </c>
      <c r="B405" s="349" t="s">
        <v>1645</v>
      </c>
      <c r="C405" s="350"/>
      <c r="D405" s="353" t="s">
        <v>57</v>
      </c>
      <c r="E405" s="326" t="s">
        <v>1454</v>
      </c>
    </row>
    <row r="406" spans="1:5" x14ac:dyDescent="0.2">
      <c r="A406" s="348"/>
      <c r="B406" s="351"/>
      <c r="C406" s="352"/>
      <c r="D406" s="354"/>
      <c r="E406" s="327" t="s">
        <v>1455</v>
      </c>
    </row>
    <row r="407" spans="1:5" x14ac:dyDescent="0.2">
      <c r="A407" s="355" t="s">
        <v>1653</v>
      </c>
      <c r="B407" s="357" t="s">
        <v>1645</v>
      </c>
      <c r="C407" s="358"/>
      <c r="D407" s="361" t="s">
        <v>57</v>
      </c>
      <c r="E407" s="324" t="s">
        <v>1454</v>
      </c>
    </row>
    <row r="408" spans="1:5" x14ac:dyDescent="0.2">
      <c r="A408" s="363"/>
      <c r="B408" s="364"/>
      <c r="C408" s="365"/>
      <c r="D408" s="366"/>
      <c r="E408" s="325" t="s">
        <v>1455</v>
      </c>
    </row>
    <row r="409" spans="1:5" x14ac:dyDescent="0.2">
      <c r="A409" s="347" t="s">
        <v>1654</v>
      </c>
      <c r="B409" s="349" t="s">
        <v>1625</v>
      </c>
      <c r="C409" s="350"/>
      <c r="D409" s="353" t="s">
        <v>57</v>
      </c>
      <c r="E409" s="326" t="s">
        <v>1454</v>
      </c>
    </row>
    <row r="410" spans="1:5" x14ac:dyDescent="0.2">
      <c r="A410" s="348"/>
      <c r="B410" s="351"/>
      <c r="C410" s="352"/>
      <c r="D410" s="354"/>
      <c r="E410" s="327" t="s">
        <v>1455</v>
      </c>
    </row>
    <row r="411" spans="1:5" x14ac:dyDescent="0.2">
      <c r="A411" s="355" t="s">
        <v>1655</v>
      </c>
      <c r="B411" s="357" t="s">
        <v>1645</v>
      </c>
      <c r="C411" s="358"/>
      <c r="D411" s="361" t="s">
        <v>57</v>
      </c>
      <c r="E411" s="324" t="s">
        <v>1454</v>
      </c>
    </row>
    <row r="412" spans="1:5" x14ac:dyDescent="0.2">
      <c r="A412" s="363"/>
      <c r="B412" s="364"/>
      <c r="C412" s="365"/>
      <c r="D412" s="366"/>
      <c r="E412" s="325" t="s">
        <v>1455</v>
      </c>
    </row>
    <row r="413" spans="1:5" x14ac:dyDescent="0.2">
      <c r="A413" s="347" t="s">
        <v>1656</v>
      </c>
      <c r="B413" s="349" t="s">
        <v>1657</v>
      </c>
      <c r="C413" s="350"/>
      <c r="D413" s="353" t="s">
        <v>57</v>
      </c>
      <c r="E413" s="326" t="s">
        <v>1454</v>
      </c>
    </row>
    <row r="414" spans="1:5" x14ac:dyDescent="0.2">
      <c r="A414" s="348"/>
      <c r="B414" s="351"/>
      <c r="C414" s="352"/>
      <c r="D414" s="354"/>
      <c r="E414" s="327" t="s">
        <v>1455</v>
      </c>
    </row>
    <row r="415" spans="1:5" x14ac:dyDescent="0.2">
      <c r="A415" s="355" t="s">
        <v>1658</v>
      </c>
      <c r="B415" s="357" t="s">
        <v>1657</v>
      </c>
      <c r="C415" s="358"/>
      <c r="D415" s="361" t="s">
        <v>57</v>
      </c>
      <c r="E415" s="324" t="s">
        <v>1454</v>
      </c>
    </row>
    <row r="416" spans="1:5" x14ac:dyDescent="0.2">
      <c r="A416" s="363"/>
      <c r="B416" s="364"/>
      <c r="C416" s="365"/>
      <c r="D416" s="366"/>
      <c r="E416" s="325" t="s">
        <v>1455</v>
      </c>
    </row>
    <row r="417" spans="1:5" x14ac:dyDescent="0.2">
      <c r="A417" s="347" t="s">
        <v>1659</v>
      </c>
      <c r="B417" s="349" t="s">
        <v>1657</v>
      </c>
      <c r="C417" s="350"/>
      <c r="D417" s="353" t="s">
        <v>57</v>
      </c>
      <c r="E417" s="326" t="s">
        <v>1454</v>
      </c>
    </row>
    <row r="418" spans="1:5" x14ac:dyDescent="0.2">
      <c r="A418" s="348"/>
      <c r="B418" s="351"/>
      <c r="C418" s="352"/>
      <c r="D418" s="354"/>
      <c r="E418" s="327" t="s">
        <v>1455</v>
      </c>
    </row>
    <row r="419" spans="1:5" x14ac:dyDescent="0.2">
      <c r="A419" s="355" t="s">
        <v>1660</v>
      </c>
      <c r="B419" s="357" t="s">
        <v>1657</v>
      </c>
      <c r="C419" s="358"/>
      <c r="D419" s="361" t="s">
        <v>57</v>
      </c>
      <c r="E419" s="324" t="s">
        <v>1454</v>
      </c>
    </row>
    <row r="420" spans="1:5" x14ac:dyDescent="0.2">
      <c r="A420" s="363"/>
      <c r="B420" s="364"/>
      <c r="C420" s="365"/>
      <c r="D420" s="366"/>
      <c r="E420" s="325" t="s">
        <v>1455</v>
      </c>
    </row>
    <row r="421" spans="1:5" x14ac:dyDescent="0.2">
      <c r="A421" s="347" t="s">
        <v>1661</v>
      </c>
      <c r="B421" s="349" t="s">
        <v>1657</v>
      </c>
      <c r="C421" s="350"/>
      <c r="D421" s="353" t="s">
        <v>57</v>
      </c>
      <c r="E421" s="326" t="s">
        <v>1454</v>
      </c>
    </row>
    <row r="422" spans="1:5" x14ac:dyDescent="0.2">
      <c r="A422" s="348"/>
      <c r="B422" s="351"/>
      <c r="C422" s="352"/>
      <c r="D422" s="354"/>
      <c r="E422" s="327" t="s">
        <v>1455</v>
      </c>
    </row>
    <row r="423" spans="1:5" x14ac:dyDescent="0.2">
      <c r="A423" s="355" t="s">
        <v>1662</v>
      </c>
      <c r="B423" s="357" t="s">
        <v>1657</v>
      </c>
      <c r="C423" s="358"/>
      <c r="D423" s="361" t="s">
        <v>57</v>
      </c>
      <c r="E423" s="324" t="s">
        <v>1454</v>
      </c>
    </row>
    <row r="424" spans="1:5" x14ac:dyDescent="0.2">
      <c r="A424" s="363"/>
      <c r="B424" s="364"/>
      <c r="C424" s="365"/>
      <c r="D424" s="366"/>
      <c r="E424" s="325" t="s">
        <v>1455</v>
      </c>
    </row>
    <row r="425" spans="1:5" x14ac:dyDescent="0.2">
      <c r="A425" s="347" t="s">
        <v>1663</v>
      </c>
      <c r="B425" s="349" t="s">
        <v>1657</v>
      </c>
      <c r="C425" s="350"/>
      <c r="D425" s="353" t="s">
        <v>57</v>
      </c>
      <c r="E425" s="326" t="s">
        <v>1454</v>
      </c>
    </row>
    <row r="426" spans="1:5" x14ac:dyDescent="0.2">
      <c r="A426" s="348"/>
      <c r="B426" s="351"/>
      <c r="C426" s="352"/>
      <c r="D426" s="354"/>
      <c r="E426" s="327" t="s">
        <v>1455</v>
      </c>
    </row>
    <row r="427" spans="1:5" x14ac:dyDescent="0.2">
      <c r="A427" s="355" t="s">
        <v>1664</v>
      </c>
      <c r="B427" s="357" t="s">
        <v>1657</v>
      </c>
      <c r="C427" s="358"/>
      <c r="D427" s="361" t="s">
        <v>57</v>
      </c>
      <c r="E427" s="324" t="s">
        <v>1454</v>
      </c>
    </row>
    <row r="428" spans="1:5" x14ac:dyDescent="0.2">
      <c r="A428" s="363"/>
      <c r="B428" s="364"/>
      <c r="C428" s="365"/>
      <c r="D428" s="366"/>
      <c r="E428" s="325" t="s">
        <v>1455</v>
      </c>
    </row>
    <row r="429" spans="1:5" x14ac:dyDescent="0.2">
      <c r="A429" s="347" t="s">
        <v>1665</v>
      </c>
      <c r="B429" s="349" t="s">
        <v>1639</v>
      </c>
      <c r="C429" s="350"/>
      <c r="D429" s="353" t="s">
        <v>57</v>
      </c>
      <c r="E429" s="326" t="s">
        <v>1454</v>
      </c>
    </row>
    <row r="430" spans="1:5" x14ac:dyDescent="0.2">
      <c r="A430" s="348"/>
      <c r="B430" s="351"/>
      <c r="C430" s="352"/>
      <c r="D430" s="354"/>
      <c r="E430" s="327" t="s">
        <v>1455</v>
      </c>
    </row>
    <row r="431" spans="1:5" x14ac:dyDescent="0.2">
      <c r="A431" s="355" t="s">
        <v>1666</v>
      </c>
      <c r="B431" s="357" t="s">
        <v>1657</v>
      </c>
      <c r="C431" s="358"/>
      <c r="D431" s="361" t="s">
        <v>57</v>
      </c>
      <c r="E431" s="324" t="s">
        <v>1454</v>
      </c>
    </row>
    <row r="432" spans="1:5" x14ac:dyDescent="0.2">
      <c r="A432" s="363"/>
      <c r="B432" s="364"/>
      <c r="C432" s="365"/>
      <c r="D432" s="366"/>
      <c r="E432" s="325" t="s">
        <v>1455</v>
      </c>
    </row>
    <row r="433" spans="1:5" x14ac:dyDescent="0.2">
      <c r="A433" s="347" t="s">
        <v>1667</v>
      </c>
      <c r="B433" s="349" t="s">
        <v>1657</v>
      </c>
      <c r="C433" s="350"/>
      <c r="D433" s="353" t="s">
        <v>57</v>
      </c>
      <c r="E433" s="326" t="s">
        <v>1454</v>
      </c>
    </row>
    <row r="434" spans="1:5" x14ac:dyDescent="0.2">
      <c r="A434" s="348"/>
      <c r="B434" s="351"/>
      <c r="C434" s="352"/>
      <c r="D434" s="354"/>
      <c r="E434" s="327" t="s">
        <v>1455</v>
      </c>
    </row>
    <row r="435" spans="1:5" x14ac:dyDescent="0.2">
      <c r="A435" s="355" t="s">
        <v>1668</v>
      </c>
      <c r="B435" s="357" t="s">
        <v>1647</v>
      </c>
      <c r="C435" s="358"/>
      <c r="D435" s="361" t="s">
        <v>57</v>
      </c>
      <c r="E435" s="324" t="s">
        <v>1454</v>
      </c>
    </row>
    <row r="436" spans="1:5" x14ac:dyDescent="0.2">
      <c r="A436" s="363"/>
      <c r="B436" s="364"/>
      <c r="C436" s="365"/>
      <c r="D436" s="366"/>
      <c r="E436" s="325" t="s">
        <v>1455</v>
      </c>
    </row>
    <row r="437" spans="1:5" x14ac:dyDescent="0.2">
      <c r="A437" s="347" t="s">
        <v>1669</v>
      </c>
      <c r="B437" s="349" t="s">
        <v>1647</v>
      </c>
      <c r="C437" s="350"/>
      <c r="D437" s="353" t="s">
        <v>57</v>
      </c>
      <c r="E437" s="326" t="s">
        <v>1454</v>
      </c>
    </row>
    <row r="438" spans="1:5" x14ac:dyDescent="0.2">
      <c r="A438" s="348"/>
      <c r="B438" s="351"/>
      <c r="C438" s="352"/>
      <c r="D438" s="354"/>
      <c r="E438" s="327" t="s">
        <v>1455</v>
      </c>
    </row>
    <row r="439" spans="1:5" x14ac:dyDescent="0.2">
      <c r="A439" s="355" t="s">
        <v>1670</v>
      </c>
      <c r="B439" s="357" t="s">
        <v>1647</v>
      </c>
      <c r="C439" s="358"/>
      <c r="D439" s="361" t="s">
        <v>57</v>
      </c>
      <c r="E439" s="324" t="s">
        <v>1454</v>
      </c>
    </row>
    <row r="440" spans="1:5" x14ac:dyDescent="0.2">
      <c r="A440" s="363"/>
      <c r="B440" s="364"/>
      <c r="C440" s="365"/>
      <c r="D440" s="366"/>
      <c r="E440" s="325" t="s">
        <v>1455</v>
      </c>
    </row>
    <row r="441" spans="1:5" x14ac:dyDescent="0.2">
      <c r="A441" s="347" t="s">
        <v>1671</v>
      </c>
      <c r="B441" s="349" t="s">
        <v>1647</v>
      </c>
      <c r="C441" s="350"/>
      <c r="D441" s="353" t="s">
        <v>57</v>
      </c>
      <c r="E441" s="326" t="s">
        <v>1454</v>
      </c>
    </row>
    <row r="442" spans="1:5" x14ac:dyDescent="0.2">
      <c r="A442" s="348"/>
      <c r="B442" s="351"/>
      <c r="C442" s="352"/>
      <c r="D442" s="354"/>
      <c r="E442" s="327" t="s">
        <v>1455</v>
      </c>
    </row>
    <row r="443" spans="1:5" x14ac:dyDescent="0.2">
      <c r="A443" s="355" t="s">
        <v>1672</v>
      </c>
      <c r="B443" s="357" t="s">
        <v>1647</v>
      </c>
      <c r="C443" s="358"/>
      <c r="D443" s="361" t="s">
        <v>57</v>
      </c>
      <c r="E443" s="324" t="s">
        <v>1454</v>
      </c>
    </row>
    <row r="444" spans="1:5" x14ac:dyDescent="0.2">
      <c r="A444" s="363"/>
      <c r="B444" s="364"/>
      <c r="C444" s="365"/>
      <c r="D444" s="366"/>
      <c r="E444" s="325" t="s">
        <v>1455</v>
      </c>
    </row>
    <row r="445" spans="1:5" x14ac:dyDescent="0.2">
      <c r="A445" s="347" t="s">
        <v>1673</v>
      </c>
      <c r="B445" s="349" t="s">
        <v>1674</v>
      </c>
      <c r="C445" s="350"/>
      <c r="D445" s="353" t="s">
        <v>57</v>
      </c>
      <c r="E445" s="326" t="s">
        <v>1454</v>
      </c>
    </row>
    <row r="446" spans="1:5" x14ac:dyDescent="0.2">
      <c r="A446" s="348"/>
      <c r="B446" s="351"/>
      <c r="C446" s="352"/>
      <c r="D446" s="354"/>
      <c r="E446" s="327" t="s">
        <v>1455</v>
      </c>
    </row>
    <row r="447" spans="1:5" x14ac:dyDescent="0.2">
      <c r="A447" s="355" t="s">
        <v>1675</v>
      </c>
      <c r="B447" s="357" t="s">
        <v>1674</v>
      </c>
      <c r="C447" s="358"/>
      <c r="D447" s="361" t="s">
        <v>57</v>
      </c>
      <c r="E447" s="324" t="s">
        <v>1454</v>
      </c>
    </row>
    <row r="448" spans="1:5" x14ac:dyDescent="0.2">
      <c r="A448" s="363"/>
      <c r="B448" s="364"/>
      <c r="C448" s="365"/>
      <c r="D448" s="366"/>
      <c r="E448" s="325" t="s">
        <v>1455</v>
      </c>
    </row>
    <row r="449" spans="1:5" x14ac:dyDescent="0.2">
      <c r="A449" s="347" t="s">
        <v>1676</v>
      </c>
      <c r="B449" s="349" t="s">
        <v>1674</v>
      </c>
      <c r="C449" s="350"/>
      <c r="D449" s="353" t="s">
        <v>57</v>
      </c>
      <c r="E449" s="326" t="s">
        <v>1454</v>
      </c>
    </row>
    <row r="450" spans="1:5" x14ac:dyDescent="0.2">
      <c r="A450" s="348"/>
      <c r="B450" s="351"/>
      <c r="C450" s="352"/>
      <c r="D450" s="354"/>
      <c r="E450" s="327" t="s">
        <v>1455</v>
      </c>
    </row>
    <row r="451" spans="1:5" x14ac:dyDescent="0.2">
      <c r="A451" s="355" t="s">
        <v>1677</v>
      </c>
      <c r="B451" s="357" t="s">
        <v>1674</v>
      </c>
      <c r="C451" s="358"/>
      <c r="D451" s="361" t="s">
        <v>57</v>
      </c>
      <c r="E451" s="324" t="s">
        <v>1454</v>
      </c>
    </row>
    <row r="452" spans="1:5" x14ac:dyDescent="0.2">
      <c r="A452" s="363"/>
      <c r="B452" s="364"/>
      <c r="C452" s="365"/>
      <c r="D452" s="366"/>
      <c r="E452" s="325" t="s">
        <v>1455</v>
      </c>
    </row>
    <row r="453" spans="1:5" x14ac:dyDescent="0.2">
      <c r="A453" s="347" t="s">
        <v>1678</v>
      </c>
      <c r="B453" s="349" t="s">
        <v>1679</v>
      </c>
      <c r="C453" s="350"/>
      <c r="D453" s="353" t="s">
        <v>57</v>
      </c>
      <c r="E453" s="326" t="s">
        <v>1454</v>
      </c>
    </row>
    <row r="454" spans="1:5" x14ac:dyDescent="0.2">
      <c r="A454" s="348"/>
      <c r="B454" s="351"/>
      <c r="C454" s="352"/>
      <c r="D454" s="354"/>
      <c r="E454" s="327" t="s">
        <v>1455</v>
      </c>
    </row>
    <row r="455" spans="1:5" x14ac:dyDescent="0.2">
      <c r="A455" s="355" t="s">
        <v>1680</v>
      </c>
      <c r="B455" s="357" t="s">
        <v>1679</v>
      </c>
      <c r="C455" s="358"/>
      <c r="D455" s="361" t="s">
        <v>57</v>
      </c>
      <c r="E455" s="324" t="s">
        <v>1454</v>
      </c>
    </row>
    <row r="456" spans="1:5" x14ac:dyDescent="0.2">
      <c r="A456" s="363"/>
      <c r="B456" s="364"/>
      <c r="C456" s="365"/>
      <c r="D456" s="366"/>
      <c r="E456" s="325" t="s">
        <v>1455</v>
      </c>
    </row>
    <row r="457" spans="1:5" x14ac:dyDescent="0.2">
      <c r="A457" s="347" t="s">
        <v>1681</v>
      </c>
      <c r="B457" s="349" t="s">
        <v>1679</v>
      </c>
      <c r="C457" s="350"/>
      <c r="D457" s="353" t="s">
        <v>57</v>
      </c>
      <c r="E457" s="326" t="s">
        <v>1454</v>
      </c>
    </row>
    <row r="458" spans="1:5" x14ac:dyDescent="0.2">
      <c r="A458" s="348"/>
      <c r="B458" s="351"/>
      <c r="C458" s="352"/>
      <c r="D458" s="354"/>
      <c r="E458" s="327" t="s">
        <v>1455</v>
      </c>
    </row>
    <row r="459" spans="1:5" x14ac:dyDescent="0.2">
      <c r="A459" s="355" t="s">
        <v>1682</v>
      </c>
      <c r="B459" s="357" t="s">
        <v>1679</v>
      </c>
      <c r="C459" s="358"/>
      <c r="D459" s="361" t="s">
        <v>57</v>
      </c>
      <c r="E459" s="324" t="s">
        <v>1454</v>
      </c>
    </row>
    <row r="460" spans="1:5" x14ac:dyDescent="0.2">
      <c r="A460" s="363"/>
      <c r="B460" s="364"/>
      <c r="C460" s="365"/>
      <c r="D460" s="366"/>
      <c r="E460" s="325" t="s">
        <v>1455</v>
      </c>
    </row>
    <row r="461" spans="1:5" x14ac:dyDescent="0.2">
      <c r="A461" s="347" t="s">
        <v>1683</v>
      </c>
      <c r="B461" s="349" t="s">
        <v>1679</v>
      </c>
      <c r="C461" s="350"/>
      <c r="D461" s="353" t="s">
        <v>57</v>
      </c>
      <c r="E461" s="326" t="s">
        <v>1454</v>
      </c>
    </row>
    <row r="462" spans="1:5" x14ac:dyDescent="0.2">
      <c r="A462" s="348"/>
      <c r="B462" s="351"/>
      <c r="C462" s="352"/>
      <c r="D462" s="354"/>
      <c r="E462" s="327" t="s">
        <v>1455</v>
      </c>
    </row>
    <row r="463" spans="1:5" x14ac:dyDescent="0.2">
      <c r="A463" s="355" t="s">
        <v>1684</v>
      </c>
      <c r="B463" s="357" t="s">
        <v>1685</v>
      </c>
      <c r="C463" s="358"/>
      <c r="D463" s="361" t="s">
        <v>57</v>
      </c>
      <c r="E463" s="324" t="s">
        <v>1454</v>
      </c>
    </row>
    <row r="464" spans="1:5" x14ac:dyDescent="0.2">
      <c r="A464" s="363"/>
      <c r="B464" s="364"/>
      <c r="C464" s="365"/>
      <c r="D464" s="366"/>
      <c r="E464" s="325" t="s">
        <v>1455</v>
      </c>
    </row>
    <row r="465" spans="1:5" x14ac:dyDescent="0.2">
      <c r="A465" s="347" t="s">
        <v>1686</v>
      </c>
      <c r="B465" s="349" t="s">
        <v>1685</v>
      </c>
      <c r="C465" s="350"/>
      <c r="D465" s="353" t="s">
        <v>57</v>
      </c>
      <c r="E465" s="326" t="s">
        <v>1454</v>
      </c>
    </row>
    <row r="466" spans="1:5" x14ac:dyDescent="0.2">
      <c r="A466" s="348"/>
      <c r="B466" s="351"/>
      <c r="C466" s="352"/>
      <c r="D466" s="354"/>
      <c r="E466" s="327" t="s">
        <v>1455</v>
      </c>
    </row>
    <row r="467" spans="1:5" x14ac:dyDescent="0.2">
      <c r="A467" s="355" t="s">
        <v>1687</v>
      </c>
      <c r="B467" s="357" t="s">
        <v>1645</v>
      </c>
      <c r="C467" s="358"/>
      <c r="D467" s="361" t="s">
        <v>57</v>
      </c>
      <c r="E467" s="324" t="s">
        <v>1454</v>
      </c>
    </row>
    <row r="468" spans="1:5" x14ac:dyDescent="0.2">
      <c r="A468" s="363"/>
      <c r="B468" s="364"/>
      <c r="C468" s="365"/>
      <c r="D468" s="366"/>
      <c r="E468" s="325" t="s">
        <v>1455</v>
      </c>
    </row>
    <row r="469" spans="1:5" x14ac:dyDescent="0.2">
      <c r="A469" s="347" t="s">
        <v>1688</v>
      </c>
      <c r="B469" s="349" t="s">
        <v>1639</v>
      </c>
      <c r="C469" s="350"/>
      <c r="D469" s="353" t="s">
        <v>57</v>
      </c>
      <c r="E469" s="326" t="s">
        <v>1454</v>
      </c>
    </row>
    <row r="470" spans="1:5" x14ac:dyDescent="0.2">
      <c r="A470" s="348"/>
      <c r="B470" s="351"/>
      <c r="C470" s="352"/>
      <c r="D470" s="354"/>
      <c r="E470" s="327" t="s">
        <v>1455</v>
      </c>
    </row>
    <row r="471" spans="1:5" x14ac:dyDescent="0.2">
      <c r="A471" s="355" t="s">
        <v>1625</v>
      </c>
      <c r="B471" s="357"/>
      <c r="C471" s="358"/>
      <c r="D471" s="361" t="s">
        <v>57</v>
      </c>
      <c r="E471" s="324" t="s">
        <v>1454</v>
      </c>
    </row>
    <row r="472" spans="1:5" x14ac:dyDescent="0.2">
      <c r="A472" s="363"/>
      <c r="B472" s="364"/>
      <c r="C472" s="365"/>
      <c r="D472" s="366"/>
      <c r="E472" s="325" t="s">
        <v>1455</v>
      </c>
    </row>
    <row r="473" spans="1:5" x14ac:dyDescent="0.2">
      <c r="A473" s="347" t="s">
        <v>1639</v>
      </c>
      <c r="B473" s="349"/>
      <c r="C473" s="350"/>
      <c r="D473" s="353" t="s">
        <v>57</v>
      </c>
      <c r="E473" s="326" t="s">
        <v>1454</v>
      </c>
    </row>
    <row r="474" spans="1:5" x14ac:dyDescent="0.2">
      <c r="A474" s="348"/>
      <c r="B474" s="351"/>
      <c r="C474" s="352"/>
      <c r="D474" s="354"/>
      <c r="E474" s="327" t="s">
        <v>1455</v>
      </c>
    </row>
    <row r="475" spans="1:5" x14ac:dyDescent="0.2">
      <c r="A475" s="355" t="s">
        <v>1645</v>
      </c>
      <c r="B475" s="357"/>
      <c r="C475" s="358"/>
      <c r="D475" s="361" t="s">
        <v>57</v>
      </c>
      <c r="E475" s="324" t="s">
        <v>1454</v>
      </c>
    </row>
    <row r="476" spans="1:5" x14ac:dyDescent="0.2">
      <c r="A476" s="363"/>
      <c r="B476" s="364"/>
      <c r="C476" s="365"/>
      <c r="D476" s="366"/>
      <c r="E476" s="325" t="s">
        <v>1455</v>
      </c>
    </row>
    <row r="477" spans="1:5" x14ac:dyDescent="0.2">
      <c r="A477" s="347" t="s">
        <v>1657</v>
      </c>
      <c r="B477" s="349"/>
      <c r="C477" s="350"/>
      <c r="D477" s="353" t="s">
        <v>57</v>
      </c>
      <c r="E477" s="326" t="s">
        <v>1454</v>
      </c>
    </row>
    <row r="478" spans="1:5" x14ac:dyDescent="0.2">
      <c r="A478" s="348"/>
      <c r="B478" s="351"/>
      <c r="C478" s="352"/>
      <c r="D478" s="354"/>
      <c r="E478" s="327" t="s">
        <v>1455</v>
      </c>
    </row>
    <row r="479" spans="1:5" x14ac:dyDescent="0.2">
      <c r="A479" s="355" t="s">
        <v>1647</v>
      </c>
      <c r="B479" s="357"/>
      <c r="C479" s="358"/>
      <c r="D479" s="361" t="s">
        <v>57</v>
      </c>
      <c r="E479" s="324" t="s">
        <v>1454</v>
      </c>
    </row>
    <row r="480" spans="1:5" x14ac:dyDescent="0.2">
      <c r="A480" s="363"/>
      <c r="B480" s="364"/>
      <c r="C480" s="365"/>
      <c r="D480" s="366"/>
      <c r="E480" s="325" t="s">
        <v>1455</v>
      </c>
    </row>
    <row r="481" spans="1:5" x14ac:dyDescent="0.2">
      <c r="A481" s="347" t="s">
        <v>1674</v>
      </c>
      <c r="B481" s="349"/>
      <c r="C481" s="350"/>
      <c r="D481" s="353" t="s">
        <v>57</v>
      </c>
      <c r="E481" s="326" t="s">
        <v>1454</v>
      </c>
    </row>
    <row r="482" spans="1:5" x14ac:dyDescent="0.2">
      <c r="A482" s="348"/>
      <c r="B482" s="351"/>
      <c r="C482" s="352"/>
      <c r="D482" s="354"/>
      <c r="E482" s="327" t="s">
        <v>1455</v>
      </c>
    </row>
    <row r="483" spans="1:5" x14ac:dyDescent="0.2">
      <c r="A483" s="355" t="s">
        <v>1679</v>
      </c>
      <c r="B483" s="357"/>
      <c r="C483" s="358"/>
      <c r="D483" s="361" t="s">
        <v>57</v>
      </c>
      <c r="E483" s="324" t="s">
        <v>1454</v>
      </c>
    </row>
    <row r="484" spans="1:5" x14ac:dyDescent="0.2">
      <c r="A484" s="363"/>
      <c r="B484" s="364"/>
      <c r="C484" s="365"/>
      <c r="D484" s="366"/>
      <c r="E484" s="325" t="s">
        <v>1455</v>
      </c>
    </row>
    <row r="485" spans="1:5" x14ac:dyDescent="0.2">
      <c r="A485" s="347" t="s">
        <v>1685</v>
      </c>
      <c r="B485" s="349"/>
      <c r="C485" s="350"/>
      <c r="D485" s="353" t="s">
        <v>57</v>
      </c>
      <c r="E485" s="326" t="s">
        <v>1454</v>
      </c>
    </row>
    <row r="486" spans="1:5" x14ac:dyDescent="0.2">
      <c r="A486" s="348"/>
      <c r="B486" s="351"/>
      <c r="C486" s="352"/>
      <c r="D486" s="354"/>
      <c r="E486" s="327" t="s">
        <v>1455</v>
      </c>
    </row>
    <row r="487" spans="1:5" x14ac:dyDescent="0.2">
      <c r="A487" s="355" t="s">
        <v>1689</v>
      </c>
      <c r="B487" s="357" t="s">
        <v>1625</v>
      </c>
      <c r="C487" s="358"/>
      <c r="D487" s="361" t="s">
        <v>57</v>
      </c>
      <c r="E487" s="324" t="s">
        <v>1454</v>
      </c>
    </row>
    <row r="488" spans="1:5" x14ac:dyDescent="0.2">
      <c r="A488" s="363"/>
      <c r="B488" s="364"/>
      <c r="C488" s="365"/>
      <c r="D488" s="366"/>
      <c r="E488" s="325" t="s">
        <v>1455</v>
      </c>
    </row>
    <row r="489" spans="1:5" x14ac:dyDescent="0.2">
      <c r="A489" s="347" t="s">
        <v>1690</v>
      </c>
      <c r="B489" s="349" t="s">
        <v>1647</v>
      </c>
      <c r="C489" s="350"/>
      <c r="D489" s="353" t="s">
        <v>57</v>
      </c>
      <c r="E489" s="326" t="s">
        <v>1454</v>
      </c>
    </row>
    <row r="490" spans="1:5" x14ac:dyDescent="0.2">
      <c r="A490" s="348"/>
      <c r="B490" s="351"/>
      <c r="C490" s="352"/>
      <c r="D490" s="354"/>
      <c r="E490" s="327" t="s">
        <v>1455</v>
      </c>
    </row>
    <row r="491" spans="1:5" x14ac:dyDescent="0.2">
      <c r="A491" s="355" t="s">
        <v>1691</v>
      </c>
      <c r="B491" s="357" t="s">
        <v>1685</v>
      </c>
      <c r="C491" s="358"/>
      <c r="D491" s="361" t="s">
        <v>57</v>
      </c>
      <c r="E491" s="324" t="s">
        <v>1454</v>
      </c>
    </row>
    <row r="492" spans="1:5" x14ac:dyDescent="0.2">
      <c r="A492" s="363"/>
      <c r="B492" s="364"/>
      <c r="C492" s="365"/>
      <c r="D492" s="366"/>
      <c r="E492" s="325" t="s">
        <v>1455</v>
      </c>
    </row>
    <row r="493" spans="1:5" x14ac:dyDescent="0.2">
      <c r="A493" s="347" t="s">
        <v>1692</v>
      </c>
      <c r="B493" s="349" t="s">
        <v>1639</v>
      </c>
      <c r="C493" s="350"/>
      <c r="D493" s="353" t="s">
        <v>57</v>
      </c>
      <c r="E493" s="326" t="s">
        <v>1454</v>
      </c>
    </row>
    <row r="494" spans="1:5" x14ac:dyDescent="0.2">
      <c r="A494" s="348"/>
      <c r="B494" s="351"/>
      <c r="C494" s="352"/>
      <c r="D494" s="354"/>
      <c r="E494" s="327" t="s">
        <v>1455</v>
      </c>
    </row>
    <row r="495" spans="1:5" x14ac:dyDescent="0.2">
      <c r="A495" s="320" t="s">
        <v>1693</v>
      </c>
      <c r="B495" s="367"/>
      <c r="C495" s="368"/>
      <c r="D495" s="311" t="s">
        <v>58</v>
      </c>
      <c r="E495" s="321"/>
    </row>
    <row r="496" spans="1:5" x14ac:dyDescent="0.2">
      <c r="A496" s="322" t="s">
        <v>1694</v>
      </c>
      <c r="B496" s="369"/>
      <c r="C496" s="370"/>
      <c r="D496" s="312" t="s">
        <v>58</v>
      </c>
      <c r="E496" s="323"/>
    </row>
    <row r="497" spans="1:5" x14ac:dyDescent="0.2">
      <c r="A497" s="320" t="s">
        <v>1695</v>
      </c>
      <c r="B497" s="367"/>
      <c r="C497" s="368"/>
      <c r="D497" s="311" t="s">
        <v>58</v>
      </c>
      <c r="E497" s="321"/>
    </row>
    <row r="498" spans="1:5" x14ac:dyDescent="0.2">
      <c r="A498" s="322" t="s">
        <v>1696</v>
      </c>
      <c r="B498" s="369"/>
      <c r="C498" s="370"/>
      <c r="D498" s="312" t="s">
        <v>58</v>
      </c>
      <c r="E498" s="323"/>
    </row>
    <row r="499" spans="1:5" x14ac:dyDescent="0.2">
      <c r="A499" s="320" t="s">
        <v>1697</v>
      </c>
      <c r="B499" s="367"/>
      <c r="C499" s="368"/>
      <c r="D499" s="311" t="s">
        <v>58</v>
      </c>
      <c r="E499" s="321"/>
    </row>
    <row r="500" spans="1:5" x14ac:dyDescent="0.2">
      <c r="A500" s="322" t="s">
        <v>1698</v>
      </c>
      <c r="B500" s="369"/>
      <c r="C500" s="370"/>
      <c r="D500" s="312" t="s">
        <v>58</v>
      </c>
      <c r="E500" s="323"/>
    </row>
    <row r="501" spans="1:5" x14ac:dyDescent="0.2">
      <c r="A501" s="320" t="s">
        <v>1699</v>
      </c>
      <c r="B501" s="367"/>
      <c r="C501" s="368"/>
      <c r="D501" s="311" t="s">
        <v>58</v>
      </c>
      <c r="E501" s="321"/>
    </row>
    <row r="502" spans="1:5" x14ac:dyDescent="0.2">
      <c r="A502" s="322" t="s">
        <v>1700</v>
      </c>
      <c r="B502" s="369"/>
      <c r="C502" s="370"/>
      <c r="D502" s="312" t="s">
        <v>58</v>
      </c>
      <c r="E502" s="323"/>
    </row>
    <row r="503" spans="1:5" x14ac:dyDescent="0.2">
      <c r="A503" s="320" t="s">
        <v>1701</v>
      </c>
      <c r="B503" s="367"/>
      <c r="C503" s="368"/>
      <c r="D503" s="311" t="s">
        <v>58</v>
      </c>
      <c r="E503" s="321"/>
    </row>
    <row r="504" spans="1:5" x14ac:dyDescent="0.2">
      <c r="A504" s="322" t="s">
        <v>1702</v>
      </c>
      <c r="B504" s="369"/>
      <c r="C504" s="370"/>
      <c r="D504" s="312" t="s">
        <v>58</v>
      </c>
      <c r="E504" s="323"/>
    </row>
    <row r="505" spans="1:5" x14ac:dyDescent="0.2">
      <c r="A505" s="320" t="s">
        <v>1703</v>
      </c>
      <c r="B505" s="367"/>
      <c r="C505" s="368"/>
      <c r="D505" s="311" t="s">
        <v>58</v>
      </c>
      <c r="E505" s="321"/>
    </row>
    <row r="506" spans="1:5" x14ac:dyDescent="0.2">
      <c r="A506" s="322" t="s">
        <v>1704</v>
      </c>
      <c r="B506" s="369"/>
      <c r="C506" s="370"/>
      <c r="D506" s="312" t="s">
        <v>58</v>
      </c>
      <c r="E506" s="323"/>
    </row>
    <row r="507" spans="1:5" x14ac:dyDescent="0.2">
      <c r="A507" s="320" t="s">
        <v>1705</v>
      </c>
      <c r="B507" s="367"/>
      <c r="C507" s="368"/>
      <c r="D507" s="311" t="s">
        <v>58</v>
      </c>
      <c r="E507" s="321"/>
    </row>
    <row r="508" spans="1:5" x14ac:dyDescent="0.2">
      <c r="A508" s="347" t="s">
        <v>1706</v>
      </c>
      <c r="B508" s="349" t="s">
        <v>1707</v>
      </c>
      <c r="C508" s="350"/>
      <c r="D508" s="353" t="s">
        <v>58</v>
      </c>
      <c r="E508" s="326" t="s">
        <v>1454</v>
      </c>
    </row>
    <row r="509" spans="1:5" x14ac:dyDescent="0.2">
      <c r="A509" s="348"/>
      <c r="B509" s="351"/>
      <c r="C509" s="352"/>
      <c r="D509" s="354"/>
      <c r="E509" s="327" t="s">
        <v>1455</v>
      </c>
    </row>
    <row r="510" spans="1:5" x14ac:dyDescent="0.2">
      <c r="A510" s="355" t="s">
        <v>1708</v>
      </c>
      <c r="B510" s="357" t="s">
        <v>1707</v>
      </c>
      <c r="C510" s="358"/>
      <c r="D510" s="361" t="s">
        <v>58</v>
      </c>
      <c r="E510" s="324" t="s">
        <v>1454</v>
      </c>
    </row>
    <row r="511" spans="1:5" x14ac:dyDescent="0.2">
      <c r="A511" s="363"/>
      <c r="B511" s="364"/>
      <c r="C511" s="365"/>
      <c r="D511" s="366"/>
      <c r="E511" s="325" t="s">
        <v>1455</v>
      </c>
    </row>
    <row r="512" spans="1:5" x14ac:dyDescent="0.2">
      <c r="A512" s="347" t="s">
        <v>1709</v>
      </c>
      <c r="B512" s="349" t="s">
        <v>1707</v>
      </c>
      <c r="C512" s="350"/>
      <c r="D512" s="353" t="s">
        <v>58</v>
      </c>
      <c r="E512" s="326" t="s">
        <v>1454</v>
      </c>
    </row>
    <row r="513" spans="1:5" x14ac:dyDescent="0.2">
      <c r="A513" s="348"/>
      <c r="B513" s="351"/>
      <c r="C513" s="352"/>
      <c r="D513" s="354"/>
      <c r="E513" s="327" t="s">
        <v>1455</v>
      </c>
    </row>
    <row r="514" spans="1:5" x14ac:dyDescent="0.2">
      <c r="A514" s="355" t="s">
        <v>1710</v>
      </c>
      <c r="B514" s="357" t="s">
        <v>1707</v>
      </c>
      <c r="C514" s="358"/>
      <c r="D514" s="361" t="s">
        <v>58</v>
      </c>
      <c r="E514" s="324" t="s">
        <v>1454</v>
      </c>
    </row>
    <row r="515" spans="1:5" x14ac:dyDescent="0.2">
      <c r="A515" s="363"/>
      <c r="B515" s="364"/>
      <c r="C515" s="365"/>
      <c r="D515" s="366"/>
      <c r="E515" s="325" t="s">
        <v>1455</v>
      </c>
    </row>
    <row r="516" spans="1:5" x14ac:dyDescent="0.2">
      <c r="A516" s="347" t="s">
        <v>1711</v>
      </c>
      <c r="B516" s="349" t="s">
        <v>1707</v>
      </c>
      <c r="C516" s="350"/>
      <c r="D516" s="353" t="s">
        <v>58</v>
      </c>
      <c r="E516" s="326" t="s">
        <v>1454</v>
      </c>
    </row>
    <row r="517" spans="1:5" x14ac:dyDescent="0.2">
      <c r="A517" s="348"/>
      <c r="B517" s="351"/>
      <c r="C517" s="352"/>
      <c r="D517" s="354"/>
      <c r="E517" s="327" t="s">
        <v>1455</v>
      </c>
    </row>
    <row r="518" spans="1:5" x14ac:dyDescent="0.2">
      <c r="A518" s="355" t="s">
        <v>1712</v>
      </c>
      <c r="B518" s="357" t="s">
        <v>1707</v>
      </c>
      <c r="C518" s="358"/>
      <c r="D518" s="361" t="s">
        <v>58</v>
      </c>
      <c r="E518" s="324" t="s">
        <v>1454</v>
      </c>
    </row>
    <row r="519" spans="1:5" x14ac:dyDescent="0.2">
      <c r="A519" s="363"/>
      <c r="B519" s="364"/>
      <c r="C519" s="365"/>
      <c r="D519" s="366"/>
      <c r="E519" s="325" t="s">
        <v>1455</v>
      </c>
    </row>
    <row r="520" spans="1:5" x14ac:dyDescent="0.2">
      <c r="A520" s="347" t="s">
        <v>1713</v>
      </c>
      <c r="B520" s="349" t="s">
        <v>1707</v>
      </c>
      <c r="C520" s="350"/>
      <c r="D520" s="353" t="s">
        <v>58</v>
      </c>
      <c r="E520" s="326" t="s">
        <v>1454</v>
      </c>
    </row>
    <row r="521" spans="1:5" x14ac:dyDescent="0.2">
      <c r="A521" s="348"/>
      <c r="B521" s="351"/>
      <c r="C521" s="352"/>
      <c r="D521" s="354"/>
      <c r="E521" s="327" t="s">
        <v>1455</v>
      </c>
    </row>
    <row r="522" spans="1:5" x14ac:dyDescent="0.2">
      <c r="A522" s="355" t="s">
        <v>1714</v>
      </c>
      <c r="B522" s="357" t="s">
        <v>1707</v>
      </c>
      <c r="C522" s="358"/>
      <c r="D522" s="361" t="s">
        <v>58</v>
      </c>
      <c r="E522" s="324" t="s">
        <v>1454</v>
      </c>
    </row>
    <row r="523" spans="1:5" x14ac:dyDescent="0.2">
      <c r="A523" s="363"/>
      <c r="B523" s="364"/>
      <c r="C523" s="365"/>
      <c r="D523" s="366"/>
      <c r="E523" s="325" t="s">
        <v>1455</v>
      </c>
    </row>
    <row r="524" spans="1:5" x14ac:dyDescent="0.2">
      <c r="A524" s="347" t="s">
        <v>1715</v>
      </c>
      <c r="B524" s="349" t="s">
        <v>1707</v>
      </c>
      <c r="C524" s="350"/>
      <c r="D524" s="353" t="s">
        <v>58</v>
      </c>
      <c r="E524" s="326" t="s">
        <v>1454</v>
      </c>
    </row>
    <row r="525" spans="1:5" x14ac:dyDescent="0.2">
      <c r="A525" s="348"/>
      <c r="B525" s="351"/>
      <c r="C525" s="352"/>
      <c r="D525" s="354"/>
      <c r="E525" s="327" t="s">
        <v>1455</v>
      </c>
    </row>
    <row r="526" spans="1:5" x14ac:dyDescent="0.2">
      <c r="A526" s="355" t="s">
        <v>1716</v>
      </c>
      <c r="B526" s="357" t="s">
        <v>1707</v>
      </c>
      <c r="C526" s="358"/>
      <c r="D526" s="361" t="s">
        <v>58</v>
      </c>
      <c r="E526" s="324" t="s">
        <v>1454</v>
      </c>
    </row>
    <row r="527" spans="1:5" x14ac:dyDescent="0.2">
      <c r="A527" s="363"/>
      <c r="B527" s="364"/>
      <c r="C527" s="365"/>
      <c r="D527" s="366"/>
      <c r="E527" s="325" t="s">
        <v>1455</v>
      </c>
    </row>
    <row r="528" spans="1:5" x14ac:dyDescent="0.2">
      <c r="A528" s="347" t="s">
        <v>1717</v>
      </c>
      <c r="B528" s="349" t="s">
        <v>1707</v>
      </c>
      <c r="C528" s="350"/>
      <c r="D528" s="353" t="s">
        <v>58</v>
      </c>
      <c r="E528" s="326" t="s">
        <v>1454</v>
      </c>
    </row>
    <row r="529" spans="1:5" x14ac:dyDescent="0.2">
      <c r="A529" s="348"/>
      <c r="B529" s="351"/>
      <c r="C529" s="352"/>
      <c r="D529" s="354"/>
      <c r="E529" s="327" t="s">
        <v>1455</v>
      </c>
    </row>
    <row r="530" spans="1:5" x14ac:dyDescent="0.2">
      <c r="A530" s="355" t="s">
        <v>1718</v>
      </c>
      <c r="B530" s="357" t="s">
        <v>1707</v>
      </c>
      <c r="C530" s="358"/>
      <c r="D530" s="361" t="s">
        <v>58</v>
      </c>
      <c r="E530" s="324" t="s">
        <v>1454</v>
      </c>
    </row>
    <row r="531" spans="1:5" x14ac:dyDescent="0.2">
      <c r="A531" s="363"/>
      <c r="B531" s="364"/>
      <c r="C531" s="365"/>
      <c r="D531" s="366"/>
      <c r="E531" s="325" t="s">
        <v>1455</v>
      </c>
    </row>
    <row r="532" spans="1:5" x14ac:dyDescent="0.2">
      <c r="A532" s="347" t="s">
        <v>1719</v>
      </c>
      <c r="B532" s="349" t="s">
        <v>1707</v>
      </c>
      <c r="C532" s="350"/>
      <c r="D532" s="353" t="s">
        <v>58</v>
      </c>
      <c r="E532" s="326" t="s">
        <v>1454</v>
      </c>
    </row>
    <row r="533" spans="1:5" x14ac:dyDescent="0.2">
      <c r="A533" s="348"/>
      <c r="B533" s="351"/>
      <c r="C533" s="352"/>
      <c r="D533" s="354"/>
      <c r="E533" s="327" t="s">
        <v>1455</v>
      </c>
    </row>
    <row r="534" spans="1:5" x14ac:dyDescent="0.2">
      <c r="A534" s="355" t="s">
        <v>1720</v>
      </c>
      <c r="B534" s="357" t="s">
        <v>1707</v>
      </c>
      <c r="C534" s="358"/>
      <c r="D534" s="361" t="s">
        <v>58</v>
      </c>
      <c r="E534" s="324" t="s">
        <v>1454</v>
      </c>
    </row>
    <row r="535" spans="1:5" x14ac:dyDescent="0.2">
      <c r="A535" s="363"/>
      <c r="B535" s="364"/>
      <c r="C535" s="365"/>
      <c r="D535" s="366"/>
      <c r="E535" s="325" t="s">
        <v>1455</v>
      </c>
    </row>
    <row r="536" spans="1:5" x14ac:dyDescent="0.2">
      <c r="A536" s="347" t="s">
        <v>1721</v>
      </c>
      <c r="B536" s="349" t="s">
        <v>1707</v>
      </c>
      <c r="C536" s="350"/>
      <c r="D536" s="353" t="s">
        <v>58</v>
      </c>
      <c r="E536" s="326" t="s">
        <v>1454</v>
      </c>
    </row>
    <row r="537" spans="1:5" x14ac:dyDescent="0.2">
      <c r="A537" s="348"/>
      <c r="B537" s="351"/>
      <c r="C537" s="352"/>
      <c r="D537" s="354"/>
      <c r="E537" s="327" t="s">
        <v>1455</v>
      </c>
    </row>
    <row r="538" spans="1:5" x14ac:dyDescent="0.2">
      <c r="A538" s="355" t="s">
        <v>1722</v>
      </c>
      <c r="B538" s="357" t="s">
        <v>1707</v>
      </c>
      <c r="C538" s="358"/>
      <c r="D538" s="361" t="s">
        <v>58</v>
      </c>
      <c r="E538" s="324" t="s">
        <v>1454</v>
      </c>
    </row>
    <row r="539" spans="1:5" x14ac:dyDescent="0.2">
      <c r="A539" s="363"/>
      <c r="B539" s="364"/>
      <c r="C539" s="365"/>
      <c r="D539" s="366"/>
      <c r="E539" s="325" t="s">
        <v>1455</v>
      </c>
    </row>
    <row r="540" spans="1:5" x14ac:dyDescent="0.2">
      <c r="A540" s="347" t="s">
        <v>1723</v>
      </c>
      <c r="B540" s="349" t="s">
        <v>1707</v>
      </c>
      <c r="C540" s="350"/>
      <c r="D540" s="353" t="s">
        <v>58</v>
      </c>
      <c r="E540" s="326" t="s">
        <v>1454</v>
      </c>
    </row>
    <row r="541" spans="1:5" x14ac:dyDescent="0.2">
      <c r="A541" s="348"/>
      <c r="B541" s="351"/>
      <c r="C541" s="352"/>
      <c r="D541" s="354"/>
      <c r="E541" s="327" t="s">
        <v>1455</v>
      </c>
    </row>
    <row r="542" spans="1:5" x14ac:dyDescent="0.2">
      <c r="A542" s="355" t="s">
        <v>1724</v>
      </c>
      <c r="B542" s="357" t="s">
        <v>1707</v>
      </c>
      <c r="C542" s="358"/>
      <c r="D542" s="361" t="s">
        <v>58</v>
      </c>
      <c r="E542" s="324" t="s">
        <v>1454</v>
      </c>
    </row>
    <row r="543" spans="1:5" x14ac:dyDescent="0.2">
      <c r="A543" s="363"/>
      <c r="B543" s="364"/>
      <c r="C543" s="365"/>
      <c r="D543" s="366"/>
      <c r="E543" s="325" t="s">
        <v>1455</v>
      </c>
    </row>
    <row r="544" spans="1:5" x14ac:dyDescent="0.2">
      <c r="A544" s="347" t="s">
        <v>1725</v>
      </c>
      <c r="B544" s="349" t="s">
        <v>1726</v>
      </c>
      <c r="C544" s="350"/>
      <c r="D544" s="353" t="s">
        <v>58</v>
      </c>
      <c r="E544" s="326" t="s">
        <v>1454</v>
      </c>
    </row>
    <row r="545" spans="1:5" x14ac:dyDescent="0.2">
      <c r="A545" s="348"/>
      <c r="B545" s="351"/>
      <c r="C545" s="352"/>
      <c r="D545" s="354"/>
      <c r="E545" s="327" t="s">
        <v>1455</v>
      </c>
    </row>
    <row r="546" spans="1:5" x14ac:dyDescent="0.2">
      <c r="A546" s="355" t="s">
        <v>1727</v>
      </c>
      <c r="B546" s="357" t="s">
        <v>1726</v>
      </c>
      <c r="C546" s="358"/>
      <c r="D546" s="361" t="s">
        <v>58</v>
      </c>
      <c r="E546" s="324" t="s">
        <v>1454</v>
      </c>
    </row>
    <row r="547" spans="1:5" x14ac:dyDescent="0.2">
      <c r="A547" s="363"/>
      <c r="B547" s="364"/>
      <c r="C547" s="365"/>
      <c r="D547" s="366"/>
      <c r="E547" s="325" t="s">
        <v>1455</v>
      </c>
    </row>
    <row r="548" spans="1:5" x14ac:dyDescent="0.2">
      <c r="A548" s="347" t="s">
        <v>1728</v>
      </c>
      <c r="B548" s="349" t="s">
        <v>1726</v>
      </c>
      <c r="C548" s="350"/>
      <c r="D548" s="353" t="s">
        <v>58</v>
      </c>
      <c r="E548" s="326" t="s">
        <v>1454</v>
      </c>
    </row>
    <row r="549" spans="1:5" x14ac:dyDescent="0.2">
      <c r="A549" s="348"/>
      <c r="B549" s="351"/>
      <c r="C549" s="352"/>
      <c r="D549" s="354"/>
      <c r="E549" s="327" t="s">
        <v>1455</v>
      </c>
    </row>
    <row r="550" spans="1:5" x14ac:dyDescent="0.2">
      <c r="A550" s="355" t="s">
        <v>1729</v>
      </c>
      <c r="B550" s="357" t="s">
        <v>1726</v>
      </c>
      <c r="C550" s="358"/>
      <c r="D550" s="361" t="s">
        <v>58</v>
      </c>
      <c r="E550" s="324" t="s">
        <v>1454</v>
      </c>
    </row>
    <row r="551" spans="1:5" x14ac:dyDescent="0.2">
      <c r="A551" s="363"/>
      <c r="B551" s="364"/>
      <c r="C551" s="365"/>
      <c r="D551" s="366"/>
      <c r="E551" s="325" t="s">
        <v>1455</v>
      </c>
    </row>
    <row r="552" spans="1:5" x14ac:dyDescent="0.2">
      <c r="A552" s="347" t="s">
        <v>1730</v>
      </c>
      <c r="B552" s="349" t="s">
        <v>1726</v>
      </c>
      <c r="C552" s="350"/>
      <c r="D552" s="353" t="s">
        <v>58</v>
      </c>
      <c r="E552" s="326" t="s">
        <v>1454</v>
      </c>
    </row>
    <row r="553" spans="1:5" x14ac:dyDescent="0.2">
      <c r="A553" s="348"/>
      <c r="B553" s="351"/>
      <c r="C553" s="352"/>
      <c r="D553" s="354"/>
      <c r="E553" s="327" t="s">
        <v>1455</v>
      </c>
    </row>
    <row r="554" spans="1:5" x14ac:dyDescent="0.2">
      <c r="A554" s="355" t="s">
        <v>1731</v>
      </c>
      <c r="B554" s="357" t="s">
        <v>1732</v>
      </c>
      <c r="C554" s="358"/>
      <c r="D554" s="361" t="s">
        <v>58</v>
      </c>
      <c r="E554" s="324" t="s">
        <v>1454</v>
      </c>
    </row>
    <row r="555" spans="1:5" x14ac:dyDescent="0.2">
      <c r="A555" s="363"/>
      <c r="B555" s="364"/>
      <c r="C555" s="365"/>
      <c r="D555" s="366"/>
      <c r="E555" s="325" t="s">
        <v>1455</v>
      </c>
    </row>
    <row r="556" spans="1:5" x14ac:dyDescent="0.2">
      <c r="A556" s="347" t="s">
        <v>1733</v>
      </c>
      <c r="B556" s="349" t="s">
        <v>1732</v>
      </c>
      <c r="C556" s="350"/>
      <c r="D556" s="353" t="s">
        <v>58</v>
      </c>
      <c r="E556" s="326" t="s">
        <v>1454</v>
      </c>
    </row>
    <row r="557" spans="1:5" x14ac:dyDescent="0.2">
      <c r="A557" s="348"/>
      <c r="B557" s="351"/>
      <c r="C557" s="352"/>
      <c r="D557" s="354"/>
      <c r="E557" s="327" t="s">
        <v>1455</v>
      </c>
    </row>
    <row r="558" spans="1:5" x14ac:dyDescent="0.2">
      <c r="A558" s="355" t="s">
        <v>1490</v>
      </c>
      <c r="B558" s="357" t="s">
        <v>1732</v>
      </c>
      <c r="C558" s="358"/>
      <c r="D558" s="361" t="s">
        <v>58</v>
      </c>
      <c r="E558" s="324" t="s">
        <v>1454</v>
      </c>
    </row>
    <row r="559" spans="1:5" x14ac:dyDescent="0.2">
      <c r="A559" s="363"/>
      <c r="B559" s="364"/>
      <c r="C559" s="365"/>
      <c r="D559" s="366"/>
      <c r="E559" s="325" t="s">
        <v>1455</v>
      </c>
    </row>
    <row r="560" spans="1:5" x14ac:dyDescent="0.2">
      <c r="A560" s="347" t="s">
        <v>1734</v>
      </c>
      <c r="B560" s="349" t="s">
        <v>1732</v>
      </c>
      <c r="C560" s="350"/>
      <c r="D560" s="353" t="s">
        <v>58</v>
      </c>
      <c r="E560" s="326" t="s">
        <v>1454</v>
      </c>
    </row>
    <row r="561" spans="1:5" x14ac:dyDescent="0.2">
      <c r="A561" s="348"/>
      <c r="B561" s="351"/>
      <c r="C561" s="352"/>
      <c r="D561" s="354"/>
      <c r="E561" s="327" t="s">
        <v>1455</v>
      </c>
    </row>
    <row r="562" spans="1:5" x14ac:dyDescent="0.2">
      <c r="A562" s="355" t="s">
        <v>1735</v>
      </c>
      <c r="B562" s="357" t="s">
        <v>1732</v>
      </c>
      <c r="C562" s="358"/>
      <c r="D562" s="361" t="s">
        <v>58</v>
      </c>
      <c r="E562" s="324" t="s">
        <v>1454</v>
      </c>
    </row>
    <row r="563" spans="1:5" x14ac:dyDescent="0.2">
      <c r="A563" s="363"/>
      <c r="B563" s="364"/>
      <c r="C563" s="365"/>
      <c r="D563" s="366"/>
      <c r="E563" s="325" t="s">
        <v>1455</v>
      </c>
    </row>
    <row r="564" spans="1:5" x14ac:dyDescent="0.2">
      <c r="A564" s="347" t="s">
        <v>1736</v>
      </c>
      <c r="B564" s="349" t="s">
        <v>1732</v>
      </c>
      <c r="C564" s="350"/>
      <c r="D564" s="353" t="s">
        <v>58</v>
      </c>
      <c r="E564" s="326" t="s">
        <v>1454</v>
      </c>
    </row>
    <row r="565" spans="1:5" x14ac:dyDescent="0.2">
      <c r="A565" s="348"/>
      <c r="B565" s="351"/>
      <c r="C565" s="352"/>
      <c r="D565" s="354"/>
      <c r="E565" s="327" t="s">
        <v>1455</v>
      </c>
    </row>
    <row r="566" spans="1:5" x14ac:dyDescent="0.2">
      <c r="A566" s="355" t="s">
        <v>1737</v>
      </c>
      <c r="B566" s="357" t="s">
        <v>1732</v>
      </c>
      <c r="C566" s="358"/>
      <c r="D566" s="361" t="s">
        <v>58</v>
      </c>
      <c r="E566" s="324" t="s">
        <v>1454</v>
      </c>
    </row>
    <row r="567" spans="1:5" x14ac:dyDescent="0.2">
      <c r="A567" s="363"/>
      <c r="B567" s="364"/>
      <c r="C567" s="365"/>
      <c r="D567" s="366"/>
      <c r="E567" s="325" t="s">
        <v>1455</v>
      </c>
    </row>
    <row r="568" spans="1:5" x14ac:dyDescent="0.2">
      <c r="A568" s="347" t="s">
        <v>1738</v>
      </c>
      <c r="B568" s="349" t="s">
        <v>1732</v>
      </c>
      <c r="C568" s="350"/>
      <c r="D568" s="353" t="s">
        <v>58</v>
      </c>
      <c r="E568" s="326" t="s">
        <v>1454</v>
      </c>
    </row>
    <row r="569" spans="1:5" x14ac:dyDescent="0.2">
      <c r="A569" s="348"/>
      <c r="B569" s="351"/>
      <c r="C569" s="352"/>
      <c r="D569" s="354"/>
      <c r="E569" s="327" t="s">
        <v>1455</v>
      </c>
    </row>
    <row r="570" spans="1:5" x14ac:dyDescent="0.2">
      <c r="A570" s="355" t="s">
        <v>1739</v>
      </c>
      <c r="B570" s="357" t="s">
        <v>1732</v>
      </c>
      <c r="C570" s="358"/>
      <c r="D570" s="361" t="s">
        <v>58</v>
      </c>
      <c r="E570" s="324" t="s">
        <v>1454</v>
      </c>
    </row>
    <row r="571" spans="1:5" x14ac:dyDescent="0.2">
      <c r="A571" s="363"/>
      <c r="B571" s="364"/>
      <c r="C571" s="365"/>
      <c r="D571" s="366"/>
      <c r="E571" s="325" t="s">
        <v>1455</v>
      </c>
    </row>
    <row r="572" spans="1:5" x14ac:dyDescent="0.2">
      <c r="A572" s="347" t="s">
        <v>1740</v>
      </c>
      <c r="B572" s="349" t="s">
        <v>1732</v>
      </c>
      <c r="C572" s="350"/>
      <c r="D572" s="353" t="s">
        <v>58</v>
      </c>
      <c r="E572" s="326" t="s">
        <v>1454</v>
      </c>
    </row>
    <row r="573" spans="1:5" x14ac:dyDescent="0.2">
      <c r="A573" s="348"/>
      <c r="B573" s="351"/>
      <c r="C573" s="352"/>
      <c r="D573" s="354"/>
      <c r="E573" s="327" t="s">
        <v>1455</v>
      </c>
    </row>
    <row r="574" spans="1:5" x14ac:dyDescent="0.2">
      <c r="A574" s="355" t="s">
        <v>1741</v>
      </c>
      <c r="B574" s="357" t="s">
        <v>1732</v>
      </c>
      <c r="C574" s="358"/>
      <c r="D574" s="361" t="s">
        <v>58</v>
      </c>
      <c r="E574" s="324" t="s">
        <v>1454</v>
      </c>
    </row>
    <row r="575" spans="1:5" x14ac:dyDescent="0.2">
      <c r="A575" s="363"/>
      <c r="B575" s="364"/>
      <c r="C575" s="365"/>
      <c r="D575" s="366"/>
      <c r="E575" s="325" t="s">
        <v>1455</v>
      </c>
    </row>
    <row r="576" spans="1:5" x14ac:dyDescent="0.2">
      <c r="A576" s="347" t="s">
        <v>1742</v>
      </c>
      <c r="B576" s="349" t="s">
        <v>1732</v>
      </c>
      <c r="C576" s="350"/>
      <c r="D576" s="353" t="s">
        <v>58</v>
      </c>
      <c r="E576" s="326" t="s">
        <v>1454</v>
      </c>
    </row>
    <row r="577" spans="1:5" x14ac:dyDescent="0.2">
      <c r="A577" s="348"/>
      <c r="B577" s="351"/>
      <c r="C577" s="352"/>
      <c r="D577" s="354"/>
      <c r="E577" s="327" t="s">
        <v>1455</v>
      </c>
    </row>
    <row r="578" spans="1:5" x14ac:dyDescent="0.2">
      <c r="A578" s="355" t="s">
        <v>1743</v>
      </c>
      <c r="B578" s="357" t="s">
        <v>1732</v>
      </c>
      <c r="C578" s="358"/>
      <c r="D578" s="361" t="s">
        <v>58</v>
      </c>
      <c r="E578" s="324" t="s">
        <v>1454</v>
      </c>
    </row>
    <row r="579" spans="1:5" x14ac:dyDescent="0.2">
      <c r="A579" s="363"/>
      <c r="B579" s="364"/>
      <c r="C579" s="365"/>
      <c r="D579" s="366"/>
      <c r="E579" s="325" t="s">
        <v>1455</v>
      </c>
    </row>
    <row r="580" spans="1:5" x14ac:dyDescent="0.2">
      <c r="A580" s="347" t="s">
        <v>1744</v>
      </c>
      <c r="B580" s="349" t="s">
        <v>1745</v>
      </c>
      <c r="C580" s="350"/>
      <c r="D580" s="353" t="s">
        <v>58</v>
      </c>
      <c r="E580" s="326" t="s">
        <v>1454</v>
      </c>
    </row>
    <row r="581" spans="1:5" x14ac:dyDescent="0.2">
      <c r="A581" s="348"/>
      <c r="B581" s="351"/>
      <c r="C581" s="352"/>
      <c r="D581" s="354"/>
      <c r="E581" s="327" t="s">
        <v>1455</v>
      </c>
    </row>
    <row r="582" spans="1:5" x14ac:dyDescent="0.2">
      <c r="A582" s="355" t="s">
        <v>1746</v>
      </c>
      <c r="B582" s="357" t="s">
        <v>1745</v>
      </c>
      <c r="C582" s="358"/>
      <c r="D582" s="361" t="s">
        <v>58</v>
      </c>
      <c r="E582" s="324" t="s">
        <v>1454</v>
      </c>
    </row>
    <row r="583" spans="1:5" x14ac:dyDescent="0.2">
      <c r="A583" s="363"/>
      <c r="B583" s="364"/>
      <c r="C583" s="365"/>
      <c r="D583" s="366"/>
      <c r="E583" s="325" t="s">
        <v>1455</v>
      </c>
    </row>
    <row r="584" spans="1:5" x14ac:dyDescent="0.2">
      <c r="A584" s="347" t="s">
        <v>1747</v>
      </c>
      <c r="B584" s="349" t="s">
        <v>1745</v>
      </c>
      <c r="C584" s="350"/>
      <c r="D584" s="353" t="s">
        <v>58</v>
      </c>
      <c r="E584" s="326" t="s">
        <v>1454</v>
      </c>
    </row>
    <row r="585" spans="1:5" x14ac:dyDescent="0.2">
      <c r="A585" s="348"/>
      <c r="B585" s="351"/>
      <c r="C585" s="352"/>
      <c r="D585" s="354"/>
      <c r="E585" s="327" t="s">
        <v>1455</v>
      </c>
    </row>
    <row r="586" spans="1:5" x14ac:dyDescent="0.2">
      <c r="A586" s="355" t="s">
        <v>1748</v>
      </c>
      <c r="B586" s="357" t="s">
        <v>1745</v>
      </c>
      <c r="C586" s="358"/>
      <c r="D586" s="361" t="s">
        <v>58</v>
      </c>
      <c r="E586" s="324" t="s">
        <v>1454</v>
      </c>
    </row>
    <row r="587" spans="1:5" x14ac:dyDescent="0.2">
      <c r="A587" s="363"/>
      <c r="B587" s="364"/>
      <c r="C587" s="365"/>
      <c r="D587" s="366"/>
      <c r="E587" s="325" t="s">
        <v>1455</v>
      </c>
    </row>
    <row r="588" spans="1:5" x14ac:dyDescent="0.2">
      <c r="A588" s="347" t="s">
        <v>1749</v>
      </c>
      <c r="B588" s="349" t="s">
        <v>1745</v>
      </c>
      <c r="C588" s="350"/>
      <c r="D588" s="353" t="s">
        <v>58</v>
      </c>
      <c r="E588" s="326" t="s">
        <v>1454</v>
      </c>
    </row>
    <row r="589" spans="1:5" x14ac:dyDescent="0.2">
      <c r="A589" s="348"/>
      <c r="B589" s="351"/>
      <c r="C589" s="352"/>
      <c r="D589" s="354"/>
      <c r="E589" s="327" t="s">
        <v>1455</v>
      </c>
    </row>
    <row r="590" spans="1:5" x14ac:dyDescent="0.2">
      <c r="A590" s="355" t="s">
        <v>1750</v>
      </c>
      <c r="B590" s="357" t="s">
        <v>1745</v>
      </c>
      <c r="C590" s="358"/>
      <c r="D590" s="361" t="s">
        <v>58</v>
      </c>
      <c r="E590" s="324" t="s">
        <v>1454</v>
      </c>
    </row>
    <row r="591" spans="1:5" x14ac:dyDescent="0.2">
      <c r="A591" s="363"/>
      <c r="B591" s="364"/>
      <c r="C591" s="365"/>
      <c r="D591" s="366"/>
      <c r="E591" s="325" t="s">
        <v>1455</v>
      </c>
    </row>
    <row r="592" spans="1:5" x14ac:dyDescent="0.2">
      <c r="A592" s="347" t="s">
        <v>1751</v>
      </c>
      <c r="B592" s="349" t="s">
        <v>1745</v>
      </c>
      <c r="C592" s="350"/>
      <c r="D592" s="353" t="s">
        <v>58</v>
      </c>
      <c r="E592" s="326" t="s">
        <v>1454</v>
      </c>
    </row>
    <row r="593" spans="1:5" x14ac:dyDescent="0.2">
      <c r="A593" s="348"/>
      <c r="B593" s="351"/>
      <c r="C593" s="352"/>
      <c r="D593" s="354"/>
      <c r="E593" s="327" t="s">
        <v>1455</v>
      </c>
    </row>
    <row r="594" spans="1:5" x14ac:dyDescent="0.2">
      <c r="A594" s="355" t="s">
        <v>1752</v>
      </c>
      <c r="B594" s="357" t="s">
        <v>1753</v>
      </c>
      <c r="C594" s="358"/>
      <c r="D594" s="361" t="s">
        <v>58</v>
      </c>
      <c r="E594" s="324" t="s">
        <v>1454</v>
      </c>
    </row>
    <row r="595" spans="1:5" x14ac:dyDescent="0.2">
      <c r="A595" s="363"/>
      <c r="B595" s="364"/>
      <c r="C595" s="365"/>
      <c r="D595" s="366"/>
      <c r="E595" s="325" t="s">
        <v>1455</v>
      </c>
    </row>
    <row r="596" spans="1:5" x14ac:dyDescent="0.2">
      <c r="A596" s="347" t="s">
        <v>1754</v>
      </c>
      <c r="B596" s="349" t="s">
        <v>1753</v>
      </c>
      <c r="C596" s="350"/>
      <c r="D596" s="353" t="s">
        <v>58</v>
      </c>
      <c r="E596" s="326" t="s">
        <v>1454</v>
      </c>
    </row>
    <row r="597" spans="1:5" x14ac:dyDescent="0.2">
      <c r="A597" s="348"/>
      <c r="B597" s="351"/>
      <c r="C597" s="352"/>
      <c r="D597" s="354"/>
      <c r="E597" s="327" t="s">
        <v>1455</v>
      </c>
    </row>
    <row r="598" spans="1:5" x14ac:dyDescent="0.2">
      <c r="A598" s="355" t="s">
        <v>1755</v>
      </c>
      <c r="B598" s="357" t="s">
        <v>1753</v>
      </c>
      <c r="C598" s="358"/>
      <c r="D598" s="361" t="s">
        <v>58</v>
      </c>
      <c r="E598" s="324" t="s">
        <v>1454</v>
      </c>
    </row>
    <row r="599" spans="1:5" x14ac:dyDescent="0.2">
      <c r="A599" s="363"/>
      <c r="B599" s="364"/>
      <c r="C599" s="365"/>
      <c r="D599" s="366"/>
      <c r="E599" s="325" t="s">
        <v>1455</v>
      </c>
    </row>
    <row r="600" spans="1:5" x14ac:dyDescent="0.2">
      <c r="A600" s="347" t="s">
        <v>1756</v>
      </c>
      <c r="B600" s="349" t="s">
        <v>1753</v>
      </c>
      <c r="C600" s="350"/>
      <c r="D600" s="353" t="s">
        <v>58</v>
      </c>
      <c r="E600" s="326" t="s">
        <v>1454</v>
      </c>
    </row>
    <row r="601" spans="1:5" x14ac:dyDescent="0.2">
      <c r="A601" s="348"/>
      <c r="B601" s="351"/>
      <c r="C601" s="352"/>
      <c r="D601" s="354"/>
      <c r="E601" s="327" t="s">
        <v>1455</v>
      </c>
    </row>
    <row r="602" spans="1:5" x14ac:dyDescent="0.2">
      <c r="A602" s="355" t="s">
        <v>1757</v>
      </c>
      <c r="B602" s="357" t="s">
        <v>1753</v>
      </c>
      <c r="C602" s="358"/>
      <c r="D602" s="361" t="s">
        <v>58</v>
      </c>
      <c r="E602" s="324" t="s">
        <v>1454</v>
      </c>
    </row>
    <row r="603" spans="1:5" x14ac:dyDescent="0.2">
      <c r="A603" s="363"/>
      <c r="B603" s="364"/>
      <c r="C603" s="365"/>
      <c r="D603" s="366"/>
      <c r="E603" s="325" t="s">
        <v>1455</v>
      </c>
    </row>
    <row r="604" spans="1:5" x14ac:dyDescent="0.2">
      <c r="A604" s="347" t="s">
        <v>1758</v>
      </c>
      <c r="B604" s="349" t="s">
        <v>1753</v>
      </c>
      <c r="C604" s="350"/>
      <c r="D604" s="353" t="s">
        <v>58</v>
      </c>
      <c r="E604" s="326" t="s">
        <v>1454</v>
      </c>
    </row>
    <row r="605" spans="1:5" x14ac:dyDescent="0.2">
      <c r="A605" s="348"/>
      <c r="B605" s="351"/>
      <c r="C605" s="352"/>
      <c r="D605" s="354"/>
      <c r="E605" s="327" t="s">
        <v>1455</v>
      </c>
    </row>
    <row r="606" spans="1:5" x14ac:dyDescent="0.2">
      <c r="A606" s="355" t="s">
        <v>1759</v>
      </c>
      <c r="B606" s="357" t="s">
        <v>1753</v>
      </c>
      <c r="C606" s="358"/>
      <c r="D606" s="361" t="s">
        <v>58</v>
      </c>
      <c r="E606" s="324" t="s">
        <v>1454</v>
      </c>
    </row>
    <row r="607" spans="1:5" x14ac:dyDescent="0.2">
      <c r="A607" s="363"/>
      <c r="B607" s="364"/>
      <c r="C607" s="365"/>
      <c r="D607" s="366"/>
      <c r="E607" s="325" t="s">
        <v>1455</v>
      </c>
    </row>
    <row r="608" spans="1:5" x14ac:dyDescent="0.2">
      <c r="A608" s="347" t="s">
        <v>1760</v>
      </c>
      <c r="B608" s="349" t="s">
        <v>1753</v>
      </c>
      <c r="C608" s="350"/>
      <c r="D608" s="353" t="s">
        <v>58</v>
      </c>
      <c r="E608" s="326" t="s">
        <v>1454</v>
      </c>
    </row>
    <row r="609" spans="1:5" x14ac:dyDescent="0.2">
      <c r="A609" s="348"/>
      <c r="B609" s="351"/>
      <c r="C609" s="352"/>
      <c r="D609" s="354"/>
      <c r="E609" s="327" t="s">
        <v>1455</v>
      </c>
    </row>
    <row r="610" spans="1:5" x14ac:dyDescent="0.2">
      <c r="A610" s="355" t="s">
        <v>1761</v>
      </c>
      <c r="B610" s="357" t="s">
        <v>1753</v>
      </c>
      <c r="C610" s="358"/>
      <c r="D610" s="361" t="s">
        <v>58</v>
      </c>
      <c r="E610" s="324" t="s">
        <v>1454</v>
      </c>
    </row>
    <row r="611" spans="1:5" x14ac:dyDescent="0.2">
      <c r="A611" s="363"/>
      <c r="B611" s="364"/>
      <c r="C611" s="365"/>
      <c r="D611" s="366"/>
      <c r="E611" s="325" t="s">
        <v>1455</v>
      </c>
    </row>
    <row r="612" spans="1:5" x14ac:dyDescent="0.2">
      <c r="A612" s="347" t="s">
        <v>1762</v>
      </c>
      <c r="B612" s="349" t="s">
        <v>1753</v>
      </c>
      <c r="C612" s="350"/>
      <c r="D612" s="353" t="s">
        <v>58</v>
      </c>
      <c r="E612" s="326" t="s">
        <v>1454</v>
      </c>
    </row>
    <row r="613" spans="1:5" x14ac:dyDescent="0.2">
      <c r="A613" s="348"/>
      <c r="B613" s="351"/>
      <c r="C613" s="352"/>
      <c r="D613" s="354"/>
      <c r="E613" s="327" t="s">
        <v>1455</v>
      </c>
    </row>
    <row r="614" spans="1:5" x14ac:dyDescent="0.2">
      <c r="A614" s="355" t="s">
        <v>1763</v>
      </c>
      <c r="B614" s="357" t="s">
        <v>1753</v>
      </c>
      <c r="C614" s="358"/>
      <c r="D614" s="361" t="s">
        <v>58</v>
      </c>
      <c r="E614" s="324" t="s">
        <v>1454</v>
      </c>
    </row>
    <row r="615" spans="1:5" x14ac:dyDescent="0.2">
      <c r="A615" s="363"/>
      <c r="B615" s="364"/>
      <c r="C615" s="365"/>
      <c r="D615" s="366"/>
      <c r="E615" s="325" t="s">
        <v>1455</v>
      </c>
    </row>
    <row r="616" spans="1:5" x14ac:dyDescent="0.2">
      <c r="A616" s="347" t="s">
        <v>1764</v>
      </c>
      <c r="B616" s="349" t="s">
        <v>1753</v>
      </c>
      <c r="C616" s="350"/>
      <c r="D616" s="353" t="s">
        <v>58</v>
      </c>
      <c r="E616" s="326" t="s">
        <v>1454</v>
      </c>
    </row>
    <row r="617" spans="1:5" x14ac:dyDescent="0.2">
      <c r="A617" s="348"/>
      <c r="B617" s="351"/>
      <c r="C617" s="352"/>
      <c r="D617" s="354"/>
      <c r="E617" s="327" t="s">
        <v>1455</v>
      </c>
    </row>
    <row r="618" spans="1:5" x14ac:dyDescent="0.2">
      <c r="A618" s="355" t="s">
        <v>1765</v>
      </c>
      <c r="B618" s="357" t="s">
        <v>1766</v>
      </c>
      <c r="C618" s="358"/>
      <c r="D618" s="361" t="s">
        <v>58</v>
      </c>
      <c r="E618" s="324" t="s">
        <v>1454</v>
      </c>
    </row>
    <row r="619" spans="1:5" x14ac:dyDescent="0.2">
      <c r="A619" s="363"/>
      <c r="B619" s="364"/>
      <c r="C619" s="365"/>
      <c r="D619" s="366"/>
      <c r="E619" s="325" t="s">
        <v>1455</v>
      </c>
    </row>
    <row r="620" spans="1:5" x14ac:dyDescent="0.2">
      <c r="A620" s="347" t="s">
        <v>1767</v>
      </c>
      <c r="B620" s="349" t="s">
        <v>1766</v>
      </c>
      <c r="C620" s="350"/>
      <c r="D620" s="353" t="s">
        <v>58</v>
      </c>
      <c r="E620" s="326" t="s">
        <v>1454</v>
      </c>
    </row>
    <row r="621" spans="1:5" x14ac:dyDescent="0.2">
      <c r="A621" s="348"/>
      <c r="B621" s="351"/>
      <c r="C621" s="352"/>
      <c r="D621" s="354"/>
      <c r="E621" s="327" t="s">
        <v>1455</v>
      </c>
    </row>
    <row r="622" spans="1:5" x14ac:dyDescent="0.2">
      <c r="A622" s="355" t="s">
        <v>1768</v>
      </c>
      <c r="B622" s="357" t="s">
        <v>1766</v>
      </c>
      <c r="C622" s="358"/>
      <c r="D622" s="361" t="s">
        <v>58</v>
      </c>
      <c r="E622" s="324" t="s">
        <v>1454</v>
      </c>
    </row>
    <row r="623" spans="1:5" x14ac:dyDescent="0.2">
      <c r="A623" s="363"/>
      <c r="B623" s="364"/>
      <c r="C623" s="365"/>
      <c r="D623" s="366"/>
      <c r="E623" s="325" t="s">
        <v>1455</v>
      </c>
    </row>
    <row r="624" spans="1:5" x14ac:dyDescent="0.2">
      <c r="A624" s="347" t="s">
        <v>1769</v>
      </c>
      <c r="B624" s="349" t="s">
        <v>1766</v>
      </c>
      <c r="C624" s="350"/>
      <c r="D624" s="353" t="s">
        <v>58</v>
      </c>
      <c r="E624" s="326" t="s">
        <v>1454</v>
      </c>
    </row>
    <row r="625" spans="1:5" x14ac:dyDescent="0.2">
      <c r="A625" s="348"/>
      <c r="B625" s="351"/>
      <c r="C625" s="352"/>
      <c r="D625" s="354"/>
      <c r="E625" s="327" t="s">
        <v>1455</v>
      </c>
    </row>
    <row r="626" spans="1:5" x14ac:dyDescent="0.2">
      <c r="A626" s="355" t="s">
        <v>1770</v>
      </c>
      <c r="B626" s="357" t="s">
        <v>1771</v>
      </c>
      <c r="C626" s="358"/>
      <c r="D626" s="361" t="s">
        <v>58</v>
      </c>
      <c r="E626" s="324" t="s">
        <v>1454</v>
      </c>
    </row>
    <row r="627" spans="1:5" x14ac:dyDescent="0.2">
      <c r="A627" s="363"/>
      <c r="B627" s="364"/>
      <c r="C627" s="365"/>
      <c r="D627" s="366"/>
      <c r="E627" s="325" t="s">
        <v>1455</v>
      </c>
    </row>
    <row r="628" spans="1:5" x14ac:dyDescent="0.2">
      <c r="A628" s="347" t="s">
        <v>1772</v>
      </c>
      <c r="B628" s="349" t="s">
        <v>1771</v>
      </c>
      <c r="C628" s="350"/>
      <c r="D628" s="353" t="s">
        <v>58</v>
      </c>
      <c r="E628" s="326" t="s">
        <v>1454</v>
      </c>
    </row>
    <row r="629" spans="1:5" x14ac:dyDescent="0.2">
      <c r="A629" s="348"/>
      <c r="B629" s="351"/>
      <c r="C629" s="352"/>
      <c r="D629" s="354"/>
      <c r="E629" s="327" t="s">
        <v>1455</v>
      </c>
    </row>
    <row r="630" spans="1:5" x14ac:dyDescent="0.2">
      <c r="A630" s="355" t="s">
        <v>1773</v>
      </c>
      <c r="B630" s="357" t="s">
        <v>1771</v>
      </c>
      <c r="C630" s="358"/>
      <c r="D630" s="361" t="s">
        <v>58</v>
      </c>
      <c r="E630" s="324" t="s">
        <v>1454</v>
      </c>
    </row>
    <row r="631" spans="1:5" x14ac:dyDescent="0.2">
      <c r="A631" s="363"/>
      <c r="B631" s="364"/>
      <c r="C631" s="365"/>
      <c r="D631" s="366"/>
      <c r="E631" s="325" t="s">
        <v>1455</v>
      </c>
    </row>
    <row r="632" spans="1:5" x14ac:dyDescent="0.2">
      <c r="A632" s="347" t="s">
        <v>1774</v>
      </c>
      <c r="B632" s="349" t="s">
        <v>1771</v>
      </c>
      <c r="C632" s="350"/>
      <c r="D632" s="353" t="s">
        <v>58</v>
      </c>
      <c r="E632" s="326" t="s">
        <v>1454</v>
      </c>
    </row>
    <row r="633" spans="1:5" x14ac:dyDescent="0.2">
      <c r="A633" s="348"/>
      <c r="B633" s="351"/>
      <c r="C633" s="352"/>
      <c r="D633" s="354"/>
      <c r="E633" s="327" t="s">
        <v>1455</v>
      </c>
    </row>
    <row r="634" spans="1:5" x14ac:dyDescent="0.2">
      <c r="A634" s="355" t="s">
        <v>1775</v>
      </c>
      <c r="B634" s="357" t="s">
        <v>1771</v>
      </c>
      <c r="C634" s="358"/>
      <c r="D634" s="361" t="s">
        <v>58</v>
      </c>
      <c r="E634" s="324" t="s">
        <v>1454</v>
      </c>
    </row>
    <row r="635" spans="1:5" x14ac:dyDescent="0.2">
      <c r="A635" s="363"/>
      <c r="B635" s="364"/>
      <c r="C635" s="365"/>
      <c r="D635" s="366"/>
      <c r="E635" s="325" t="s">
        <v>1455</v>
      </c>
    </row>
    <row r="636" spans="1:5" x14ac:dyDescent="0.2">
      <c r="A636" s="347" t="s">
        <v>1776</v>
      </c>
      <c r="B636" s="349" t="s">
        <v>1771</v>
      </c>
      <c r="C636" s="350"/>
      <c r="D636" s="353" t="s">
        <v>58</v>
      </c>
      <c r="E636" s="326" t="s">
        <v>1454</v>
      </c>
    </row>
    <row r="637" spans="1:5" x14ac:dyDescent="0.2">
      <c r="A637" s="348"/>
      <c r="B637" s="351"/>
      <c r="C637" s="352"/>
      <c r="D637" s="354"/>
      <c r="E637" s="327" t="s">
        <v>1455</v>
      </c>
    </row>
    <row r="638" spans="1:5" x14ac:dyDescent="0.2">
      <c r="A638" s="355" t="s">
        <v>1777</v>
      </c>
      <c r="B638" s="357" t="s">
        <v>1778</v>
      </c>
      <c r="C638" s="358"/>
      <c r="D638" s="361" t="s">
        <v>58</v>
      </c>
      <c r="E638" s="324" t="s">
        <v>1454</v>
      </c>
    </row>
    <row r="639" spans="1:5" x14ac:dyDescent="0.2">
      <c r="A639" s="363"/>
      <c r="B639" s="364"/>
      <c r="C639" s="365"/>
      <c r="D639" s="366"/>
      <c r="E639" s="325" t="s">
        <v>1455</v>
      </c>
    </row>
    <row r="640" spans="1:5" x14ac:dyDescent="0.2">
      <c r="A640" s="347" t="s">
        <v>1779</v>
      </c>
      <c r="B640" s="349" t="s">
        <v>1778</v>
      </c>
      <c r="C640" s="350"/>
      <c r="D640" s="353" t="s">
        <v>58</v>
      </c>
      <c r="E640" s="326" t="s">
        <v>1454</v>
      </c>
    </row>
    <row r="641" spans="1:5" x14ac:dyDescent="0.2">
      <c r="A641" s="348"/>
      <c r="B641" s="351"/>
      <c r="C641" s="352"/>
      <c r="D641" s="354"/>
      <c r="E641" s="327" t="s">
        <v>1455</v>
      </c>
    </row>
    <row r="642" spans="1:5" x14ac:dyDescent="0.2">
      <c r="A642" s="355" t="s">
        <v>1780</v>
      </c>
      <c r="B642" s="357" t="s">
        <v>1778</v>
      </c>
      <c r="C642" s="358"/>
      <c r="D642" s="361" t="s">
        <v>58</v>
      </c>
      <c r="E642" s="324" t="s">
        <v>1454</v>
      </c>
    </row>
    <row r="643" spans="1:5" x14ac:dyDescent="0.2">
      <c r="A643" s="363"/>
      <c r="B643" s="364"/>
      <c r="C643" s="365"/>
      <c r="D643" s="366"/>
      <c r="E643" s="325" t="s">
        <v>1455</v>
      </c>
    </row>
    <row r="644" spans="1:5" x14ac:dyDescent="0.2">
      <c r="A644" s="347" t="s">
        <v>1781</v>
      </c>
      <c r="B644" s="349" t="s">
        <v>1778</v>
      </c>
      <c r="C644" s="350"/>
      <c r="D644" s="353" t="s">
        <v>58</v>
      </c>
      <c r="E644" s="326" t="s">
        <v>1454</v>
      </c>
    </row>
    <row r="645" spans="1:5" x14ac:dyDescent="0.2">
      <c r="A645" s="348"/>
      <c r="B645" s="351"/>
      <c r="C645" s="352"/>
      <c r="D645" s="354"/>
      <c r="E645" s="327" t="s">
        <v>1455</v>
      </c>
    </row>
    <row r="646" spans="1:5" x14ac:dyDescent="0.2">
      <c r="A646" s="355" t="s">
        <v>1782</v>
      </c>
      <c r="B646" s="357" t="s">
        <v>1778</v>
      </c>
      <c r="C646" s="358"/>
      <c r="D646" s="361" t="s">
        <v>58</v>
      </c>
      <c r="E646" s="324" t="s">
        <v>1454</v>
      </c>
    </row>
    <row r="647" spans="1:5" x14ac:dyDescent="0.2">
      <c r="A647" s="363"/>
      <c r="B647" s="364"/>
      <c r="C647" s="365"/>
      <c r="D647" s="366"/>
      <c r="E647" s="325" t="s">
        <v>1455</v>
      </c>
    </row>
    <row r="648" spans="1:5" x14ac:dyDescent="0.2">
      <c r="A648" s="347" t="s">
        <v>1783</v>
      </c>
      <c r="B648" s="349" t="s">
        <v>1778</v>
      </c>
      <c r="C648" s="350"/>
      <c r="D648" s="353" t="s">
        <v>58</v>
      </c>
      <c r="E648" s="326" t="s">
        <v>1454</v>
      </c>
    </row>
    <row r="649" spans="1:5" x14ac:dyDescent="0.2">
      <c r="A649" s="348"/>
      <c r="B649" s="351"/>
      <c r="C649" s="352"/>
      <c r="D649" s="354"/>
      <c r="E649" s="327" t="s">
        <v>1455</v>
      </c>
    </row>
    <row r="650" spans="1:5" x14ac:dyDescent="0.2">
      <c r="A650" s="355" t="s">
        <v>1784</v>
      </c>
      <c r="B650" s="357" t="s">
        <v>1778</v>
      </c>
      <c r="C650" s="358"/>
      <c r="D650" s="361" t="s">
        <v>58</v>
      </c>
      <c r="E650" s="324" t="s">
        <v>1454</v>
      </c>
    </row>
    <row r="651" spans="1:5" x14ac:dyDescent="0.2">
      <c r="A651" s="363"/>
      <c r="B651" s="364"/>
      <c r="C651" s="365"/>
      <c r="D651" s="366"/>
      <c r="E651" s="325" t="s">
        <v>1455</v>
      </c>
    </row>
    <row r="652" spans="1:5" x14ac:dyDescent="0.2">
      <c r="A652" s="347" t="s">
        <v>1785</v>
      </c>
      <c r="B652" s="349" t="s">
        <v>1778</v>
      </c>
      <c r="C652" s="350"/>
      <c r="D652" s="353" t="s">
        <v>58</v>
      </c>
      <c r="E652" s="326" t="s">
        <v>1454</v>
      </c>
    </row>
    <row r="653" spans="1:5" x14ac:dyDescent="0.2">
      <c r="A653" s="348"/>
      <c r="B653" s="351"/>
      <c r="C653" s="352"/>
      <c r="D653" s="354"/>
      <c r="E653" s="327" t="s">
        <v>1455</v>
      </c>
    </row>
    <row r="654" spans="1:5" x14ac:dyDescent="0.2">
      <c r="A654" s="355" t="s">
        <v>1786</v>
      </c>
      <c r="B654" s="357" t="s">
        <v>1787</v>
      </c>
      <c r="C654" s="358"/>
      <c r="D654" s="361" t="s">
        <v>58</v>
      </c>
      <c r="E654" s="324" t="s">
        <v>1454</v>
      </c>
    </row>
    <row r="655" spans="1:5" x14ac:dyDescent="0.2">
      <c r="A655" s="363"/>
      <c r="B655" s="364"/>
      <c r="C655" s="365"/>
      <c r="D655" s="366"/>
      <c r="E655" s="325" t="s">
        <v>1455</v>
      </c>
    </row>
    <row r="656" spans="1:5" x14ac:dyDescent="0.2">
      <c r="A656" s="347" t="s">
        <v>1788</v>
      </c>
      <c r="B656" s="349" t="s">
        <v>1787</v>
      </c>
      <c r="C656" s="350"/>
      <c r="D656" s="353" t="s">
        <v>58</v>
      </c>
      <c r="E656" s="326" t="s">
        <v>1454</v>
      </c>
    </row>
    <row r="657" spans="1:5" x14ac:dyDescent="0.2">
      <c r="A657" s="348"/>
      <c r="B657" s="351"/>
      <c r="C657" s="352"/>
      <c r="D657" s="354"/>
      <c r="E657" s="327" t="s">
        <v>1455</v>
      </c>
    </row>
    <row r="658" spans="1:5" x14ac:dyDescent="0.2">
      <c r="A658" s="355" t="s">
        <v>1789</v>
      </c>
      <c r="B658" s="357" t="s">
        <v>1787</v>
      </c>
      <c r="C658" s="358"/>
      <c r="D658" s="361" t="s">
        <v>58</v>
      </c>
      <c r="E658" s="324" t="s">
        <v>1454</v>
      </c>
    </row>
    <row r="659" spans="1:5" x14ac:dyDescent="0.2">
      <c r="A659" s="363"/>
      <c r="B659" s="364"/>
      <c r="C659" s="365"/>
      <c r="D659" s="366"/>
      <c r="E659" s="325" t="s">
        <v>1455</v>
      </c>
    </row>
    <row r="660" spans="1:5" x14ac:dyDescent="0.2">
      <c r="A660" s="347" t="s">
        <v>1481</v>
      </c>
      <c r="B660" s="349" t="s">
        <v>1787</v>
      </c>
      <c r="C660" s="350"/>
      <c r="D660" s="353" t="s">
        <v>58</v>
      </c>
      <c r="E660" s="326" t="s">
        <v>1454</v>
      </c>
    </row>
    <row r="661" spans="1:5" x14ac:dyDescent="0.2">
      <c r="A661" s="348"/>
      <c r="B661" s="351"/>
      <c r="C661" s="352"/>
      <c r="D661" s="354"/>
      <c r="E661" s="327" t="s">
        <v>1455</v>
      </c>
    </row>
    <row r="662" spans="1:5" x14ac:dyDescent="0.2">
      <c r="A662" s="355" t="s">
        <v>1790</v>
      </c>
      <c r="B662" s="357" t="s">
        <v>1787</v>
      </c>
      <c r="C662" s="358"/>
      <c r="D662" s="361" t="s">
        <v>58</v>
      </c>
      <c r="E662" s="324" t="s">
        <v>1454</v>
      </c>
    </row>
    <row r="663" spans="1:5" x14ac:dyDescent="0.2">
      <c r="A663" s="363"/>
      <c r="B663" s="364"/>
      <c r="C663" s="365"/>
      <c r="D663" s="366"/>
      <c r="E663" s="325" t="s">
        <v>1455</v>
      </c>
    </row>
    <row r="664" spans="1:5" x14ac:dyDescent="0.2">
      <c r="A664" s="347" t="s">
        <v>1791</v>
      </c>
      <c r="B664" s="349" t="s">
        <v>1787</v>
      </c>
      <c r="C664" s="350"/>
      <c r="D664" s="353" t="s">
        <v>58</v>
      </c>
      <c r="E664" s="326" t="s">
        <v>1454</v>
      </c>
    </row>
    <row r="665" spans="1:5" x14ac:dyDescent="0.2">
      <c r="A665" s="348"/>
      <c r="B665" s="351"/>
      <c r="C665" s="352"/>
      <c r="D665" s="354"/>
      <c r="E665" s="327" t="s">
        <v>1455</v>
      </c>
    </row>
    <row r="666" spans="1:5" x14ac:dyDescent="0.2">
      <c r="A666" s="355" t="s">
        <v>1792</v>
      </c>
      <c r="B666" s="357" t="s">
        <v>1787</v>
      </c>
      <c r="C666" s="358"/>
      <c r="D666" s="361" t="s">
        <v>58</v>
      </c>
      <c r="E666" s="324" t="s">
        <v>1454</v>
      </c>
    </row>
    <row r="667" spans="1:5" x14ac:dyDescent="0.2">
      <c r="A667" s="363"/>
      <c r="B667" s="364"/>
      <c r="C667" s="365"/>
      <c r="D667" s="366"/>
      <c r="E667" s="325" t="s">
        <v>1455</v>
      </c>
    </row>
    <row r="668" spans="1:5" x14ac:dyDescent="0.2">
      <c r="A668" s="347" t="s">
        <v>1793</v>
      </c>
      <c r="B668" s="349" t="s">
        <v>1787</v>
      </c>
      <c r="C668" s="350"/>
      <c r="D668" s="353" t="s">
        <v>58</v>
      </c>
      <c r="E668" s="326" t="s">
        <v>1454</v>
      </c>
    </row>
    <row r="669" spans="1:5" x14ac:dyDescent="0.2">
      <c r="A669" s="348"/>
      <c r="B669" s="351"/>
      <c r="C669" s="352"/>
      <c r="D669" s="354"/>
      <c r="E669" s="327" t="s">
        <v>1455</v>
      </c>
    </row>
    <row r="670" spans="1:5" x14ac:dyDescent="0.2">
      <c r="A670" s="355" t="s">
        <v>1794</v>
      </c>
      <c r="B670" s="357" t="s">
        <v>1787</v>
      </c>
      <c r="C670" s="358"/>
      <c r="D670" s="361" t="s">
        <v>58</v>
      </c>
      <c r="E670" s="324" t="s">
        <v>1454</v>
      </c>
    </row>
    <row r="671" spans="1:5" x14ac:dyDescent="0.2">
      <c r="A671" s="363"/>
      <c r="B671" s="364"/>
      <c r="C671" s="365"/>
      <c r="D671" s="366"/>
      <c r="E671" s="325" t="s">
        <v>1455</v>
      </c>
    </row>
    <row r="672" spans="1:5" x14ac:dyDescent="0.2">
      <c r="A672" s="347" t="s">
        <v>1795</v>
      </c>
      <c r="B672" s="349" t="s">
        <v>1787</v>
      </c>
      <c r="C672" s="350"/>
      <c r="D672" s="353" t="s">
        <v>58</v>
      </c>
      <c r="E672" s="326" t="s">
        <v>1454</v>
      </c>
    </row>
    <row r="673" spans="1:5" x14ac:dyDescent="0.2">
      <c r="A673" s="348"/>
      <c r="B673" s="351"/>
      <c r="C673" s="352"/>
      <c r="D673" s="354"/>
      <c r="E673" s="327" t="s">
        <v>1455</v>
      </c>
    </row>
    <row r="674" spans="1:5" x14ac:dyDescent="0.2">
      <c r="A674" s="355" t="s">
        <v>1796</v>
      </c>
      <c r="B674" s="357" t="s">
        <v>1787</v>
      </c>
      <c r="C674" s="358"/>
      <c r="D674" s="361" t="s">
        <v>58</v>
      </c>
      <c r="E674" s="324" t="s">
        <v>1454</v>
      </c>
    </row>
    <row r="675" spans="1:5" x14ac:dyDescent="0.2">
      <c r="A675" s="363"/>
      <c r="B675" s="364"/>
      <c r="C675" s="365"/>
      <c r="D675" s="366"/>
      <c r="E675" s="325" t="s">
        <v>1455</v>
      </c>
    </row>
    <row r="676" spans="1:5" x14ac:dyDescent="0.2">
      <c r="A676" s="347" t="s">
        <v>1797</v>
      </c>
      <c r="B676" s="349" t="s">
        <v>1787</v>
      </c>
      <c r="C676" s="350"/>
      <c r="D676" s="353" t="s">
        <v>58</v>
      </c>
      <c r="E676" s="326" t="s">
        <v>1454</v>
      </c>
    </row>
    <row r="677" spans="1:5" x14ac:dyDescent="0.2">
      <c r="A677" s="348"/>
      <c r="B677" s="351"/>
      <c r="C677" s="352"/>
      <c r="D677" s="354"/>
      <c r="E677" s="327" t="s">
        <v>1455</v>
      </c>
    </row>
    <row r="678" spans="1:5" x14ac:dyDescent="0.2">
      <c r="A678" s="355" t="s">
        <v>1482</v>
      </c>
      <c r="B678" s="357" t="s">
        <v>1787</v>
      </c>
      <c r="C678" s="358"/>
      <c r="D678" s="361" t="s">
        <v>58</v>
      </c>
      <c r="E678" s="324" t="s">
        <v>1454</v>
      </c>
    </row>
    <row r="679" spans="1:5" x14ac:dyDescent="0.2">
      <c r="A679" s="363"/>
      <c r="B679" s="364"/>
      <c r="C679" s="365"/>
      <c r="D679" s="366"/>
      <c r="E679" s="325" t="s">
        <v>1455</v>
      </c>
    </row>
    <row r="680" spans="1:5" x14ac:dyDescent="0.2">
      <c r="A680" s="347" t="s">
        <v>1798</v>
      </c>
      <c r="B680" s="349" t="s">
        <v>1787</v>
      </c>
      <c r="C680" s="350"/>
      <c r="D680" s="353" t="s">
        <v>58</v>
      </c>
      <c r="E680" s="326" t="s">
        <v>1454</v>
      </c>
    </row>
    <row r="681" spans="1:5" x14ac:dyDescent="0.2">
      <c r="A681" s="348"/>
      <c r="B681" s="351"/>
      <c r="C681" s="352"/>
      <c r="D681" s="354"/>
      <c r="E681" s="327" t="s">
        <v>1455</v>
      </c>
    </row>
    <row r="682" spans="1:5" x14ac:dyDescent="0.2">
      <c r="A682" s="355" t="s">
        <v>1799</v>
      </c>
      <c r="B682" s="357" t="s">
        <v>1787</v>
      </c>
      <c r="C682" s="358"/>
      <c r="D682" s="361" t="s">
        <v>58</v>
      </c>
      <c r="E682" s="324" t="s">
        <v>1454</v>
      </c>
    </row>
    <row r="683" spans="1:5" x14ac:dyDescent="0.2">
      <c r="A683" s="363"/>
      <c r="B683" s="364"/>
      <c r="C683" s="365"/>
      <c r="D683" s="366"/>
      <c r="E683" s="325" t="s">
        <v>1455</v>
      </c>
    </row>
    <row r="684" spans="1:5" x14ac:dyDescent="0.2">
      <c r="A684" s="347" t="s">
        <v>1800</v>
      </c>
      <c r="B684" s="349" t="s">
        <v>1787</v>
      </c>
      <c r="C684" s="350"/>
      <c r="D684" s="353" t="s">
        <v>58</v>
      </c>
      <c r="E684" s="326" t="s">
        <v>1454</v>
      </c>
    </row>
    <row r="685" spans="1:5" x14ac:dyDescent="0.2">
      <c r="A685" s="348"/>
      <c r="B685" s="351"/>
      <c r="C685" s="352"/>
      <c r="D685" s="354"/>
      <c r="E685" s="327" t="s">
        <v>1455</v>
      </c>
    </row>
    <row r="686" spans="1:5" x14ac:dyDescent="0.2">
      <c r="A686" s="355" t="s">
        <v>1801</v>
      </c>
      <c r="B686" s="357" t="s">
        <v>1802</v>
      </c>
      <c r="C686" s="358"/>
      <c r="D686" s="361" t="s">
        <v>58</v>
      </c>
      <c r="E686" s="324" t="s">
        <v>1454</v>
      </c>
    </row>
    <row r="687" spans="1:5" x14ac:dyDescent="0.2">
      <c r="A687" s="363"/>
      <c r="B687" s="364"/>
      <c r="C687" s="365"/>
      <c r="D687" s="366"/>
      <c r="E687" s="325" t="s">
        <v>1455</v>
      </c>
    </row>
    <row r="688" spans="1:5" x14ac:dyDescent="0.2">
      <c r="A688" s="347" t="s">
        <v>1803</v>
      </c>
      <c r="B688" s="349" t="s">
        <v>1802</v>
      </c>
      <c r="C688" s="350"/>
      <c r="D688" s="353" t="s">
        <v>58</v>
      </c>
      <c r="E688" s="326" t="s">
        <v>1454</v>
      </c>
    </row>
    <row r="689" spans="1:5" x14ac:dyDescent="0.2">
      <c r="A689" s="348"/>
      <c r="B689" s="351"/>
      <c r="C689" s="352"/>
      <c r="D689" s="354"/>
      <c r="E689" s="327" t="s">
        <v>1455</v>
      </c>
    </row>
    <row r="690" spans="1:5" x14ac:dyDescent="0.2">
      <c r="A690" s="355" t="s">
        <v>1804</v>
      </c>
      <c r="B690" s="357" t="s">
        <v>1805</v>
      </c>
      <c r="C690" s="358"/>
      <c r="D690" s="361" t="s">
        <v>58</v>
      </c>
      <c r="E690" s="324" t="s">
        <v>1454</v>
      </c>
    </row>
    <row r="691" spans="1:5" x14ac:dyDescent="0.2">
      <c r="A691" s="363"/>
      <c r="B691" s="364"/>
      <c r="C691" s="365"/>
      <c r="D691" s="366"/>
      <c r="E691" s="325" t="s">
        <v>1455</v>
      </c>
    </row>
    <row r="692" spans="1:5" x14ac:dyDescent="0.2">
      <c r="A692" s="347" t="s">
        <v>1806</v>
      </c>
      <c r="B692" s="349" t="s">
        <v>1805</v>
      </c>
      <c r="C692" s="350"/>
      <c r="D692" s="353" t="s">
        <v>58</v>
      </c>
      <c r="E692" s="326" t="s">
        <v>1454</v>
      </c>
    </row>
    <row r="693" spans="1:5" x14ac:dyDescent="0.2">
      <c r="A693" s="348"/>
      <c r="B693" s="351"/>
      <c r="C693" s="352"/>
      <c r="D693" s="354"/>
      <c r="E693" s="327" t="s">
        <v>1455</v>
      </c>
    </row>
    <row r="694" spans="1:5" x14ac:dyDescent="0.2">
      <c r="A694" s="355" t="s">
        <v>1807</v>
      </c>
      <c r="B694" s="357" t="s">
        <v>1802</v>
      </c>
      <c r="C694" s="358"/>
      <c r="D694" s="361" t="s">
        <v>58</v>
      </c>
      <c r="E694" s="324" t="s">
        <v>1454</v>
      </c>
    </row>
    <row r="695" spans="1:5" x14ac:dyDescent="0.2">
      <c r="A695" s="363"/>
      <c r="B695" s="364"/>
      <c r="C695" s="365"/>
      <c r="D695" s="366"/>
      <c r="E695" s="325" t="s">
        <v>1455</v>
      </c>
    </row>
    <row r="696" spans="1:5" x14ac:dyDescent="0.2">
      <c r="A696" s="347" t="s">
        <v>1808</v>
      </c>
      <c r="B696" s="349" t="s">
        <v>1802</v>
      </c>
      <c r="C696" s="350"/>
      <c r="D696" s="353" t="s">
        <v>58</v>
      </c>
      <c r="E696" s="326" t="s">
        <v>1454</v>
      </c>
    </row>
    <row r="697" spans="1:5" x14ac:dyDescent="0.2">
      <c r="A697" s="348"/>
      <c r="B697" s="351"/>
      <c r="C697" s="352"/>
      <c r="D697" s="354"/>
      <c r="E697" s="327" t="s">
        <v>1455</v>
      </c>
    </row>
    <row r="698" spans="1:5" x14ac:dyDescent="0.2">
      <c r="A698" s="355" t="s">
        <v>1809</v>
      </c>
      <c r="B698" s="357" t="s">
        <v>1805</v>
      </c>
      <c r="C698" s="358"/>
      <c r="D698" s="361" t="s">
        <v>58</v>
      </c>
      <c r="E698" s="324" t="s">
        <v>1454</v>
      </c>
    </row>
    <row r="699" spans="1:5" x14ac:dyDescent="0.2">
      <c r="A699" s="363"/>
      <c r="B699" s="364"/>
      <c r="C699" s="365"/>
      <c r="D699" s="366"/>
      <c r="E699" s="325" t="s">
        <v>1455</v>
      </c>
    </row>
    <row r="700" spans="1:5" x14ac:dyDescent="0.2">
      <c r="A700" s="347" t="s">
        <v>1810</v>
      </c>
      <c r="B700" s="349" t="s">
        <v>1802</v>
      </c>
      <c r="C700" s="350"/>
      <c r="D700" s="353" t="s">
        <v>58</v>
      </c>
      <c r="E700" s="326" t="s">
        <v>1454</v>
      </c>
    </row>
    <row r="701" spans="1:5" x14ac:dyDescent="0.2">
      <c r="A701" s="348"/>
      <c r="B701" s="351"/>
      <c r="C701" s="352"/>
      <c r="D701" s="354"/>
      <c r="E701" s="327" t="s">
        <v>1455</v>
      </c>
    </row>
    <row r="702" spans="1:5" x14ac:dyDescent="0.2">
      <c r="A702" s="355" t="s">
        <v>1811</v>
      </c>
      <c r="B702" s="357" t="s">
        <v>1805</v>
      </c>
      <c r="C702" s="358"/>
      <c r="D702" s="361" t="s">
        <v>58</v>
      </c>
      <c r="E702" s="324" t="s">
        <v>1454</v>
      </c>
    </row>
    <row r="703" spans="1:5" x14ac:dyDescent="0.2">
      <c r="A703" s="363"/>
      <c r="B703" s="364"/>
      <c r="C703" s="365"/>
      <c r="D703" s="366"/>
      <c r="E703" s="325" t="s">
        <v>1455</v>
      </c>
    </row>
    <row r="704" spans="1:5" x14ac:dyDescent="0.2">
      <c r="A704" s="347" t="s">
        <v>1812</v>
      </c>
      <c r="B704" s="349" t="s">
        <v>1813</v>
      </c>
      <c r="C704" s="350"/>
      <c r="D704" s="353" t="s">
        <v>58</v>
      </c>
      <c r="E704" s="326" t="s">
        <v>1454</v>
      </c>
    </row>
    <row r="705" spans="1:5" x14ac:dyDescent="0.2">
      <c r="A705" s="348"/>
      <c r="B705" s="351"/>
      <c r="C705" s="352"/>
      <c r="D705" s="354"/>
      <c r="E705" s="327" t="s">
        <v>1455</v>
      </c>
    </row>
    <row r="706" spans="1:5" x14ac:dyDescent="0.2">
      <c r="A706" s="355" t="s">
        <v>1814</v>
      </c>
      <c r="B706" s="357" t="s">
        <v>1813</v>
      </c>
      <c r="C706" s="358"/>
      <c r="D706" s="361" t="s">
        <v>58</v>
      </c>
      <c r="E706" s="324" t="s">
        <v>1454</v>
      </c>
    </row>
    <row r="707" spans="1:5" x14ac:dyDescent="0.2">
      <c r="A707" s="363"/>
      <c r="B707" s="364"/>
      <c r="C707" s="365"/>
      <c r="D707" s="366"/>
      <c r="E707" s="325" t="s">
        <v>1455</v>
      </c>
    </row>
    <row r="708" spans="1:5" x14ac:dyDescent="0.2">
      <c r="A708" s="347" t="s">
        <v>1815</v>
      </c>
      <c r="B708" s="349" t="s">
        <v>1813</v>
      </c>
      <c r="C708" s="350"/>
      <c r="D708" s="353" t="s">
        <v>58</v>
      </c>
      <c r="E708" s="326" t="s">
        <v>1454</v>
      </c>
    </row>
    <row r="709" spans="1:5" x14ac:dyDescent="0.2">
      <c r="A709" s="348"/>
      <c r="B709" s="351"/>
      <c r="C709" s="352"/>
      <c r="D709" s="354"/>
      <c r="E709" s="327" t="s">
        <v>1455</v>
      </c>
    </row>
    <row r="710" spans="1:5" x14ac:dyDescent="0.2">
      <c r="A710" s="355" t="s">
        <v>1816</v>
      </c>
      <c r="B710" s="357" t="s">
        <v>1813</v>
      </c>
      <c r="C710" s="358"/>
      <c r="D710" s="361" t="s">
        <v>58</v>
      </c>
      <c r="E710" s="324" t="s">
        <v>1454</v>
      </c>
    </row>
    <row r="711" spans="1:5" x14ac:dyDescent="0.2">
      <c r="A711" s="363"/>
      <c r="B711" s="364"/>
      <c r="C711" s="365"/>
      <c r="D711" s="366"/>
      <c r="E711" s="325" t="s">
        <v>1455</v>
      </c>
    </row>
    <row r="712" spans="1:5" x14ac:dyDescent="0.2">
      <c r="A712" s="347" t="s">
        <v>1817</v>
      </c>
      <c r="B712" s="349" t="s">
        <v>1818</v>
      </c>
      <c r="C712" s="350"/>
      <c r="D712" s="353" t="s">
        <v>58</v>
      </c>
      <c r="E712" s="326" t="s">
        <v>1454</v>
      </c>
    </row>
    <row r="713" spans="1:5" x14ac:dyDescent="0.2">
      <c r="A713" s="348"/>
      <c r="B713" s="351"/>
      <c r="C713" s="352"/>
      <c r="D713" s="354"/>
      <c r="E713" s="327" t="s">
        <v>1455</v>
      </c>
    </row>
    <row r="714" spans="1:5" x14ac:dyDescent="0.2">
      <c r="A714" s="355" t="s">
        <v>1819</v>
      </c>
      <c r="B714" s="357" t="s">
        <v>1818</v>
      </c>
      <c r="C714" s="358"/>
      <c r="D714" s="361" t="s">
        <v>58</v>
      </c>
      <c r="E714" s="324" t="s">
        <v>1454</v>
      </c>
    </row>
    <row r="715" spans="1:5" x14ac:dyDescent="0.2">
      <c r="A715" s="363"/>
      <c r="B715" s="364"/>
      <c r="C715" s="365"/>
      <c r="D715" s="366"/>
      <c r="E715" s="325" t="s">
        <v>1455</v>
      </c>
    </row>
    <row r="716" spans="1:5" x14ac:dyDescent="0.2">
      <c r="A716" s="347" t="s">
        <v>1820</v>
      </c>
      <c r="B716" s="349" t="s">
        <v>1818</v>
      </c>
      <c r="C716" s="350"/>
      <c r="D716" s="353" t="s">
        <v>58</v>
      </c>
      <c r="E716" s="326" t="s">
        <v>1454</v>
      </c>
    </row>
    <row r="717" spans="1:5" x14ac:dyDescent="0.2">
      <c r="A717" s="348"/>
      <c r="B717" s="351"/>
      <c r="C717" s="352"/>
      <c r="D717" s="354"/>
      <c r="E717" s="327" t="s">
        <v>1455</v>
      </c>
    </row>
    <row r="718" spans="1:5" x14ac:dyDescent="0.2">
      <c r="A718" s="355" t="s">
        <v>1821</v>
      </c>
      <c r="B718" s="357" t="s">
        <v>1818</v>
      </c>
      <c r="C718" s="358"/>
      <c r="D718" s="361" t="s">
        <v>58</v>
      </c>
      <c r="E718" s="324" t="s">
        <v>1454</v>
      </c>
    </row>
    <row r="719" spans="1:5" x14ac:dyDescent="0.2">
      <c r="A719" s="363"/>
      <c r="B719" s="364"/>
      <c r="C719" s="365"/>
      <c r="D719" s="366"/>
      <c r="E719" s="325" t="s">
        <v>1455</v>
      </c>
    </row>
    <row r="720" spans="1:5" x14ac:dyDescent="0.2">
      <c r="A720" s="347" t="s">
        <v>1822</v>
      </c>
      <c r="B720" s="349" t="s">
        <v>1818</v>
      </c>
      <c r="C720" s="350"/>
      <c r="D720" s="353" t="s">
        <v>58</v>
      </c>
      <c r="E720" s="326" t="s">
        <v>1454</v>
      </c>
    </row>
    <row r="721" spans="1:5" x14ac:dyDescent="0.2">
      <c r="A721" s="348"/>
      <c r="B721" s="351"/>
      <c r="C721" s="352"/>
      <c r="D721" s="354"/>
      <c r="E721" s="327" t="s">
        <v>1455</v>
      </c>
    </row>
    <row r="722" spans="1:5" x14ac:dyDescent="0.2">
      <c r="A722" s="355" t="s">
        <v>1823</v>
      </c>
      <c r="B722" s="357" t="s">
        <v>1818</v>
      </c>
      <c r="C722" s="358"/>
      <c r="D722" s="361" t="s">
        <v>58</v>
      </c>
      <c r="E722" s="324" t="s">
        <v>1454</v>
      </c>
    </row>
    <row r="723" spans="1:5" x14ac:dyDescent="0.2">
      <c r="A723" s="363"/>
      <c r="B723" s="364"/>
      <c r="C723" s="365"/>
      <c r="D723" s="366"/>
      <c r="E723" s="325" t="s">
        <v>1455</v>
      </c>
    </row>
    <row r="724" spans="1:5" x14ac:dyDescent="0.2">
      <c r="A724" s="347" t="s">
        <v>1824</v>
      </c>
      <c r="B724" s="349" t="s">
        <v>1825</v>
      </c>
      <c r="C724" s="350"/>
      <c r="D724" s="353" t="s">
        <v>58</v>
      </c>
      <c r="E724" s="326" t="s">
        <v>1454</v>
      </c>
    </row>
    <row r="725" spans="1:5" x14ac:dyDescent="0.2">
      <c r="A725" s="348"/>
      <c r="B725" s="351"/>
      <c r="C725" s="352"/>
      <c r="D725" s="354"/>
      <c r="E725" s="327" t="s">
        <v>1455</v>
      </c>
    </row>
    <row r="726" spans="1:5" x14ac:dyDescent="0.2">
      <c r="A726" s="355" t="s">
        <v>1826</v>
      </c>
      <c r="B726" s="357" t="s">
        <v>1825</v>
      </c>
      <c r="C726" s="358"/>
      <c r="D726" s="361" t="s">
        <v>58</v>
      </c>
      <c r="E726" s="324" t="s">
        <v>1454</v>
      </c>
    </row>
    <row r="727" spans="1:5" x14ac:dyDescent="0.2">
      <c r="A727" s="363"/>
      <c r="B727" s="364"/>
      <c r="C727" s="365"/>
      <c r="D727" s="366"/>
      <c r="E727" s="325" t="s">
        <v>1455</v>
      </c>
    </row>
    <row r="728" spans="1:5" x14ac:dyDescent="0.2">
      <c r="A728" s="347" t="s">
        <v>1827</v>
      </c>
      <c r="B728" s="349" t="s">
        <v>1825</v>
      </c>
      <c r="C728" s="350"/>
      <c r="D728" s="353" t="s">
        <v>58</v>
      </c>
      <c r="E728" s="326" t="s">
        <v>1454</v>
      </c>
    </row>
    <row r="729" spans="1:5" x14ac:dyDescent="0.2">
      <c r="A729" s="348"/>
      <c r="B729" s="351"/>
      <c r="C729" s="352"/>
      <c r="D729" s="354"/>
      <c r="E729" s="327" t="s">
        <v>1455</v>
      </c>
    </row>
    <row r="730" spans="1:5" x14ac:dyDescent="0.2">
      <c r="A730" s="355" t="s">
        <v>1828</v>
      </c>
      <c r="B730" s="357" t="s">
        <v>1825</v>
      </c>
      <c r="C730" s="358"/>
      <c r="D730" s="361" t="s">
        <v>58</v>
      </c>
      <c r="E730" s="324" t="s">
        <v>1454</v>
      </c>
    </row>
    <row r="731" spans="1:5" x14ac:dyDescent="0.2">
      <c r="A731" s="363"/>
      <c r="B731" s="364"/>
      <c r="C731" s="365"/>
      <c r="D731" s="366"/>
      <c r="E731" s="325" t="s">
        <v>1455</v>
      </c>
    </row>
    <row r="732" spans="1:5" x14ac:dyDescent="0.2">
      <c r="A732" s="347" t="s">
        <v>1829</v>
      </c>
      <c r="B732" s="349" t="s">
        <v>1825</v>
      </c>
      <c r="C732" s="350"/>
      <c r="D732" s="353" t="s">
        <v>58</v>
      </c>
      <c r="E732" s="326" t="s">
        <v>1454</v>
      </c>
    </row>
    <row r="733" spans="1:5" x14ac:dyDescent="0.2">
      <c r="A733" s="348"/>
      <c r="B733" s="351"/>
      <c r="C733" s="352"/>
      <c r="D733" s="354"/>
      <c r="E733" s="327" t="s">
        <v>1455</v>
      </c>
    </row>
    <row r="734" spans="1:5" x14ac:dyDescent="0.2">
      <c r="A734" s="355" t="s">
        <v>1830</v>
      </c>
      <c r="B734" s="357" t="s">
        <v>1766</v>
      </c>
      <c r="C734" s="358"/>
      <c r="D734" s="361" t="s">
        <v>58</v>
      </c>
      <c r="E734" s="324" t="s">
        <v>1454</v>
      </c>
    </row>
    <row r="735" spans="1:5" x14ac:dyDescent="0.2">
      <c r="A735" s="363"/>
      <c r="B735" s="364"/>
      <c r="C735" s="365"/>
      <c r="D735" s="366"/>
      <c r="E735" s="325" t="s">
        <v>1455</v>
      </c>
    </row>
    <row r="736" spans="1:5" x14ac:dyDescent="0.2">
      <c r="A736" s="347" t="s">
        <v>1707</v>
      </c>
      <c r="B736" s="349"/>
      <c r="C736" s="350"/>
      <c r="D736" s="353" t="s">
        <v>58</v>
      </c>
      <c r="E736" s="326" t="s">
        <v>1454</v>
      </c>
    </row>
    <row r="737" spans="1:5" x14ac:dyDescent="0.2">
      <c r="A737" s="348"/>
      <c r="B737" s="351"/>
      <c r="C737" s="352"/>
      <c r="D737" s="354"/>
      <c r="E737" s="327" t="s">
        <v>1455</v>
      </c>
    </row>
    <row r="738" spans="1:5" x14ac:dyDescent="0.2">
      <c r="A738" s="355" t="s">
        <v>1726</v>
      </c>
      <c r="B738" s="357"/>
      <c r="C738" s="358"/>
      <c r="D738" s="361" t="s">
        <v>58</v>
      </c>
      <c r="E738" s="324" t="s">
        <v>1454</v>
      </c>
    </row>
    <row r="739" spans="1:5" x14ac:dyDescent="0.2">
      <c r="A739" s="363"/>
      <c r="B739" s="364"/>
      <c r="C739" s="365"/>
      <c r="D739" s="366"/>
      <c r="E739" s="325" t="s">
        <v>1455</v>
      </c>
    </row>
    <row r="740" spans="1:5" x14ac:dyDescent="0.2">
      <c r="A740" s="347" t="s">
        <v>1732</v>
      </c>
      <c r="B740" s="349"/>
      <c r="C740" s="350"/>
      <c r="D740" s="353" t="s">
        <v>58</v>
      </c>
      <c r="E740" s="326" t="s">
        <v>1454</v>
      </c>
    </row>
    <row r="741" spans="1:5" x14ac:dyDescent="0.2">
      <c r="A741" s="348"/>
      <c r="B741" s="351"/>
      <c r="C741" s="352"/>
      <c r="D741" s="354"/>
      <c r="E741" s="327" t="s">
        <v>1455</v>
      </c>
    </row>
    <row r="742" spans="1:5" x14ac:dyDescent="0.2">
      <c r="A742" s="355" t="s">
        <v>1745</v>
      </c>
      <c r="B742" s="357"/>
      <c r="C742" s="358"/>
      <c r="D742" s="361" t="s">
        <v>58</v>
      </c>
      <c r="E742" s="324" t="s">
        <v>1454</v>
      </c>
    </row>
    <row r="743" spans="1:5" x14ac:dyDescent="0.2">
      <c r="A743" s="363"/>
      <c r="B743" s="364"/>
      <c r="C743" s="365"/>
      <c r="D743" s="366"/>
      <c r="E743" s="325" t="s">
        <v>1455</v>
      </c>
    </row>
    <row r="744" spans="1:5" x14ac:dyDescent="0.2">
      <c r="A744" s="347" t="s">
        <v>1766</v>
      </c>
      <c r="B744" s="349"/>
      <c r="C744" s="350"/>
      <c r="D744" s="353" t="s">
        <v>58</v>
      </c>
      <c r="E744" s="326" t="s">
        <v>1454</v>
      </c>
    </row>
    <row r="745" spans="1:5" x14ac:dyDescent="0.2">
      <c r="A745" s="348"/>
      <c r="B745" s="351"/>
      <c r="C745" s="352"/>
      <c r="D745" s="354"/>
      <c r="E745" s="327" t="s">
        <v>1455</v>
      </c>
    </row>
    <row r="746" spans="1:5" x14ac:dyDescent="0.2">
      <c r="A746" s="355" t="s">
        <v>1771</v>
      </c>
      <c r="B746" s="357"/>
      <c r="C746" s="358"/>
      <c r="D746" s="361" t="s">
        <v>58</v>
      </c>
      <c r="E746" s="324" t="s">
        <v>1454</v>
      </c>
    </row>
    <row r="747" spans="1:5" x14ac:dyDescent="0.2">
      <c r="A747" s="363"/>
      <c r="B747" s="364"/>
      <c r="C747" s="365"/>
      <c r="D747" s="366"/>
      <c r="E747" s="325" t="s">
        <v>1455</v>
      </c>
    </row>
    <row r="748" spans="1:5" x14ac:dyDescent="0.2">
      <c r="A748" s="347" t="s">
        <v>1778</v>
      </c>
      <c r="B748" s="349"/>
      <c r="C748" s="350"/>
      <c r="D748" s="353" t="s">
        <v>58</v>
      </c>
      <c r="E748" s="326" t="s">
        <v>1454</v>
      </c>
    </row>
    <row r="749" spans="1:5" x14ac:dyDescent="0.2">
      <c r="A749" s="348"/>
      <c r="B749" s="351"/>
      <c r="C749" s="352"/>
      <c r="D749" s="354"/>
      <c r="E749" s="327" t="s">
        <v>1455</v>
      </c>
    </row>
    <row r="750" spans="1:5" x14ac:dyDescent="0.2">
      <c r="A750" s="355" t="s">
        <v>1787</v>
      </c>
      <c r="B750" s="357"/>
      <c r="C750" s="358"/>
      <c r="D750" s="361" t="s">
        <v>58</v>
      </c>
      <c r="E750" s="324" t="s">
        <v>1454</v>
      </c>
    </row>
    <row r="751" spans="1:5" x14ac:dyDescent="0.2">
      <c r="A751" s="363"/>
      <c r="B751" s="364"/>
      <c r="C751" s="365"/>
      <c r="D751" s="366"/>
      <c r="E751" s="325" t="s">
        <v>1455</v>
      </c>
    </row>
    <row r="752" spans="1:5" x14ac:dyDescent="0.2">
      <c r="A752" s="347" t="s">
        <v>1802</v>
      </c>
      <c r="B752" s="349"/>
      <c r="C752" s="350"/>
      <c r="D752" s="353" t="s">
        <v>58</v>
      </c>
      <c r="E752" s="326" t="s">
        <v>1454</v>
      </c>
    </row>
    <row r="753" spans="1:5" x14ac:dyDescent="0.2">
      <c r="A753" s="348"/>
      <c r="B753" s="351"/>
      <c r="C753" s="352"/>
      <c r="D753" s="354"/>
      <c r="E753" s="327" t="s">
        <v>1455</v>
      </c>
    </row>
    <row r="754" spans="1:5" x14ac:dyDescent="0.2">
      <c r="A754" s="355" t="s">
        <v>1813</v>
      </c>
      <c r="B754" s="357"/>
      <c r="C754" s="358"/>
      <c r="D754" s="361" t="s">
        <v>58</v>
      </c>
      <c r="E754" s="324" t="s">
        <v>1454</v>
      </c>
    </row>
    <row r="755" spans="1:5" x14ac:dyDescent="0.2">
      <c r="A755" s="363"/>
      <c r="B755" s="364"/>
      <c r="C755" s="365"/>
      <c r="D755" s="366"/>
      <c r="E755" s="325" t="s">
        <v>1455</v>
      </c>
    </row>
    <row r="756" spans="1:5" x14ac:dyDescent="0.2">
      <c r="A756" s="347" t="s">
        <v>1818</v>
      </c>
      <c r="B756" s="349"/>
      <c r="C756" s="350"/>
      <c r="D756" s="353" t="s">
        <v>58</v>
      </c>
      <c r="E756" s="326" t="s">
        <v>1454</v>
      </c>
    </row>
    <row r="757" spans="1:5" x14ac:dyDescent="0.2">
      <c r="A757" s="348"/>
      <c r="B757" s="351"/>
      <c r="C757" s="352"/>
      <c r="D757" s="354"/>
      <c r="E757" s="327" t="s">
        <v>1455</v>
      </c>
    </row>
    <row r="758" spans="1:5" x14ac:dyDescent="0.2">
      <c r="A758" s="355" t="s">
        <v>1753</v>
      </c>
      <c r="B758" s="357"/>
      <c r="C758" s="358"/>
      <c r="D758" s="361" t="s">
        <v>58</v>
      </c>
      <c r="E758" s="324" t="s">
        <v>1454</v>
      </c>
    </row>
    <row r="759" spans="1:5" x14ac:dyDescent="0.2">
      <c r="A759" s="363"/>
      <c r="B759" s="364"/>
      <c r="C759" s="365"/>
      <c r="D759" s="366"/>
      <c r="E759" s="325" t="s">
        <v>1455</v>
      </c>
    </row>
    <row r="760" spans="1:5" x14ac:dyDescent="0.2">
      <c r="A760" s="347" t="s">
        <v>1831</v>
      </c>
      <c r="B760" s="349" t="s">
        <v>1732</v>
      </c>
      <c r="C760" s="350"/>
      <c r="D760" s="353" t="s">
        <v>58</v>
      </c>
      <c r="E760" s="326" t="s">
        <v>1454</v>
      </c>
    </row>
    <row r="761" spans="1:5" x14ac:dyDescent="0.2">
      <c r="A761" s="348"/>
      <c r="B761" s="351"/>
      <c r="C761" s="352"/>
      <c r="D761" s="354"/>
      <c r="E761" s="327" t="s">
        <v>1455</v>
      </c>
    </row>
    <row r="762" spans="1:5" x14ac:dyDescent="0.2">
      <c r="A762" s="355" t="s">
        <v>1832</v>
      </c>
      <c r="B762" s="357" t="s">
        <v>1745</v>
      </c>
      <c r="C762" s="358"/>
      <c r="D762" s="361" t="s">
        <v>58</v>
      </c>
      <c r="E762" s="324" t="s">
        <v>1454</v>
      </c>
    </row>
    <row r="763" spans="1:5" x14ac:dyDescent="0.2">
      <c r="A763" s="363"/>
      <c r="B763" s="364"/>
      <c r="C763" s="365"/>
      <c r="D763" s="366"/>
      <c r="E763" s="325" t="s">
        <v>1455</v>
      </c>
    </row>
    <row r="764" spans="1:5" x14ac:dyDescent="0.2">
      <c r="A764" s="347" t="s">
        <v>1833</v>
      </c>
      <c r="B764" s="349" t="s">
        <v>1753</v>
      </c>
      <c r="C764" s="350"/>
      <c r="D764" s="353" t="s">
        <v>58</v>
      </c>
      <c r="E764" s="326" t="s">
        <v>1454</v>
      </c>
    </row>
    <row r="765" spans="1:5" x14ac:dyDescent="0.2">
      <c r="A765" s="348"/>
      <c r="B765" s="351"/>
      <c r="C765" s="352"/>
      <c r="D765" s="354"/>
      <c r="E765" s="327" t="s">
        <v>1455</v>
      </c>
    </row>
    <row r="766" spans="1:5" x14ac:dyDescent="0.2">
      <c r="A766" s="355" t="s">
        <v>1834</v>
      </c>
      <c r="B766" s="357" t="s">
        <v>1778</v>
      </c>
      <c r="C766" s="358"/>
      <c r="D766" s="361" t="s">
        <v>58</v>
      </c>
      <c r="E766" s="324" t="s">
        <v>1454</v>
      </c>
    </row>
    <row r="767" spans="1:5" x14ac:dyDescent="0.2">
      <c r="A767" s="363"/>
      <c r="B767" s="364"/>
      <c r="C767" s="365"/>
      <c r="D767" s="366"/>
      <c r="E767" s="325" t="s">
        <v>1455</v>
      </c>
    </row>
    <row r="768" spans="1:5" x14ac:dyDescent="0.2">
      <c r="A768" s="347" t="s">
        <v>1835</v>
      </c>
      <c r="B768" s="349" t="s">
        <v>1787</v>
      </c>
      <c r="C768" s="350"/>
      <c r="D768" s="353" t="s">
        <v>58</v>
      </c>
      <c r="E768" s="326" t="s">
        <v>1454</v>
      </c>
    </row>
    <row r="769" spans="1:5" x14ac:dyDescent="0.2">
      <c r="A769" s="348"/>
      <c r="B769" s="351"/>
      <c r="C769" s="352"/>
      <c r="D769" s="354"/>
      <c r="E769" s="327" t="s">
        <v>1455</v>
      </c>
    </row>
    <row r="770" spans="1:5" x14ac:dyDescent="0.2">
      <c r="A770" s="355" t="s">
        <v>1836</v>
      </c>
      <c r="B770" s="357" t="s">
        <v>1813</v>
      </c>
      <c r="C770" s="358"/>
      <c r="D770" s="361" t="s">
        <v>58</v>
      </c>
      <c r="E770" s="324" t="s">
        <v>1454</v>
      </c>
    </row>
    <row r="771" spans="1:5" x14ac:dyDescent="0.2">
      <c r="A771" s="363"/>
      <c r="B771" s="364"/>
      <c r="C771" s="365"/>
      <c r="D771" s="366"/>
      <c r="E771" s="325" t="s">
        <v>1455</v>
      </c>
    </row>
    <row r="772" spans="1:5" x14ac:dyDescent="0.2">
      <c r="A772" s="347" t="s">
        <v>1837</v>
      </c>
      <c r="B772" s="349" t="s">
        <v>1825</v>
      </c>
      <c r="C772" s="350"/>
      <c r="D772" s="353" t="s">
        <v>58</v>
      </c>
      <c r="E772" s="326" t="s">
        <v>1454</v>
      </c>
    </row>
    <row r="773" spans="1:5" x14ac:dyDescent="0.2">
      <c r="A773" s="348"/>
      <c r="B773" s="351"/>
      <c r="C773" s="352"/>
      <c r="D773" s="354"/>
      <c r="E773" s="327" t="s">
        <v>1455</v>
      </c>
    </row>
    <row r="774" spans="1:5" x14ac:dyDescent="0.2">
      <c r="A774" s="355" t="s">
        <v>1825</v>
      </c>
      <c r="B774" s="357"/>
      <c r="C774" s="358"/>
      <c r="D774" s="361" t="s">
        <v>58</v>
      </c>
      <c r="E774" s="324" t="s">
        <v>1454</v>
      </c>
    </row>
    <row r="775" spans="1:5" x14ac:dyDescent="0.2">
      <c r="A775" s="363"/>
      <c r="B775" s="364"/>
      <c r="C775" s="365"/>
      <c r="D775" s="366"/>
      <c r="E775" s="325" t="s">
        <v>1455</v>
      </c>
    </row>
    <row r="776" spans="1:5" x14ac:dyDescent="0.2">
      <c r="A776" s="322" t="s">
        <v>1838</v>
      </c>
      <c r="B776" s="369"/>
      <c r="C776" s="370"/>
      <c r="D776" s="312" t="s">
        <v>58</v>
      </c>
      <c r="E776" s="323"/>
    </row>
    <row r="777" spans="1:5" x14ac:dyDescent="0.2">
      <c r="A777" s="355" t="s">
        <v>1839</v>
      </c>
      <c r="B777" s="357" t="s">
        <v>1707</v>
      </c>
      <c r="C777" s="358"/>
      <c r="D777" s="361" t="s">
        <v>58</v>
      </c>
      <c r="E777" s="324" t="s">
        <v>1454</v>
      </c>
    </row>
    <row r="778" spans="1:5" x14ac:dyDescent="0.2">
      <c r="A778" s="363"/>
      <c r="B778" s="364"/>
      <c r="C778" s="365"/>
      <c r="D778" s="366"/>
      <c r="E778" s="325" t="s">
        <v>1455</v>
      </c>
    </row>
    <row r="779" spans="1:5" x14ac:dyDescent="0.2">
      <c r="A779" s="347" t="s">
        <v>1840</v>
      </c>
      <c r="B779" s="349" t="s">
        <v>1825</v>
      </c>
      <c r="C779" s="350"/>
      <c r="D779" s="353" t="s">
        <v>58</v>
      </c>
      <c r="E779" s="326" t="s">
        <v>1454</v>
      </c>
    </row>
    <row r="780" spans="1:5" x14ac:dyDescent="0.2">
      <c r="A780" s="348"/>
      <c r="B780" s="351"/>
      <c r="C780" s="352"/>
      <c r="D780" s="354"/>
      <c r="E780" s="327" t="s">
        <v>1455</v>
      </c>
    </row>
    <row r="781" spans="1:5" x14ac:dyDescent="0.2">
      <c r="A781" s="355" t="s">
        <v>1841</v>
      </c>
      <c r="B781" s="357" t="s">
        <v>1805</v>
      </c>
      <c r="C781" s="358"/>
      <c r="D781" s="361" t="s">
        <v>58</v>
      </c>
      <c r="E781" s="324" t="s">
        <v>1454</v>
      </c>
    </row>
    <row r="782" spans="1:5" x14ac:dyDescent="0.2">
      <c r="A782" s="363"/>
      <c r="B782" s="364"/>
      <c r="C782" s="365"/>
      <c r="D782" s="366"/>
      <c r="E782" s="325" t="s">
        <v>1455</v>
      </c>
    </row>
    <row r="783" spans="1:5" x14ac:dyDescent="0.2">
      <c r="A783" s="347" t="s">
        <v>1842</v>
      </c>
      <c r="B783" s="349" t="s">
        <v>1825</v>
      </c>
      <c r="C783" s="350"/>
      <c r="D783" s="353" t="s">
        <v>58</v>
      </c>
      <c r="E783" s="326" t="s">
        <v>1454</v>
      </c>
    </row>
    <row r="784" spans="1:5" x14ac:dyDescent="0.2">
      <c r="A784" s="348"/>
      <c r="B784" s="351"/>
      <c r="C784" s="352"/>
      <c r="D784" s="354"/>
      <c r="E784" s="327" t="s">
        <v>1455</v>
      </c>
    </row>
    <row r="785" spans="1:5" x14ac:dyDescent="0.2">
      <c r="A785" s="355" t="s">
        <v>1843</v>
      </c>
      <c r="B785" s="357" t="s">
        <v>1745</v>
      </c>
      <c r="C785" s="358"/>
      <c r="D785" s="361" t="s">
        <v>58</v>
      </c>
      <c r="E785" s="324" t="s">
        <v>1454</v>
      </c>
    </row>
    <row r="786" spans="1:5" x14ac:dyDescent="0.2">
      <c r="A786" s="363"/>
      <c r="B786" s="364"/>
      <c r="C786" s="365"/>
      <c r="D786" s="366"/>
      <c r="E786" s="325" t="s">
        <v>1455</v>
      </c>
    </row>
    <row r="787" spans="1:5" x14ac:dyDescent="0.2">
      <c r="A787" s="347" t="s">
        <v>1844</v>
      </c>
      <c r="B787" s="349" t="s">
        <v>1745</v>
      </c>
      <c r="C787" s="350"/>
      <c r="D787" s="353" t="s">
        <v>58</v>
      </c>
      <c r="E787" s="326" t="s">
        <v>1454</v>
      </c>
    </row>
    <row r="788" spans="1:5" x14ac:dyDescent="0.2">
      <c r="A788" s="348"/>
      <c r="B788" s="351"/>
      <c r="C788" s="352"/>
      <c r="D788" s="354"/>
      <c r="E788" s="327" t="s">
        <v>1455</v>
      </c>
    </row>
    <row r="789" spans="1:5" x14ac:dyDescent="0.2">
      <c r="A789" s="355" t="s">
        <v>1805</v>
      </c>
      <c r="B789" s="357"/>
      <c r="C789" s="358"/>
      <c r="D789" s="361" t="s">
        <v>58</v>
      </c>
      <c r="E789" s="324" t="s">
        <v>1454</v>
      </c>
    </row>
    <row r="790" spans="1:5" x14ac:dyDescent="0.2">
      <c r="A790" s="363"/>
      <c r="B790" s="364"/>
      <c r="C790" s="365"/>
      <c r="D790" s="366"/>
      <c r="E790" s="325" t="s">
        <v>1455</v>
      </c>
    </row>
    <row r="791" spans="1:5" x14ac:dyDescent="0.2">
      <c r="A791" s="347" t="s">
        <v>1845</v>
      </c>
      <c r="B791" s="349"/>
      <c r="C791" s="350"/>
      <c r="D791" s="353" t="s">
        <v>59</v>
      </c>
      <c r="E791" s="326" t="s">
        <v>1454</v>
      </c>
    </row>
    <row r="792" spans="1:5" x14ac:dyDescent="0.2">
      <c r="A792" s="348"/>
      <c r="B792" s="351"/>
      <c r="C792" s="352"/>
      <c r="D792" s="354"/>
      <c r="E792" s="327" t="s">
        <v>1455</v>
      </c>
    </row>
    <row r="793" spans="1:5" x14ac:dyDescent="0.2">
      <c r="A793" s="355" t="s">
        <v>1846</v>
      </c>
      <c r="B793" s="357"/>
      <c r="C793" s="358"/>
      <c r="D793" s="361" t="s">
        <v>59</v>
      </c>
      <c r="E793" s="324" t="s">
        <v>1454</v>
      </c>
    </row>
    <row r="794" spans="1:5" x14ac:dyDescent="0.2">
      <c r="A794" s="363"/>
      <c r="B794" s="364"/>
      <c r="C794" s="365"/>
      <c r="D794" s="366"/>
      <c r="E794" s="325" t="s">
        <v>1455</v>
      </c>
    </row>
    <row r="795" spans="1:5" x14ac:dyDescent="0.2">
      <c r="A795" s="347" t="s">
        <v>1847</v>
      </c>
      <c r="B795" s="349"/>
      <c r="C795" s="350"/>
      <c r="D795" s="353" t="s">
        <v>59</v>
      </c>
      <c r="E795" s="326" t="s">
        <v>1454</v>
      </c>
    </row>
    <row r="796" spans="1:5" x14ac:dyDescent="0.2">
      <c r="A796" s="348"/>
      <c r="B796" s="351"/>
      <c r="C796" s="352"/>
      <c r="D796" s="354"/>
      <c r="E796" s="327" t="s">
        <v>1455</v>
      </c>
    </row>
    <row r="797" spans="1:5" x14ac:dyDescent="0.2">
      <c r="A797" s="355" t="s">
        <v>1848</v>
      </c>
      <c r="B797" s="357"/>
      <c r="C797" s="358"/>
      <c r="D797" s="361" t="s">
        <v>59</v>
      </c>
      <c r="E797" s="324" t="s">
        <v>1454</v>
      </c>
    </row>
    <row r="798" spans="1:5" x14ac:dyDescent="0.2">
      <c r="A798" s="363"/>
      <c r="B798" s="364"/>
      <c r="C798" s="365"/>
      <c r="D798" s="366"/>
      <c r="E798" s="325" t="s">
        <v>1455</v>
      </c>
    </row>
    <row r="799" spans="1:5" x14ac:dyDescent="0.2">
      <c r="A799" s="347" t="s">
        <v>1849</v>
      </c>
      <c r="B799" s="349"/>
      <c r="C799" s="350"/>
      <c r="D799" s="353" t="s">
        <v>59</v>
      </c>
      <c r="E799" s="326" t="s">
        <v>1454</v>
      </c>
    </row>
    <row r="800" spans="1:5" x14ac:dyDescent="0.2">
      <c r="A800" s="348"/>
      <c r="B800" s="351"/>
      <c r="C800" s="352"/>
      <c r="D800" s="354"/>
      <c r="E800" s="327" t="s">
        <v>1455</v>
      </c>
    </row>
    <row r="801" spans="1:5" x14ac:dyDescent="0.2">
      <c r="A801" s="355" t="s">
        <v>1850</v>
      </c>
      <c r="B801" s="357"/>
      <c r="C801" s="358"/>
      <c r="D801" s="361" t="s">
        <v>59</v>
      </c>
      <c r="E801" s="324" t="s">
        <v>1454</v>
      </c>
    </row>
    <row r="802" spans="1:5" x14ac:dyDescent="0.2">
      <c r="A802" s="363"/>
      <c r="B802" s="364"/>
      <c r="C802" s="365"/>
      <c r="D802" s="366"/>
      <c r="E802" s="325" t="s">
        <v>1455</v>
      </c>
    </row>
    <row r="803" spans="1:5" x14ac:dyDescent="0.2">
      <c r="A803" s="347" t="s">
        <v>1851</v>
      </c>
      <c r="B803" s="349"/>
      <c r="C803" s="350"/>
      <c r="D803" s="353" t="s">
        <v>59</v>
      </c>
      <c r="E803" s="326" t="s">
        <v>1454</v>
      </c>
    </row>
    <row r="804" spans="1:5" x14ac:dyDescent="0.2">
      <c r="A804" s="348"/>
      <c r="B804" s="351"/>
      <c r="C804" s="352"/>
      <c r="D804" s="354"/>
      <c r="E804" s="327" t="s">
        <v>1455</v>
      </c>
    </row>
    <row r="805" spans="1:5" x14ac:dyDescent="0.2">
      <c r="A805" s="355" t="s">
        <v>1852</v>
      </c>
      <c r="B805" s="357"/>
      <c r="C805" s="358"/>
      <c r="D805" s="361" t="s">
        <v>59</v>
      </c>
      <c r="E805" s="324" t="s">
        <v>1454</v>
      </c>
    </row>
    <row r="806" spans="1:5" x14ac:dyDescent="0.2">
      <c r="A806" s="363"/>
      <c r="B806" s="364"/>
      <c r="C806" s="365"/>
      <c r="D806" s="366"/>
      <c r="E806" s="325" t="s">
        <v>1455</v>
      </c>
    </row>
    <row r="807" spans="1:5" x14ac:dyDescent="0.2">
      <c r="A807" s="347" t="s">
        <v>1853</v>
      </c>
      <c r="B807" s="349"/>
      <c r="C807" s="350"/>
      <c r="D807" s="353" t="s">
        <v>59</v>
      </c>
      <c r="E807" s="326" t="s">
        <v>1454</v>
      </c>
    </row>
    <row r="808" spans="1:5" x14ac:dyDescent="0.2">
      <c r="A808" s="348"/>
      <c r="B808" s="351"/>
      <c r="C808" s="352"/>
      <c r="D808" s="354"/>
      <c r="E808" s="327" t="s">
        <v>1455</v>
      </c>
    </row>
    <row r="809" spans="1:5" x14ac:dyDescent="0.2">
      <c r="A809" s="355" t="s">
        <v>1854</v>
      </c>
      <c r="B809" s="357"/>
      <c r="C809" s="358"/>
      <c r="D809" s="361" t="s">
        <v>59</v>
      </c>
      <c r="E809" s="324" t="s">
        <v>1454</v>
      </c>
    </row>
    <row r="810" spans="1:5" x14ac:dyDescent="0.2">
      <c r="A810" s="363"/>
      <c r="B810" s="364"/>
      <c r="C810" s="365"/>
      <c r="D810" s="366"/>
      <c r="E810" s="325" t="s">
        <v>1455</v>
      </c>
    </row>
    <row r="811" spans="1:5" x14ac:dyDescent="0.2">
      <c r="A811" s="347" t="s">
        <v>1855</v>
      </c>
      <c r="B811" s="349"/>
      <c r="C811" s="350"/>
      <c r="D811" s="353" t="s">
        <v>59</v>
      </c>
      <c r="E811" s="326" t="s">
        <v>1454</v>
      </c>
    </row>
    <row r="812" spans="1:5" x14ac:dyDescent="0.2">
      <c r="A812" s="348"/>
      <c r="B812" s="351"/>
      <c r="C812" s="352"/>
      <c r="D812" s="354"/>
      <c r="E812" s="327" t="s">
        <v>1455</v>
      </c>
    </row>
    <row r="813" spans="1:5" x14ac:dyDescent="0.2">
      <c r="A813" s="355" t="s">
        <v>1856</v>
      </c>
      <c r="B813" s="357"/>
      <c r="C813" s="358"/>
      <c r="D813" s="361" t="s">
        <v>59</v>
      </c>
      <c r="E813" s="324" t="s">
        <v>1454</v>
      </c>
    </row>
    <row r="814" spans="1:5" x14ac:dyDescent="0.2">
      <c r="A814" s="363"/>
      <c r="B814" s="364"/>
      <c r="C814" s="365"/>
      <c r="D814" s="366"/>
      <c r="E814" s="325" t="s">
        <v>1455</v>
      </c>
    </row>
    <row r="815" spans="1:5" x14ac:dyDescent="0.2">
      <c r="A815" s="347" t="s">
        <v>1857</v>
      </c>
      <c r="B815" s="349"/>
      <c r="C815" s="350"/>
      <c r="D815" s="353" t="s">
        <v>59</v>
      </c>
      <c r="E815" s="326" t="s">
        <v>1454</v>
      </c>
    </row>
    <row r="816" spans="1:5" x14ac:dyDescent="0.2">
      <c r="A816" s="348"/>
      <c r="B816" s="351"/>
      <c r="C816" s="352"/>
      <c r="D816" s="354"/>
      <c r="E816" s="327" t="s">
        <v>1455</v>
      </c>
    </row>
    <row r="817" spans="1:5" x14ac:dyDescent="0.2">
      <c r="A817" s="355" t="s">
        <v>1858</v>
      </c>
      <c r="B817" s="357"/>
      <c r="C817" s="358"/>
      <c r="D817" s="361" t="s">
        <v>59</v>
      </c>
      <c r="E817" s="324" t="s">
        <v>1454</v>
      </c>
    </row>
    <row r="818" spans="1:5" x14ac:dyDescent="0.2">
      <c r="A818" s="363"/>
      <c r="B818" s="364"/>
      <c r="C818" s="365"/>
      <c r="D818" s="366"/>
      <c r="E818" s="325" t="s">
        <v>1455</v>
      </c>
    </row>
    <row r="819" spans="1:5" x14ac:dyDescent="0.2">
      <c r="A819" s="347" t="s">
        <v>1859</v>
      </c>
      <c r="B819" s="349"/>
      <c r="C819" s="350"/>
      <c r="D819" s="353" t="s">
        <v>59</v>
      </c>
      <c r="E819" s="326" t="s">
        <v>1454</v>
      </c>
    </row>
    <row r="820" spans="1:5" x14ac:dyDescent="0.2">
      <c r="A820" s="348"/>
      <c r="B820" s="351"/>
      <c r="C820" s="352"/>
      <c r="D820" s="354"/>
      <c r="E820" s="327" t="s">
        <v>1455</v>
      </c>
    </row>
    <row r="821" spans="1:5" x14ac:dyDescent="0.2">
      <c r="A821" s="355" t="s">
        <v>1860</v>
      </c>
      <c r="B821" s="357"/>
      <c r="C821" s="358"/>
      <c r="D821" s="361" t="s">
        <v>59</v>
      </c>
      <c r="E821" s="324" t="s">
        <v>1454</v>
      </c>
    </row>
    <row r="822" spans="1:5" x14ac:dyDescent="0.2">
      <c r="A822" s="363"/>
      <c r="B822" s="364"/>
      <c r="C822" s="365"/>
      <c r="D822" s="366"/>
      <c r="E822" s="325" t="s">
        <v>1455</v>
      </c>
    </row>
    <row r="823" spans="1:5" x14ac:dyDescent="0.2">
      <c r="A823" s="347" t="s">
        <v>1861</v>
      </c>
      <c r="B823" s="349"/>
      <c r="C823" s="350"/>
      <c r="D823" s="353" t="s">
        <v>59</v>
      </c>
      <c r="E823" s="326" t="s">
        <v>1454</v>
      </c>
    </row>
    <row r="824" spans="1:5" x14ac:dyDescent="0.2">
      <c r="A824" s="348"/>
      <c r="B824" s="351"/>
      <c r="C824" s="352"/>
      <c r="D824" s="354"/>
      <c r="E824" s="327" t="s">
        <v>1455</v>
      </c>
    </row>
    <row r="825" spans="1:5" x14ac:dyDescent="0.2">
      <c r="A825" s="355" t="s">
        <v>1862</v>
      </c>
      <c r="B825" s="357"/>
      <c r="C825" s="358"/>
      <c r="D825" s="361" t="s">
        <v>59</v>
      </c>
      <c r="E825" s="324" t="s">
        <v>1454</v>
      </c>
    </row>
    <row r="826" spans="1:5" x14ac:dyDescent="0.2">
      <c r="A826" s="363"/>
      <c r="B826" s="364"/>
      <c r="C826" s="365"/>
      <c r="D826" s="366"/>
      <c r="E826" s="325" t="s">
        <v>1455</v>
      </c>
    </row>
    <row r="827" spans="1:5" x14ac:dyDescent="0.2">
      <c r="A827" s="347" t="s">
        <v>1863</v>
      </c>
      <c r="B827" s="349" t="s">
        <v>1864</v>
      </c>
      <c r="C827" s="350"/>
      <c r="D827" s="353" t="s">
        <v>59</v>
      </c>
      <c r="E827" s="326" t="s">
        <v>1454</v>
      </c>
    </row>
    <row r="828" spans="1:5" x14ac:dyDescent="0.2">
      <c r="A828" s="348"/>
      <c r="B828" s="351"/>
      <c r="C828" s="352"/>
      <c r="D828" s="354"/>
      <c r="E828" s="327" t="s">
        <v>1455</v>
      </c>
    </row>
    <row r="829" spans="1:5" x14ac:dyDescent="0.2">
      <c r="A829" s="355" t="s">
        <v>1865</v>
      </c>
      <c r="B829" s="357" t="s">
        <v>1864</v>
      </c>
      <c r="C829" s="358"/>
      <c r="D829" s="361" t="s">
        <v>59</v>
      </c>
      <c r="E829" s="324" t="s">
        <v>1454</v>
      </c>
    </row>
    <row r="830" spans="1:5" x14ac:dyDescent="0.2">
      <c r="A830" s="363"/>
      <c r="B830" s="364"/>
      <c r="C830" s="365"/>
      <c r="D830" s="366"/>
      <c r="E830" s="325" t="s">
        <v>1455</v>
      </c>
    </row>
    <row r="831" spans="1:5" x14ac:dyDescent="0.2">
      <c r="A831" s="347" t="s">
        <v>1866</v>
      </c>
      <c r="B831" s="349" t="s">
        <v>1864</v>
      </c>
      <c r="C831" s="350"/>
      <c r="D831" s="353" t="s">
        <v>59</v>
      </c>
      <c r="E831" s="326" t="s">
        <v>1454</v>
      </c>
    </row>
    <row r="832" spans="1:5" x14ac:dyDescent="0.2">
      <c r="A832" s="348"/>
      <c r="B832" s="351"/>
      <c r="C832" s="352"/>
      <c r="D832" s="354"/>
      <c r="E832" s="327" t="s">
        <v>1455</v>
      </c>
    </row>
    <row r="833" spans="1:5" x14ac:dyDescent="0.2">
      <c r="A833" s="355" t="s">
        <v>1867</v>
      </c>
      <c r="B833" s="357" t="s">
        <v>1864</v>
      </c>
      <c r="C833" s="358"/>
      <c r="D833" s="361" t="s">
        <v>59</v>
      </c>
      <c r="E833" s="324" t="s">
        <v>1454</v>
      </c>
    </row>
    <row r="834" spans="1:5" x14ac:dyDescent="0.2">
      <c r="A834" s="363"/>
      <c r="B834" s="364"/>
      <c r="C834" s="365"/>
      <c r="D834" s="366"/>
      <c r="E834" s="325" t="s">
        <v>1455</v>
      </c>
    </row>
    <row r="835" spans="1:5" x14ac:dyDescent="0.2">
      <c r="A835" s="347" t="s">
        <v>1868</v>
      </c>
      <c r="B835" s="349" t="s">
        <v>1864</v>
      </c>
      <c r="C835" s="350"/>
      <c r="D835" s="353" t="s">
        <v>59</v>
      </c>
      <c r="E835" s="326" t="s">
        <v>1454</v>
      </c>
    </row>
    <row r="836" spans="1:5" x14ac:dyDescent="0.2">
      <c r="A836" s="348"/>
      <c r="B836" s="351"/>
      <c r="C836" s="352"/>
      <c r="D836" s="354"/>
      <c r="E836" s="327" t="s">
        <v>1455</v>
      </c>
    </row>
    <row r="837" spans="1:5" x14ac:dyDescent="0.2">
      <c r="A837" s="355" t="s">
        <v>1869</v>
      </c>
      <c r="B837" s="357" t="s">
        <v>1864</v>
      </c>
      <c r="C837" s="358"/>
      <c r="D837" s="361" t="s">
        <v>59</v>
      </c>
      <c r="E837" s="324" t="s">
        <v>1454</v>
      </c>
    </row>
    <row r="838" spans="1:5" x14ac:dyDescent="0.2">
      <c r="A838" s="363"/>
      <c r="B838" s="364"/>
      <c r="C838" s="365"/>
      <c r="D838" s="366"/>
      <c r="E838" s="325" t="s">
        <v>1455</v>
      </c>
    </row>
    <row r="839" spans="1:5" x14ac:dyDescent="0.2">
      <c r="A839" s="347" t="s">
        <v>1870</v>
      </c>
      <c r="B839" s="349" t="s">
        <v>1864</v>
      </c>
      <c r="C839" s="350"/>
      <c r="D839" s="353" t="s">
        <v>59</v>
      </c>
      <c r="E839" s="326" t="s">
        <v>1454</v>
      </c>
    </row>
    <row r="840" spans="1:5" x14ac:dyDescent="0.2">
      <c r="A840" s="348"/>
      <c r="B840" s="351"/>
      <c r="C840" s="352"/>
      <c r="D840" s="354"/>
      <c r="E840" s="327" t="s">
        <v>1455</v>
      </c>
    </row>
    <row r="841" spans="1:5" x14ac:dyDescent="0.2">
      <c r="A841" s="355" t="s">
        <v>1871</v>
      </c>
      <c r="B841" s="357" t="s">
        <v>1864</v>
      </c>
      <c r="C841" s="358"/>
      <c r="D841" s="361" t="s">
        <v>59</v>
      </c>
      <c r="E841" s="324" t="s">
        <v>1454</v>
      </c>
    </row>
    <row r="842" spans="1:5" x14ac:dyDescent="0.2">
      <c r="A842" s="363"/>
      <c r="B842" s="364"/>
      <c r="C842" s="365"/>
      <c r="D842" s="366"/>
      <c r="E842" s="325" t="s">
        <v>1455</v>
      </c>
    </row>
    <row r="843" spans="1:5" x14ac:dyDescent="0.2">
      <c r="A843" s="347" t="s">
        <v>1872</v>
      </c>
      <c r="B843" s="349" t="s">
        <v>1864</v>
      </c>
      <c r="C843" s="350"/>
      <c r="D843" s="353" t="s">
        <v>59</v>
      </c>
      <c r="E843" s="326" t="s">
        <v>1454</v>
      </c>
    </row>
    <row r="844" spans="1:5" x14ac:dyDescent="0.2">
      <c r="A844" s="348"/>
      <c r="B844" s="351"/>
      <c r="C844" s="352"/>
      <c r="D844" s="354"/>
      <c r="E844" s="327" t="s">
        <v>1455</v>
      </c>
    </row>
    <row r="845" spans="1:5" x14ac:dyDescent="0.2">
      <c r="A845" s="355" t="s">
        <v>1873</v>
      </c>
      <c r="B845" s="357" t="s">
        <v>1864</v>
      </c>
      <c r="C845" s="358"/>
      <c r="D845" s="361" t="s">
        <v>59</v>
      </c>
      <c r="E845" s="324" t="s">
        <v>1454</v>
      </c>
    </row>
    <row r="846" spans="1:5" x14ac:dyDescent="0.2">
      <c r="A846" s="363"/>
      <c r="B846" s="364"/>
      <c r="C846" s="365"/>
      <c r="D846" s="366"/>
      <c r="E846" s="325" t="s">
        <v>1455</v>
      </c>
    </row>
    <row r="847" spans="1:5" x14ac:dyDescent="0.2">
      <c r="A847" s="347" t="s">
        <v>1874</v>
      </c>
      <c r="B847" s="349" t="s">
        <v>1864</v>
      </c>
      <c r="C847" s="350"/>
      <c r="D847" s="353" t="s">
        <v>59</v>
      </c>
      <c r="E847" s="326" t="s">
        <v>1454</v>
      </c>
    </row>
    <row r="848" spans="1:5" x14ac:dyDescent="0.2">
      <c r="A848" s="348"/>
      <c r="B848" s="351"/>
      <c r="C848" s="352"/>
      <c r="D848" s="354"/>
      <c r="E848" s="327" t="s">
        <v>1455</v>
      </c>
    </row>
    <row r="849" spans="1:5" x14ac:dyDescent="0.2">
      <c r="A849" s="355" t="s">
        <v>1875</v>
      </c>
      <c r="B849" s="357" t="s">
        <v>1864</v>
      </c>
      <c r="C849" s="358"/>
      <c r="D849" s="361" t="s">
        <v>59</v>
      </c>
      <c r="E849" s="324" t="s">
        <v>1454</v>
      </c>
    </row>
    <row r="850" spans="1:5" x14ac:dyDescent="0.2">
      <c r="A850" s="363"/>
      <c r="B850" s="364"/>
      <c r="C850" s="365"/>
      <c r="D850" s="366"/>
      <c r="E850" s="325" t="s">
        <v>1455</v>
      </c>
    </row>
    <row r="851" spans="1:5" x14ac:dyDescent="0.2">
      <c r="A851" s="347" t="s">
        <v>1573</v>
      </c>
      <c r="B851" s="349" t="s">
        <v>1864</v>
      </c>
      <c r="C851" s="350"/>
      <c r="D851" s="353" t="s">
        <v>59</v>
      </c>
      <c r="E851" s="326" t="s">
        <v>1454</v>
      </c>
    </row>
    <row r="852" spans="1:5" x14ac:dyDescent="0.2">
      <c r="A852" s="348"/>
      <c r="B852" s="351"/>
      <c r="C852" s="352"/>
      <c r="D852" s="354"/>
      <c r="E852" s="327" t="s">
        <v>1455</v>
      </c>
    </row>
    <row r="853" spans="1:5" x14ac:dyDescent="0.2">
      <c r="A853" s="355" t="s">
        <v>1876</v>
      </c>
      <c r="B853" s="357" t="s">
        <v>1864</v>
      </c>
      <c r="C853" s="358"/>
      <c r="D853" s="361" t="s">
        <v>59</v>
      </c>
      <c r="E853" s="324" t="s">
        <v>1454</v>
      </c>
    </row>
    <row r="854" spans="1:5" x14ac:dyDescent="0.2">
      <c r="A854" s="363"/>
      <c r="B854" s="364"/>
      <c r="C854" s="365"/>
      <c r="D854" s="366"/>
      <c r="E854" s="325" t="s">
        <v>1455</v>
      </c>
    </row>
    <row r="855" spans="1:5" x14ac:dyDescent="0.2">
      <c r="A855" s="347" t="s">
        <v>1877</v>
      </c>
      <c r="B855" s="349" t="s">
        <v>1864</v>
      </c>
      <c r="C855" s="350"/>
      <c r="D855" s="353" t="s">
        <v>59</v>
      </c>
      <c r="E855" s="326" t="s">
        <v>1454</v>
      </c>
    </row>
    <row r="856" spans="1:5" x14ac:dyDescent="0.2">
      <c r="A856" s="348"/>
      <c r="B856" s="351"/>
      <c r="C856" s="352"/>
      <c r="D856" s="354"/>
      <c r="E856" s="327" t="s">
        <v>1455</v>
      </c>
    </row>
    <row r="857" spans="1:5" x14ac:dyDescent="0.2">
      <c r="A857" s="355" t="s">
        <v>1878</v>
      </c>
      <c r="B857" s="357" t="s">
        <v>1864</v>
      </c>
      <c r="C857" s="358"/>
      <c r="D857" s="361" t="s">
        <v>59</v>
      </c>
      <c r="E857" s="324" t="s">
        <v>1454</v>
      </c>
    </row>
    <row r="858" spans="1:5" x14ac:dyDescent="0.2">
      <c r="A858" s="363"/>
      <c r="B858" s="364"/>
      <c r="C858" s="365"/>
      <c r="D858" s="366"/>
      <c r="E858" s="325" t="s">
        <v>1455</v>
      </c>
    </row>
    <row r="859" spans="1:5" x14ac:dyDescent="0.2">
      <c r="A859" s="347" t="s">
        <v>1879</v>
      </c>
      <c r="B859" s="349" t="s">
        <v>1864</v>
      </c>
      <c r="C859" s="350"/>
      <c r="D859" s="353" t="s">
        <v>59</v>
      </c>
      <c r="E859" s="326" t="s">
        <v>1454</v>
      </c>
    </row>
    <row r="860" spans="1:5" x14ac:dyDescent="0.2">
      <c r="A860" s="348"/>
      <c r="B860" s="351"/>
      <c r="C860" s="352"/>
      <c r="D860" s="354"/>
      <c r="E860" s="327" t="s">
        <v>1455</v>
      </c>
    </row>
    <row r="861" spans="1:5" x14ac:dyDescent="0.2">
      <c r="A861" s="355" t="s">
        <v>1880</v>
      </c>
      <c r="B861" s="357" t="s">
        <v>1864</v>
      </c>
      <c r="C861" s="358"/>
      <c r="D861" s="361" t="s">
        <v>59</v>
      </c>
      <c r="E861" s="324" t="s">
        <v>1454</v>
      </c>
    </row>
    <row r="862" spans="1:5" x14ac:dyDescent="0.2">
      <c r="A862" s="363"/>
      <c r="B862" s="364"/>
      <c r="C862" s="365"/>
      <c r="D862" s="366"/>
      <c r="E862" s="325" t="s">
        <v>1455</v>
      </c>
    </row>
    <row r="863" spans="1:5" x14ac:dyDescent="0.2">
      <c r="A863" s="347" t="s">
        <v>1881</v>
      </c>
      <c r="B863" s="349" t="s">
        <v>1864</v>
      </c>
      <c r="C863" s="350"/>
      <c r="D863" s="353" t="s">
        <v>59</v>
      </c>
      <c r="E863" s="326" t="s">
        <v>1454</v>
      </c>
    </row>
    <row r="864" spans="1:5" x14ac:dyDescent="0.2">
      <c r="A864" s="348"/>
      <c r="B864" s="351"/>
      <c r="C864" s="352"/>
      <c r="D864" s="354"/>
      <c r="E864" s="327" t="s">
        <v>1455</v>
      </c>
    </row>
    <row r="865" spans="1:5" x14ac:dyDescent="0.2">
      <c r="A865" s="355" t="s">
        <v>1882</v>
      </c>
      <c r="B865" s="357" t="s">
        <v>1864</v>
      </c>
      <c r="C865" s="358"/>
      <c r="D865" s="361" t="s">
        <v>59</v>
      </c>
      <c r="E865" s="324" t="s">
        <v>1454</v>
      </c>
    </row>
    <row r="866" spans="1:5" x14ac:dyDescent="0.2">
      <c r="A866" s="363"/>
      <c r="B866" s="364"/>
      <c r="C866" s="365"/>
      <c r="D866" s="366"/>
      <c r="E866" s="325" t="s">
        <v>1455</v>
      </c>
    </row>
    <row r="867" spans="1:5" x14ac:dyDescent="0.2">
      <c r="A867" s="347" t="s">
        <v>1883</v>
      </c>
      <c r="B867" s="349" t="s">
        <v>1864</v>
      </c>
      <c r="C867" s="350"/>
      <c r="D867" s="353" t="s">
        <v>59</v>
      </c>
      <c r="E867" s="326" t="s">
        <v>1454</v>
      </c>
    </row>
    <row r="868" spans="1:5" x14ac:dyDescent="0.2">
      <c r="A868" s="348"/>
      <c r="B868" s="351"/>
      <c r="C868" s="352"/>
      <c r="D868" s="354"/>
      <c r="E868" s="327" t="s">
        <v>1455</v>
      </c>
    </row>
    <row r="869" spans="1:5" x14ac:dyDescent="0.2">
      <c r="A869" s="355" t="s">
        <v>1884</v>
      </c>
      <c r="B869" s="357" t="s">
        <v>1864</v>
      </c>
      <c r="C869" s="358"/>
      <c r="D869" s="361" t="s">
        <v>59</v>
      </c>
      <c r="E869" s="324" t="s">
        <v>1454</v>
      </c>
    </row>
    <row r="870" spans="1:5" x14ac:dyDescent="0.2">
      <c r="A870" s="363"/>
      <c r="B870" s="364"/>
      <c r="C870" s="365"/>
      <c r="D870" s="366"/>
      <c r="E870" s="325" t="s">
        <v>1455</v>
      </c>
    </row>
    <row r="871" spans="1:5" x14ac:dyDescent="0.2">
      <c r="A871" s="347" t="s">
        <v>1885</v>
      </c>
      <c r="B871" s="349" t="s">
        <v>1886</v>
      </c>
      <c r="C871" s="350"/>
      <c r="D871" s="353" t="s">
        <v>59</v>
      </c>
      <c r="E871" s="326" t="s">
        <v>1454</v>
      </c>
    </row>
    <row r="872" spans="1:5" x14ac:dyDescent="0.2">
      <c r="A872" s="348"/>
      <c r="B872" s="351"/>
      <c r="C872" s="352"/>
      <c r="D872" s="354"/>
      <c r="E872" s="327" t="s">
        <v>1455</v>
      </c>
    </row>
    <row r="873" spans="1:5" x14ac:dyDescent="0.2">
      <c r="A873" s="355" t="s">
        <v>1887</v>
      </c>
      <c r="B873" s="357" t="s">
        <v>1886</v>
      </c>
      <c r="C873" s="358"/>
      <c r="D873" s="361" t="s">
        <v>59</v>
      </c>
      <c r="E873" s="324" t="s">
        <v>1454</v>
      </c>
    </row>
    <row r="874" spans="1:5" x14ac:dyDescent="0.2">
      <c r="A874" s="363"/>
      <c r="B874" s="364"/>
      <c r="C874" s="365"/>
      <c r="D874" s="366"/>
      <c r="E874" s="325" t="s">
        <v>1455</v>
      </c>
    </row>
    <row r="875" spans="1:5" x14ac:dyDescent="0.2">
      <c r="A875" s="347" t="s">
        <v>1888</v>
      </c>
      <c r="B875" s="349" t="s">
        <v>1886</v>
      </c>
      <c r="C875" s="350"/>
      <c r="D875" s="353" t="s">
        <v>59</v>
      </c>
      <c r="E875" s="326" t="s">
        <v>1454</v>
      </c>
    </row>
    <row r="876" spans="1:5" x14ac:dyDescent="0.2">
      <c r="A876" s="348"/>
      <c r="B876" s="351"/>
      <c r="C876" s="352"/>
      <c r="D876" s="354"/>
      <c r="E876" s="327" t="s">
        <v>1455</v>
      </c>
    </row>
    <row r="877" spans="1:5" x14ac:dyDescent="0.2">
      <c r="A877" s="355" t="s">
        <v>1889</v>
      </c>
      <c r="B877" s="357" t="s">
        <v>1886</v>
      </c>
      <c r="C877" s="358"/>
      <c r="D877" s="361" t="s">
        <v>59</v>
      </c>
      <c r="E877" s="324" t="s">
        <v>1454</v>
      </c>
    </row>
    <row r="878" spans="1:5" x14ac:dyDescent="0.2">
      <c r="A878" s="363"/>
      <c r="B878" s="364"/>
      <c r="C878" s="365"/>
      <c r="D878" s="366"/>
      <c r="E878" s="325" t="s">
        <v>1455</v>
      </c>
    </row>
    <row r="879" spans="1:5" x14ac:dyDescent="0.2">
      <c r="A879" s="347" t="s">
        <v>1890</v>
      </c>
      <c r="B879" s="349" t="s">
        <v>1886</v>
      </c>
      <c r="C879" s="350"/>
      <c r="D879" s="353" t="s">
        <v>59</v>
      </c>
      <c r="E879" s="326" t="s">
        <v>1454</v>
      </c>
    </row>
    <row r="880" spans="1:5" x14ac:dyDescent="0.2">
      <c r="A880" s="348"/>
      <c r="B880" s="351"/>
      <c r="C880" s="352"/>
      <c r="D880" s="354"/>
      <c r="E880" s="327" t="s">
        <v>1455</v>
      </c>
    </row>
    <row r="881" spans="1:5" x14ac:dyDescent="0.2">
      <c r="A881" s="355" t="s">
        <v>1891</v>
      </c>
      <c r="B881" s="357" t="s">
        <v>1892</v>
      </c>
      <c r="C881" s="358"/>
      <c r="D881" s="361" t="s">
        <v>59</v>
      </c>
      <c r="E881" s="324" t="s">
        <v>1454</v>
      </c>
    </row>
    <row r="882" spans="1:5" x14ac:dyDescent="0.2">
      <c r="A882" s="363"/>
      <c r="B882" s="364"/>
      <c r="C882" s="365"/>
      <c r="D882" s="366"/>
      <c r="E882" s="325" t="s">
        <v>1455</v>
      </c>
    </row>
    <row r="883" spans="1:5" x14ac:dyDescent="0.2">
      <c r="A883" s="347" t="s">
        <v>1893</v>
      </c>
      <c r="B883" s="349" t="s">
        <v>1892</v>
      </c>
      <c r="C883" s="350"/>
      <c r="D883" s="353" t="s">
        <v>59</v>
      </c>
      <c r="E883" s="326" t="s">
        <v>1454</v>
      </c>
    </row>
    <row r="884" spans="1:5" x14ac:dyDescent="0.2">
      <c r="A884" s="348"/>
      <c r="B884" s="351"/>
      <c r="C884" s="352"/>
      <c r="D884" s="354"/>
      <c r="E884" s="327" t="s">
        <v>1455</v>
      </c>
    </row>
    <row r="885" spans="1:5" x14ac:dyDescent="0.2">
      <c r="A885" s="355" t="s">
        <v>1894</v>
      </c>
      <c r="B885" s="357" t="s">
        <v>1892</v>
      </c>
      <c r="C885" s="358"/>
      <c r="D885" s="361" t="s">
        <v>59</v>
      </c>
      <c r="E885" s="324" t="s">
        <v>1454</v>
      </c>
    </row>
    <row r="886" spans="1:5" x14ac:dyDescent="0.2">
      <c r="A886" s="363"/>
      <c r="B886" s="364"/>
      <c r="C886" s="365"/>
      <c r="D886" s="366"/>
      <c r="E886" s="325" t="s">
        <v>1455</v>
      </c>
    </row>
    <row r="887" spans="1:5" x14ac:dyDescent="0.2">
      <c r="A887" s="347" t="s">
        <v>1895</v>
      </c>
      <c r="B887" s="349" t="s">
        <v>1892</v>
      </c>
      <c r="C887" s="350"/>
      <c r="D887" s="353" t="s">
        <v>59</v>
      </c>
      <c r="E887" s="326" t="s">
        <v>1454</v>
      </c>
    </row>
    <row r="888" spans="1:5" x14ac:dyDescent="0.2">
      <c r="A888" s="348"/>
      <c r="B888" s="351"/>
      <c r="C888" s="352"/>
      <c r="D888" s="354"/>
      <c r="E888" s="327" t="s">
        <v>1455</v>
      </c>
    </row>
    <row r="889" spans="1:5" x14ac:dyDescent="0.2">
      <c r="A889" s="355" t="s">
        <v>1896</v>
      </c>
      <c r="B889" s="357" t="s">
        <v>1897</v>
      </c>
      <c r="C889" s="358"/>
      <c r="D889" s="361" t="s">
        <v>59</v>
      </c>
      <c r="E889" s="324" t="s">
        <v>1454</v>
      </c>
    </row>
    <row r="890" spans="1:5" x14ac:dyDescent="0.2">
      <c r="A890" s="363"/>
      <c r="B890" s="364"/>
      <c r="C890" s="365"/>
      <c r="D890" s="366"/>
      <c r="E890" s="325" t="s">
        <v>1455</v>
      </c>
    </row>
    <row r="891" spans="1:5" x14ac:dyDescent="0.2">
      <c r="A891" s="347" t="s">
        <v>1898</v>
      </c>
      <c r="B891" s="349" t="s">
        <v>1897</v>
      </c>
      <c r="C891" s="350"/>
      <c r="D891" s="353" t="s">
        <v>59</v>
      </c>
      <c r="E891" s="326" t="s">
        <v>1454</v>
      </c>
    </row>
    <row r="892" spans="1:5" x14ac:dyDescent="0.2">
      <c r="A892" s="348"/>
      <c r="B892" s="351"/>
      <c r="C892" s="352"/>
      <c r="D892" s="354"/>
      <c r="E892" s="327" t="s">
        <v>1455</v>
      </c>
    </row>
    <row r="893" spans="1:5" x14ac:dyDescent="0.2">
      <c r="A893" s="355" t="s">
        <v>1899</v>
      </c>
      <c r="B893" s="357" t="s">
        <v>1897</v>
      </c>
      <c r="C893" s="358"/>
      <c r="D893" s="361" t="s">
        <v>59</v>
      </c>
      <c r="E893" s="324" t="s">
        <v>1454</v>
      </c>
    </row>
    <row r="894" spans="1:5" x14ac:dyDescent="0.2">
      <c r="A894" s="363"/>
      <c r="B894" s="364"/>
      <c r="C894" s="365"/>
      <c r="D894" s="366"/>
      <c r="E894" s="325" t="s">
        <v>1455</v>
      </c>
    </row>
    <row r="895" spans="1:5" x14ac:dyDescent="0.2">
      <c r="A895" s="347" t="s">
        <v>1900</v>
      </c>
      <c r="B895" s="349" t="s">
        <v>1897</v>
      </c>
      <c r="C895" s="350"/>
      <c r="D895" s="353" t="s">
        <v>59</v>
      </c>
      <c r="E895" s="326" t="s">
        <v>1454</v>
      </c>
    </row>
    <row r="896" spans="1:5" x14ac:dyDescent="0.2">
      <c r="A896" s="348"/>
      <c r="B896" s="351"/>
      <c r="C896" s="352"/>
      <c r="D896" s="354"/>
      <c r="E896" s="327" t="s">
        <v>1455</v>
      </c>
    </row>
    <row r="897" spans="1:5" x14ac:dyDescent="0.2">
      <c r="A897" s="355" t="s">
        <v>1901</v>
      </c>
      <c r="B897" s="357" t="s">
        <v>1897</v>
      </c>
      <c r="C897" s="358"/>
      <c r="D897" s="361" t="s">
        <v>59</v>
      </c>
      <c r="E897" s="324" t="s">
        <v>1454</v>
      </c>
    </row>
    <row r="898" spans="1:5" x14ac:dyDescent="0.2">
      <c r="A898" s="363"/>
      <c r="B898" s="364"/>
      <c r="C898" s="365"/>
      <c r="D898" s="366"/>
      <c r="E898" s="325" t="s">
        <v>1455</v>
      </c>
    </row>
    <row r="899" spans="1:5" x14ac:dyDescent="0.2">
      <c r="A899" s="347" t="s">
        <v>1902</v>
      </c>
      <c r="B899" s="349" t="s">
        <v>1897</v>
      </c>
      <c r="C899" s="350"/>
      <c r="D899" s="353" t="s">
        <v>59</v>
      </c>
      <c r="E899" s="326" t="s">
        <v>1454</v>
      </c>
    </row>
    <row r="900" spans="1:5" x14ac:dyDescent="0.2">
      <c r="A900" s="348"/>
      <c r="B900" s="351"/>
      <c r="C900" s="352"/>
      <c r="D900" s="354"/>
      <c r="E900" s="327" t="s">
        <v>1455</v>
      </c>
    </row>
    <row r="901" spans="1:5" x14ac:dyDescent="0.2">
      <c r="A901" s="355" t="s">
        <v>1903</v>
      </c>
      <c r="B901" s="357" t="s">
        <v>1897</v>
      </c>
      <c r="C901" s="358"/>
      <c r="D901" s="361" t="s">
        <v>59</v>
      </c>
      <c r="E901" s="324" t="s">
        <v>1454</v>
      </c>
    </row>
    <row r="902" spans="1:5" x14ac:dyDescent="0.2">
      <c r="A902" s="363"/>
      <c r="B902" s="364"/>
      <c r="C902" s="365"/>
      <c r="D902" s="366"/>
      <c r="E902" s="325" t="s">
        <v>1455</v>
      </c>
    </row>
    <row r="903" spans="1:5" x14ac:dyDescent="0.2">
      <c r="A903" s="347" t="s">
        <v>1563</v>
      </c>
      <c r="B903" s="349" t="s">
        <v>1897</v>
      </c>
      <c r="C903" s="350"/>
      <c r="D903" s="353" t="s">
        <v>59</v>
      </c>
      <c r="E903" s="326" t="s">
        <v>1454</v>
      </c>
    </row>
    <row r="904" spans="1:5" x14ac:dyDescent="0.2">
      <c r="A904" s="348"/>
      <c r="B904" s="351"/>
      <c r="C904" s="352"/>
      <c r="D904" s="354"/>
      <c r="E904" s="327" t="s">
        <v>1455</v>
      </c>
    </row>
    <row r="905" spans="1:5" x14ac:dyDescent="0.2">
      <c r="A905" s="355" t="s">
        <v>1904</v>
      </c>
      <c r="B905" s="357" t="s">
        <v>1897</v>
      </c>
      <c r="C905" s="358"/>
      <c r="D905" s="361" t="s">
        <v>59</v>
      </c>
      <c r="E905" s="324" t="s">
        <v>1454</v>
      </c>
    </row>
    <row r="906" spans="1:5" x14ac:dyDescent="0.2">
      <c r="A906" s="363"/>
      <c r="B906" s="364"/>
      <c r="C906" s="365"/>
      <c r="D906" s="366"/>
      <c r="E906" s="325" t="s">
        <v>1455</v>
      </c>
    </row>
    <row r="907" spans="1:5" x14ac:dyDescent="0.2">
      <c r="A907" s="347" t="s">
        <v>1905</v>
      </c>
      <c r="B907" s="349" t="s">
        <v>1897</v>
      </c>
      <c r="C907" s="350"/>
      <c r="D907" s="353" t="s">
        <v>59</v>
      </c>
      <c r="E907" s="326" t="s">
        <v>1454</v>
      </c>
    </row>
    <row r="908" spans="1:5" x14ac:dyDescent="0.2">
      <c r="A908" s="348"/>
      <c r="B908" s="351"/>
      <c r="C908" s="352"/>
      <c r="D908" s="354"/>
      <c r="E908" s="327" t="s">
        <v>1455</v>
      </c>
    </row>
    <row r="909" spans="1:5" x14ac:dyDescent="0.2">
      <c r="A909" s="355" t="s">
        <v>1906</v>
      </c>
      <c r="B909" s="357" t="s">
        <v>1897</v>
      </c>
      <c r="C909" s="358"/>
      <c r="D909" s="361" t="s">
        <v>59</v>
      </c>
      <c r="E909" s="324" t="s">
        <v>1454</v>
      </c>
    </row>
    <row r="910" spans="1:5" x14ac:dyDescent="0.2">
      <c r="A910" s="363"/>
      <c r="B910" s="364"/>
      <c r="C910" s="365"/>
      <c r="D910" s="366"/>
      <c r="E910" s="325" t="s">
        <v>1455</v>
      </c>
    </row>
    <row r="911" spans="1:5" x14ac:dyDescent="0.2">
      <c r="A911" s="347" t="s">
        <v>1875</v>
      </c>
      <c r="B911" s="349" t="s">
        <v>1897</v>
      </c>
      <c r="C911" s="350"/>
      <c r="D911" s="353" t="s">
        <v>59</v>
      </c>
      <c r="E911" s="326" t="s">
        <v>1454</v>
      </c>
    </row>
    <row r="912" spans="1:5" x14ac:dyDescent="0.2">
      <c r="A912" s="348"/>
      <c r="B912" s="351"/>
      <c r="C912" s="352"/>
      <c r="D912" s="354"/>
      <c r="E912" s="327" t="s">
        <v>1455</v>
      </c>
    </row>
    <row r="913" spans="1:5" x14ac:dyDescent="0.2">
      <c r="A913" s="355" t="s">
        <v>1907</v>
      </c>
      <c r="B913" s="357" t="s">
        <v>1908</v>
      </c>
      <c r="C913" s="358"/>
      <c r="D913" s="361" t="s">
        <v>59</v>
      </c>
      <c r="E913" s="324" t="s">
        <v>1454</v>
      </c>
    </row>
    <row r="914" spans="1:5" x14ac:dyDescent="0.2">
      <c r="A914" s="363"/>
      <c r="B914" s="364"/>
      <c r="C914" s="365"/>
      <c r="D914" s="366"/>
      <c r="E914" s="325" t="s">
        <v>1455</v>
      </c>
    </row>
    <row r="915" spans="1:5" x14ac:dyDescent="0.2">
      <c r="A915" s="347" t="s">
        <v>1909</v>
      </c>
      <c r="B915" s="349" t="s">
        <v>1908</v>
      </c>
      <c r="C915" s="350"/>
      <c r="D915" s="353" t="s">
        <v>59</v>
      </c>
      <c r="E915" s="326" t="s">
        <v>1454</v>
      </c>
    </row>
    <row r="916" spans="1:5" x14ac:dyDescent="0.2">
      <c r="A916" s="348"/>
      <c r="B916" s="351"/>
      <c r="C916" s="352"/>
      <c r="D916" s="354"/>
      <c r="E916" s="327" t="s">
        <v>1455</v>
      </c>
    </row>
    <row r="917" spans="1:5" x14ac:dyDescent="0.2">
      <c r="A917" s="355" t="s">
        <v>1910</v>
      </c>
      <c r="B917" s="357" t="s">
        <v>1908</v>
      </c>
      <c r="C917" s="358"/>
      <c r="D917" s="361" t="s">
        <v>59</v>
      </c>
      <c r="E917" s="324" t="s">
        <v>1454</v>
      </c>
    </row>
    <row r="918" spans="1:5" x14ac:dyDescent="0.2">
      <c r="A918" s="363"/>
      <c r="B918" s="364"/>
      <c r="C918" s="365"/>
      <c r="D918" s="366"/>
      <c r="E918" s="325" t="s">
        <v>1455</v>
      </c>
    </row>
    <row r="919" spans="1:5" x14ac:dyDescent="0.2">
      <c r="A919" s="347" t="s">
        <v>1911</v>
      </c>
      <c r="B919" s="349" t="s">
        <v>1908</v>
      </c>
      <c r="C919" s="350"/>
      <c r="D919" s="353" t="s">
        <v>59</v>
      </c>
      <c r="E919" s="326" t="s">
        <v>1454</v>
      </c>
    </row>
    <row r="920" spans="1:5" x14ac:dyDescent="0.2">
      <c r="A920" s="348"/>
      <c r="B920" s="351"/>
      <c r="C920" s="352"/>
      <c r="D920" s="354"/>
      <c r="E920" s="327" t="s">
        <v>1455</v>
      </c>
    </row>
    <row r="921" spans="1:5" x14ac:dyDescent="0.2">
      <c r="A921" s="355" t="s">
        <v>1912</v>
      </c>
      <c r="B921" s="357" t="s">
        <v>1908</v>
      </c>
      <c r="C921" s="358"/>
      <c r="D921" s="361" t="s">
        <v>59</v>
      </c>
      <c r="E921" s="324" t="s">
        <v>1454</v>
      </c>
    </row>
    <row r="922" spans="1:5" x14ac:dyDescent="0.2">
      <c r="A922" s="363"/>
      <c r="B922" s="364"/>
      <c r="C922" s="365"/>
      <c r="D922" s="366"/>
      <c r="E922" s="325" t="s">
        <v>1455</v>
      </c>
    </row>
    <row r="923" spans="1:5" x14ac:dyDescent="0.2">
      <c r="A923" s="347" t="s">
        <v>1913</v>
      </c>
      <c r="B923" s="349" t="s">
        <v>1908</v>
      </c>
      <c r="C923" s="350"/>
      <c r="D923" s="353" t="s">
        <v>59</v>
      </c>
      <c r="E923" s="326" t="s">
        <v>1454</v>
      </c>
    </row>
    <row r="924" spans="1:5" x14ac:dyDescent="0.2">
      <c r="A924" s="348"/>
      <c r="B924" s="351"/>
      <c r="C924" s="352"/>
      <c r="D924" s="354"/>
      <c r="E924" s="327" t="s">
        <v>1455</v>
      </c>
    </row>
    <row r="925" spans="1:5" x14ac:dyDescent="0.2">
      <c r="A925" s="355" t="s">
        <v>1914</v>
      </c>
      <c r="B925" s="357" t="s">
        <v>1915</v>
      </c>
      <c r="C925" s="358"/>
      <c r="D925" s="361" t="s">
        <v>59</v>
      </c>
      <c r="E925" s="324" t="s">
        <v>1454</v>
      </c>
    </row>
    <row r="926" spans="1:5" x14ac:dyDescent="0.2">
      <c r="A926" s="363"/>
      <c r="B926" s="364"/>
      <c r="C926" s="365"/>
      <c r="D926" s="366"/>
      <c r="E926" s="325" t="s">
        <v>1455</v>
      </c>
    </row>
    <row r="927" spans="1:5" x14ac:dyDescent="0.2">
      <c r="A927" s="347" t="s">
        <v>1916</v>
      </c>
      <c r="B927" s="349" t="s">
        <v>1915</v>
      </c>
      <c r="C927" s="350"/>
      <c r="D927" s="353" t="s">
        <v>59</v>
      </c>
      <c r="E927" s="326" t="s">
        <v>1454</v>
      </c>
    </row>
    <row r="928" spans="1:5" x14ac:dyDescent="0.2">
      <c r="A928" s="348"/>
      <c r="B928" s="351"/>
      <c r="C928" s="352"/>
      <c r="D928" s="354"/>
      <c r="E928" s="327" t="s">
        <v>1455</v>
      </c>
    </row>
    <row r="929" spans="1:5" x14ac:dyDescent="0.2">
      <c r="A929" s="355" t="s">
        <v>1917</v>
      </c>
      <c r="B929" s="357" t="s">
        <v>1915</v>
      </c>
      <c r="C929" s="358"/>
      <c r="D929" s="361" t="s">
        <v>59</v>
      </c>
      <c r="E929" s="324" t="s">
        <v>1454</v>
      </c>
    </row>
    <row r="930" spans="1:5" x14ac:dyDescent="0.2">
      <c r="A930" s="363"/>
      <c r="B930" s="364"/>
      <c r="C930" s="365"/>
      <c r="D930" s="366"/>
      <c r="E930" s="325" t="s">
        <v>1455</v>
      </c>
    </row>
    <row r="931" spans="1:5" x14ac:dyDescent="0.2">
      <c r="A931" s="347" t="s">
        <v>1918</v>
      </c>
      <c r="B931" s="349" t="s">
        <v>1915</v>
      </c>
      <c r="C931" s="350"/>
      <c r="D931" s="353" t="s">
        <v>59</v>
      </c>
      <c r="E931" s="326" t="s">
        <v>1454</v>
      </c>
    </row>
    <row r="932" spans="1:5" x14ac:dyDescent="0.2">
      <c r="A932" s="348"/>
      <c r="B932" s="351"/>
      <c r="C932" s="352"/>
      <c r="D932" s="354"/>
      <c r="E932" s="327" t="s">
        <v>1455</v>
      </c>
    </row>
    <row r="933" spans="1:5" x14ac:dyDescent="0.2">
      <c r="A933" s="355" t="s">
        <v>1919</v>
      </c>
      <c r="B933" s="357" t="s">
        <v>1915</v>
      </c>
      <c r="C933" s="358"/>
      <c r="D933" s="361" t="s">
        <v>59</v>
      </c>
      <c r="E933" s="324" t="s">
        <v>1454</v>
      </c>
    </row>
    <row r="934" spans="1:5" x14ac:dyDescent="0.2">
      <c r="A934" s="363"/>
      <c r="B934" s="364"/>
      <c r="C934" s="365"/>
      <c r="D934" s="366"/>
      <c r="E934" s="325" t="s">
        <v>1455</v>
      </c>
    </row>
    <row r="935" spans="1:5" x14ac:dyDescent="0.2">
      <c r="A935" s="347" t="s">
        <v>1920</v>
      </c>
      <c r="B935" s="349" t="s">
        <v>1915</v>
      </c>
      <c r="C935" s="350"/>
      <c r="D935" s="353" t="s">
        <v>59</v>
      </c>
      <c r="E935" s="326" t="s">
        <v>1454</v>
      </c>
    </row>
    <row r="936" spans="1:5" x14ac:dyDescent="0.2">
      <c r="A936" s="348"/>
      <c r="B936" s="351"/>
      <c r="C936" s="352"/>
      <c r="D936" s="354"/>
      <c r="E936" s="327" t="s">
        <v>1455</v>
      </c>
    </row>
    <row r="937" spans="1:5" x14ac:dyDescent="0.2">
      <c r="A937" s="355" t="s">
        <v>1921</v>
      </c>
      <c r="B937" s="357" t="s">
        <v>1915</v>
      </c>
      <c r="C937" s="358"/>
      <c r="D937" s="361" t="s">
        <v>59</v>
      </c>
      <c r="E937" s="324" t="s">
        <v>1454</v>
      </c>
    </row>
    <row r="938" spans="1:5" x14ac:dyDescent="0.2">
      <c r="A938" s="363"/>
      <c r="B938" s="364"/>
      <c r="C938" s="365"/>
      <c r="D938" s="366"/>
      <c r="E938" s="325" t="s">
        <v>1455</v>
      </c>
    </row>
    <row r="939" spans="1:5" x14ac:dyDescent="0.2">
      <c r="A939" s="347" t="s">
        <v>1922</v>
      </c>
      <c r="B939" s="349" t="s">
        <v>1915</v>
      </c>
      <c r="C939" s="350"/>
      <c r="D939" s="353" t="s">
        <v>59</v>
      </c>
      <c r="E939" s="326" t="s">
        <v>1454</v>
      </c>
    </row>
    <row r="940" spans="1:5" x14ac:dyDescent="0.2">
      <c r="A940" s="348"/>
      <c r="B940" s="351"/>
      <c r="C940" s="352"/>
      <c r="D940" s="354"/>
      <c r="E940" s="327" t="s">
        <v>1455</v>
      </c>
    </row>
    <row r="941" spans="1:5" x14ac:dyDescent="0.2">
      <c r="A941" s="355" t="s">
        <v>1573</v>
      </c>
      <c r="B941" s="357" t="s">
        <v>1923</v>
      </c>
      <c r="C941" s="358"/>
      <c r="D941" s="361" t="s">
        <v>59</v>
      </c>
      <c r="E941" s="324" t="s">
        <v>1454</v>
      </c>
    </row>
    <row r="942" spans="1:5" x14ac:dyDescent="0.2">
      <c r="A942" s="363"/>
      <c r="B942" s="364"/>
      <c r="C942" s="365"/>
      <c r="D942" s="366"/>
      <c r="E942" s="325" t="s">
        <v>1455</v>
      </c>
    </row>
    <row r="943" spans="1:5" x14ac:dyDescent="0.2">
      <c r="A943" s="347" t="s">
        <v>1924</v>
      </c>
      <c r="B943" s="349" t="s">
        <v>1923</v>
      </c>
      <c r="C943" s="350"/>
      <c r="D943" s="353" t="s">
        <v>59</v>
      </c>
      <c r="E943" s="326" t="s">
        <v>1454</v>
      </c>
    </row>
    <row r="944" spans="1:5" x14ac:dyDescent="0.2">
      <c r="A944" s="348"/>
      <c r="B944" s="351"/>
      <c r="C944" s="352"/>
      <c r="D944" s="354"/>
      <c r="E944" s="327" t="s">
        <v>1455</v>
      </c>
    </row>
    <row r="945" spans="1:5" x14ac:dyDescent="0.2">
      <c r="A945" s="355" t="s">
        <v>1925</v>
      </c>
      <c r="B945" s="357" t="s">
        <v>1923</v>
      </c>
      <c r="C945" s="358"/>
      <c r="D945" s="361" t="s">
        <v>59</v>
      </c>
      <c r="E945" s="324" t="s">
        <v>1454</v>
      </c>
    </row>
    <row r="946" spans="1:5" x14ac:dyDescent="0.2">
      <c r="A946" s="363"/>
      <c r="B946" s="364"/>
      <c r="C946" s="365"/>
      <c r="D946" s="366"/>
      <c r="E946" s="325" t="s">
        <v>1455</v>
      </c>
    </row>
    <row r="947" spans="1:5" x14ac:dyDescent="0.2">
      <c r="A947" s="347" t="s">
        <v>1926</v>
      </c>
      <c r="B947" s="349" t="s">
        <v>1927</v>
      </c>
      <c r="C947" s="350"/>
      <c r="D947" s="353" t="s">
        <v>59</v>
      </c>
      <c r="E947" s="326" t="s">
        <v>1454</v>
      </c>
    </row>
    <row r="948" spans="1:5" x14ac:dyDescent="0.2">
      <c r="A948" s="348"/>
      <c r="B948" s="351"/>
      <c r="C948" s="352"/>
      <c r="D948" s="354"/>
      <c r="E948" s="327" t="s">
        <v>1455</v>
      </c>
    </row>
    <row r="949" spans="1:5" x14ac:dyDescent="0.2">
      <c r="A949" s="355" t="s">
        <v>1928</v>
      </c>
      <c r="B949" s="357" t="s">
        <v>1927</v>
      </c>
      <c r="C949" s="358"/>
      <c r="D949" s="361" t="s">
        <v>59</v>
      </c>
      <c r="E949" s="324" t="s">
        <v>1454</v>
      </c>
    </row>
    <row r="950" spans="1:5" x14ac:dyDescent="0.2">
      <c r="A950" s="363"/>
      <c r="B950" s="364"/>
      <c r="C950" s="365"/>
      <c r="D950" s="366"/>
      <c r="E950" s="325" t="s">
        <v>1455</v>
      </c>
    </row>
    <row r="951" spans="1:5" x14ac:dyDescent="0.2">
      <c r="A951" s="347" t="s">
        <v>1929</v>
      </c>
      <c r="B951" s="349" t="s">
        <v>1927</v>
      </c>
      <c r="C951" s="350"/>
      <c r="D951" s="353" t="s">
        <v>59</v>
      </c>
      <c r="E951" s="326" t="s">
        <v>1454</v>
      </c>
    </row>
    <row r="952" spans="1:5" x14ac:dyDescent="0.2">
      <c r="A952" s="348"/>
      <c r="B952" s="351"/>
      <c r="C952" s="352"/>
      <c r="D952" s="354"/>
      <c r="E952" s="327" t="s">
        <v>1455</v>
      </c>
    </row>
    <row r="953" spans="1:5" x14ac:dyDescent="0.2">
      <c r="A953" s="355" t="s">
        <v>1930</v>
      </c>
      <c r="B953" s="357" t="s">
        <v>1927</v>
      </c>
      <c r="C953" s="358"/>
      <c r="D953" s="361" t="s">
        <v>59</v>
      </c>
      <c r="E953" s="324" t="s">
        <v>1454</v>
      </c>
    </row>
    <row r="954" spans="1:5" x14ac:dyDescent="0.2">
      <c r="A954" s="363"/>
      <c r="B954" s="364"/>
      <c r="C954" s="365"/>
      <c r="D954" s="366"/>
      <c r="E954" s="325" t="s">
        <v>1455</v>
      </c>
    </row>
    <row r="955" spans="1:5" x14ac:dyDescent="0.2">
      <c r="A955" s="347" t="s">
        <v>1931</v>
      </c>
      <c r="B955" s="349" t="s">
        <v>1927</v>
      </c>
      <c r="C955" s="350"/>
      <c r="D955" s="353" t="s">
        <v>59</v>
      </c>
      <c r="E955" s="326" t="s">
        <v>1454</v>
      </c>
    </row>
    <row r="956" spans="1:5" x14ac:dyDescent="0.2">
      <c r="A956" s="348"/>
      <c r="B956" s="351"/>
      <c r="C956" s="352"/>
      <c r="D956" s="354"/>
      <c r="E956" s="327" t="s">
        <v>1455</v>
      </c>
    </row>
    <row r="957" spans="1:5" x14ac:dyDescent="0.2">
      <c r="A957" s="355" t="s">
        <v>1932</v>
      </c>
      <c r="B957" s="357" t="s">
        <v>1927</v>
      </c>
      <c r="C957" s="358"/>
      <c r="D957" s="361" t="s">
        <v>59</v>
      </c>
      <c r="E957" s="324" t="s">
        <v>1454</v>
      </c>
    </row>
    <row r="958" spans="1:5" x14ac:dyDescent="0.2">
      <c r="A958" s="363"/>
      <c r="B958" s="364"/>
      <c r="C958" s="365"/>
      <c r="D958" s="366"/>
      <c r="E958" s="325" t="s">
        <v>1455</v>
      </c>
    </row>
    <row r="959" spans="1:5" x14ac:dyDescent="0.2">
      <c r="A959" s="347" t="s">
        <v>1933</v>
      </c>
      <c r="B959" s="349" t="s">
        <v>1927</v>
      </c>
      <c r="C959" s="350"/>
      <c r="D959" s="353" t="s">
        <v>59</v>
      </c>
      <c r="E959" s="326" t="s">
        <v>1454</v>
      </c>
    </row>
    <row r="960" spans="1:5" x14ac:dyDescent="0.2">
      <c r="A960" s="348"/>
      <c r="B960" s="351"/>
      <c r="C960" s="352"/>
      <c r="D960" s="354"/>
      <c r="E960" s="327" t="s">
        <v>1455</v>
      </c>
    </row>
    <row r="961" spans="1:5" x14ac:dyDescent="0.2">
      <c r="A961" s="355" t="s">
        <v>1934</v>
      </c>
      <c r="B961" s="357" t="s">
        <v>1927</v>
      </c>
      <c r="C961" s="358"/>
      <c r="D961" s="361" t="s">
        <v>59</v>
      </c>
      <c r="E961" s="324" t="s">
        <v>1454</v>
      </c>
    </row>
    <row r="962" spans="1:5" x14ac:dyDescent="0.2">
      <c r="A962" s="363"/>
      <c r="B962" s="364"/>
      <c r="C962" s="365"/>
      <c r="D962" s="366"/>
      <c r="E962" s="325" t="s">
        <v>1455</v>
      </c>
    </row>
    <row r="963" spans="1:5" x14ac:dyDescent="0.2">
      <c r="A963" s="347" t="s">
        <v>1935</v>
      </c>
      <c r="B963" s="349" t="s">
        <v>1927</v>
      </c>
      <c r="C963" s="350"/>
      <c r="D963" s="353" t="s">
        <v>59</v>
      </c>
      <c r="E963" s="326" t="s">
        <v>1454</v>
      </c>
    </row>
    <row r="964" spans="1:5" x14ac:dyDescent="0.2">
      <c r="A964" s="348"/>
      <c r="B964" s="351"/>
      <c r="C964" s="352"/>
      <c r="D964" s="354"/>
      <c r="E964" s="327" t="s">
        <v>1455</v>
      </c>
    </row>
    <row r="965" spans="1:5" x14ac:dyDescent="0.2">
      <c r="A965" s="355" t="s">
        <v>1936</v>
      </c>
      <c r="B965" s="357" t="s">
        <v>1927</v>
      </c>
      <c r="C965" s="358"/>
      <c r="D965" s="361" t="s">
        <v>59</v>
      </c>
      <c r="E965" s="324" t="s">
        <v>1454</v>
      </c>
    </row>
    <row r="966" spans="1:5" x14ac:dyDescent="0.2">
      <c r="A966" s="363"/>
      <c r="B966" s="364"/>
      <c r="C966" s="365"/>
      <c r="D966" s="366"/>
      <c r="E966" s="325" t="s">
        <v>1455</v>
      </c>
    </row>
    <row r="967" spans="1:5" x14ac:dyDescent="0.2">
      <c r="A967" s="347" t="s">
        <v>1937</v>
      </c>
      <c r="B967" s="349" t="s">
        <v>1927</v>
      </c>
      <c r="C967" s="350"/>
      <c r="D967" s="353" t="s">
        <v>59</v>
      </c>
      <c r="E967" s="326" t="s">
        <v>1454</v>
      </c>
    </row>
    <row r="968" spans="1:5" x14ac:dyDescent="0.2">
      <c r="A968" s="348"/>
      <c r="B968" s="351"/>
      <c r="C968" s="352"/>
      <c r="D968" s="354"/>
      <c r="E968" s="327" t="s">
        <v>1455</v>
      </c>
    </row>
    <row r="969" spans="1:5" x14ac:dyDescent="0.2">
      <c r="A969" s="355" t="s">
        <v>1938</v>
      </c>
      <c r="B969" s="357" t="s">
        <v>1927</v>
      </c>
      <c r="C969" s="358"/>
      <c r="D969" s="361" t="s">
        <v>59</v>
      </c>
      <c r="E969" s="324" t="s">
        <v>1454</v>
      </c>
    </row>
    <row r="970" spans="1:5" x14ac:dyDescent="0.2">
      <c r="A970" s="363"/>
      <c r="B970" s="364"/>
      <c r="C970" s="365"/>
      <c r="D970" s="366"/>
      <c r="E970" s="325" t="s">
        <v>1455</v>
      </c>
    </row>
    <row r="971" spans="1:5" x14ac:dyDescent="0.2">
      <c r="A971" s="347" t="s">
        <v>1573</v>
      </c>
      <c r="B971" s="349" t="s">
        <v>1927</v>
      </c>
      <c r="C971" s="350"/>
      <c r="D971" s="353" t="s">
        <v>59</v>
      </c>
      <c r="E971" s="326" t="s">
        <v>1454</v>
      </c>
    </row>
    <row r="972" spans="1:5" x14ac:dyDescent="0.2">
      <c r="A972" s="348"/>
      <c r="B972" s="351"/>
      <c r="C972" s="352"/>
      <c r="D972" s="354"/>
      <c r="E972" s="327" t="s">
        <v>1455</v>
      </c>
    </row>
    <row r="973" spans="1:5" x14ac:dyDescent="0.2">
      <c r="A973" s="355" t="s">
        <v>1939</v>
      </c>
      <c r="B973" s="357" t="s">
        <v>1927</v>
      </c>
      <c r="C973" s="358"/>
      <c r="D973" s="361" t="s">
        <v>59</v>
      </c>
      <c r="E973" s="324" t="s">
        <v>1454</v>
      </c>
    </row>
    <row r="974" spans="1:5" x14ac:dyDescent="0.2">
      <c r="A974" s="363"/>
      <c r="B974" s="364"/>
      <c r="C974" s="365"/>
      <c r="D974" s="366"/>
      <c r="E974" s="325" t="s">
        <v>1455</v>
      </c>
    </row>
    <row r="975" spans="1:5" x14ac:dyDescent="0.2">
      <c r="A975" s="347" t="s">
        <v>1940</v>
      </c>
      <c r="B975" s="349" t="s">
        <v>1927</v>
      </c>
      <c r="C975" s="350"/>
      <c r="D975" s="353" t="s">
        <v>59</v>
      </c>
      <c r="E975" s="326" t="s">
        <v>1454</v>
      </c>
    </row>
    <row r="976" spans="1:5" x14ac:dyDescent="0.2">
      <c r="A976" s="348"/>
      <c r="B976" s="351"/>
      <c r="C976" s="352"/>
      <c r="D976" s="354"/>
      <c r="E976" s="327" t="s">
        <v>1455</v>
      </c>
    </row>
    <row r="977" spans="1:5" x14ac:dyDescent="0.2">
      <c r="A977" s="355" t="s">
        <v>1941</v>
      </c>
      <c r="B977" s="357" t="s">
        <v>1927</v>
      </c>
      <c r="C977" s="358"/>
      <c r="D977" s="361" t="s">
        <v>59</v>
      </c>
      <c r="E977" s="324" t="s">
        <v>1454</v>
      </c>
    </row>
    <row r="978" spans="1:5" x14ac:dyDescent="0.2">
      <c r="A978" s="363"/>
      <c r="B978" s="364"/>
      <c r="C978" s="365"/>
      <c r="D978" s="366"/>
      <c r="E978" s="325" t="s">
        <v>1455</v>
      </c>
    </row>
    <row r="979" spans="1:5" x14ac:dyDescent="0.2">
      <c r="A979" s="347" t="s">
        <v>1942</v>
      </c>
      <c r="B979" s="349" t="s">
        <v>1943</v>
      </c>
      <c r="C979" s="350"/>
      <c r="D979" s="353" t="s">
        <v>59</v>
      </c>
      <c r="E979" s="326" t="s">
        <v>1454</v>
      </c>
    </row>
    <row r="980" spans="1:5" x14ac:dyDescent="0.2">
      <c r="A980" s="348"/>
      <c r="B980" s="351"/>
      <c r="C980" s="352"/>
      <c r="D980" s="354"/>
      <c r="E980" s="327" t="s">
        <v>1455</v>
      </c>
    </row>
    <row r="981" spans="1:5" x14ac:dyDescent="0.2">
      <c r="A981" s="355" t="s">
        <v>1944</v>
      </c>
      <c r="B981" s="357" t="s">
        <v>1943</v>
      </c>
      <c r="C981" s="358"/>
      <c r="D981" s="361" t="s">
        <v>59</v>
      </c>
      <c r="E981" s="324" t="s">
        <v>1454</v>
      </c>
    </row>
    <row r="982" spans="1:5" x14ac:dyDescent="0.2">
      <c r="A982" s="363"/>
      <c r="B982" s="364"/>
      <c r="C982" s="365"/>
      <c r="D982" s="366"/>
      <c r="E982" s="325" t="s">
        <v>1455</v>
      </c>
    </row>
    <row r="983" spans="1:5" x14ac:dyDescent="0.2">
      <c r="A983" s="347" t="s">
        <v>1945</v>
      </c>
      <c r="B983" s="349" t="s">
        <v>1943</v>
      </c>
      <c r="C983" s="350"/>
      <c r="D983" s="353" t="s">
        <v>59</v>
      </c>
      <c r="E983" s="326" t="s">
        <v>1454</v>
      </c>
    </row>
    <row r="984" spans="1:5" x14ac:dyDescent="0.2">
      <c r="A984" s="348"/>
      <c r="B984" s="351"/>
      <c r="C984" s="352"/>
      <c r="D984" s="354"/>
      <c r="E984" s="327" t="s">
        <v>1455</v>
      </c>
    </row>
    <row r="985" spans="1:5" x14ac:dyDescent="0.2">
      <c r="A985" s="355" t="s">
        <v>1946</v>
      </c>
      <c r="B985" s="357" t="s">
        <v>1943</v>
      </c>
      <c r="C985" s="358"/>
      <c r="D985" s="361" t="s">
        <v>59</v>
      </c>
      <c r="E985" s="324" t="s">
        <v>1454</v>
      </c>
    </row>
    <row r="986" spans="1:5" x14ac:dyDescent="0.2">
      <c r="A986" s="363"/>
      <c r="B986" s="364"/>
      <c r="C986" s="365"/>
      <c r="D986" s="366"/>
      <c r="E986" s="325" t="s">
        <v>1455</v>
      </c>
    </row>
    <row r="987" spans="1:5" x14ac:dyDescent="0.2">
      <c r="A987" s="347" t="s">
        <v>1947</v>
      </c>
      <c r="B987" s="349" t="s">
        <v>1943</v>
      </c>
      <c r="C987" s="350"/>
      <c r="D987" s="353" t="s">
        <v>59</v>
      </c>
      <c r="E987" s="326" t="s">
        <v>1454</v>
      </c>
    </row>
    <row r="988" spans="1:5" x14ac:dyDescent="0.2">
      <c r="A988" s="348"/>
      <c r="B988" s="351"/>
      <c r="C988" s="352"/>
      <c r="D988" s="354"/>
      <c r="E988" s="327" t="s">
        <v>1455</v>
      </c>
    </row>
    <row r="989" spans="1:5" x14ac:dyDescent="0.2">
      <c r="A989" s="355" t="s">
        <v>1948</v>
      </c>
      <c r="B989" s="357" t="s">
        <v>1949</v>
      </c>
      <c r="C989" s="358"/>
      <c r="D989" s="361" t="s">
        <v>59</v>
      </c>
      <c r="E989" s="324" t="s">
        <v>1454</v>
      </c>
    </row>
    <row r="990" spans="1:5" x14ac:dyDescent="0.2">
      <c r="A990" s="363"/>
      <c r="B990" s="364"/>
      <c r="C990" s="365"/>
      <c r="D990" s="366"/>
      <c r="E990" s="325" t="s">
        <v>1455</v>
      </c>
    </row>
    <row r="991" spans="1:5" x14ac:dyDescent="0.2">
      <c r="A991" s="347" t="s">
        <v>1950</v>
      </c>
      <c r="B991" s="349" t="s">
        <v>1949</v>
      </c>
      <c r="C991" s="350"/>
      <c r="D991" s="353" t="s">
        <v>59</v>
      </c>
      <c r="E991" s="326" t="s">
        <v>1454</v>
      </c>
    </row>
    <row r="992" spans="1:5" x14ac:dyDescent="0.2">
      <c r="A992" s="348"/>
      <c r="B992" s="351"/>
      <c r="C992" s="352"/>
      <c r="D992" s="354"/>
      <c r="E992" s="327" t="s">
        <v>1455</v>
      </c>
    </row>
    <row r="993" spans="1:5" x14ac:dyDescent="0.2">
      <c r="A993" s="355" t="s">
        <v>1951</v>
      </c>
      <c r="B993" s="357" t="s">
        <v>1949</v>
      </c>
      <c r="C993" s="358"/>
      <c r="D993" s="361" t="s">
        <v>59</v>
      </c>
      <c r="E993" s="324" t="s">
        <v>1454</v>
      </c>
    </row>
    <row r="994" spans="1:5" x14ac:dyDescent="0.2">
      <c r="A994" s="363"/>
      <c r="B994" s="364"/>
      <c r="C994" s="365"/>
      <c r="D994" s="366"/>
      <c r="E994" s="325" t="s">
        <v>1455</v>
      </c>
    </row>
    <row r="995" spans="1:5" x14ac:dyDescent="0.2">
      <c r="A995" s="347" t="s">
        <v>1952</v>
      </c>
      <c r="B995" s="349" t="s">
        <v>1949</v>
      </c>
      <c r="C995" s="350"/>
      <c r="D995" s="353" t="s">
        <v>59</v>
      </c>
      <c r="E995" s="326" t="s">
        <v>1454</v>
      </c>
    </row>
    <row r="996" spans="1:5" x14ac:dyDescent="0.2">
      <c r="A996" s="348"/>
      <c r="B996" s="351"/>
      <c r="C996" s="352"/>
      <c r="D996" s="354"/>
      <c r="E996" s="327" t="s">
        <v>1455</v>
      </c>
    </row>
    <row r="997" spans="1:5" x14ac:dyDescent="0.2">
      <c r="A997" s="355" t="s">
        <v>1953</v>
      </c>
      <c r="B997" s="357" t="s">
        <v>1949</v>
      </c>
      <c r="C997" s="358"/>
      <c r="D997" s="361" t="s">
        <v>59</v>
      </c>
      <c r="E997" s="324" t="s">
        <v>1454</v>
      </c>
    </row>
    <row r="998" spans="1:5" x14ac:dyDescent="0.2">
      <c r="A998" s="363"/>
      <c r="B998" s="364"/>
      <c r="C998" s="365"/>
      <c r="D998" s="366"/>
      <c r="E998" s="325" t="s">
        <v>1455</v>
      </c>
    </row>
    <row r="999" spans="1:5" x14ac:dyDescent="0.2">
      <c r="A999" s="347" t="s">
        <v>1954</v>
      </c>
      <c r="B999" s="349" t="s">
        <v>1949</v>
      </c>
      <c r="C999" s="350"/>
      <c r="D999" s="353" t="s">
        <v>59</v>
      </c>
      <c r="E999" s="326" t="s">
        <v>1454</v>
      </c>
    </row>
    <row r="1000" spans="1:5" x14ac:dyDescent="0.2">
      <c r="A1000" s="348"/>
      <c r="B1000" s="351"/>
      <c r="C1000" s="352"/>
      <c r="D1000" s="354"/>
      <c r="E1000" s="327" t="s">
        <v>1455</v>
      </c>
    </row>
    <row r="1001" spans="1:5" x14ac:dyDescent="0.2">
      <c r="A1001" s="355" t="s">
        <v>1955</v>
      </c>
      <c r="B1001" s="357" t="s">
        <v>1949</v>
      </c>
      <c r="C1001" s="358"/>
      <c r="D1001" s="361" t="s">
        <v>59</v>
      </c>
      <c r="E1001" s="324" t="s">
        <v>1454</v>
      </c>
    </row>
    <row r="1002" spans="1:5" x14ac:dyDescent="0.2">
      <c r="A1002" s="363"/>
      <c r="B1002" s="364"/>
      <c r="C1002" s="365"/>
      <c r="D1002" s="366"/>
      <c r="E1002" s="325" t="s">
        <v>1455</v>
      </c>
    </row>
    <row r="1003" spans="1:5" x14ac:dyDescent="0.2">
      <c r="A1003" s="347" t="s">
        <v>1956</v>
      </c>
      <c r="B1003" s="349" t="s">
        <v>1949</v>
      </c>
      <c r="C1003" s="350"/>
      <c r="D1003" s="353" t="s">
        <v>59</v>
      </c>
      <c r="E1003" s="326" t="s">
        <v>1454</v>
      </c>
    </row>
    <row r="1004" spans="1:5" x14ac:dyDescent="0.2">
      <c r="A1004" s="348"/>
      <c r="B1004" s="351"/>
      <c r="C1004" s="352"/>
      <c r="D1004" s="354"/>
      <c r="E1004" s="327" t="s">
        <v>1455</v>
      </c>
    </row>
    <row r="1005" spans="1:5" x14ac:dyDescent="0.2">
      <c r="A1005" s="355" t="s">
        <v>1957</v>
      </c>
      <c r="B1005" s="357" t="s">
        <v>1958</v>
      </c>
      <c r="C1005" s="358"/>
      <c r="D1005" s="361" t="s">
        <v>59</v>
      </c>
      <c r="E1005" s="324" t="s">
        <v>1454</v>
      </c>
    </row>
    <row r="1006" spans="1:5" x14ac:dyDescent="0.2">
      <c r="A1006" s="363"/>
      <c r="B1006" s="364"/>
      <c r="C1006" s="365"/>
      <c r="D1006" s="366"/>
      <c r="E1006" s="325" t="s">
        <v>1455</v>
      </c>
    </row>
    <row r="1007" spans="1:5" x14ac:dyDescent="0.2">
      <c r="A1007" s="347" t="s">
        <v>1466</v>
      </c>
      <c r="B1007" s="349" t="s">
        <v>1958</v>
      </c>
      <c r="C1007" s="350"/>
      <c r="D1007" s="353" t="s">
        <v>59</v>
      </c>
      <c r="E1007" s="326" t="s">
        <v>1454</v>
      </c>
    </row>
    <row r="1008" spans="1:5" x14ac:dyDescent="0.2">
      <c r="A1008" s="348"/>
      <c r="B1008" s="351"/>
      <c r="C1008" s="352"/>
      <c r="D1008" s="354"/>
      <c r="E1008" s="327" t="s">
        <v>1455</v>
      </c>
    </row>
    <row r="1009" spans="1:5" x14ac:dyDescent="0.2">
      <c r="A1009" s="355" t="s">
        <v>1959</v>
      </c>
      <c r="B1009" s="357" t="s">
        <v>1958</v>
      </c>
      <c r="C1009" s="358"/>
      <c r="D1009" s="361" t="s">
        <v>59</v>
      </c>
      <c r="E1009" s="324" t="s">
        <v>1454</v>
      </c>
    </row>
    <row r="1010" spans="1:5" x14ac:dyDescent="0.2">
      <c r="A1010" s="363"/>
      <c r="B1010" s="364"/>
      <c r="C1010" s="365"/>
      <c r="D1010" s="366"/>
      <c r="E1010" s="325" t="s">
        <v>1455</v>
      </c>
    </row>
    <row r="1011" spans="1:5" x14ac:dyDescent="0.2">
      <c r="A1011" s="347" t="s">
        <v>1960</v>
      </c>
      <c r="B1011" s="349" t="s">
        <v>1958</v>
      </c>
      <c r="C1011" s="350"/>
      <c r="D1011" s="353" t="s">
        <v>59</v>
      </c>
      <c r="E1011" s="326" t="s">
        <v>1454</v>
      </c>
    </row>
    <row r="1012" spans="1:5" x14ac:dyDescent="0.2">
      <c r="A1012" s="348"/>
      <c r="B1012" s="351"/>
      <c r="C1012" s="352"/>
      <c r="D1012" s="354"/>
      <c r="E1012" s="327" t="s">
        <v>1455</v>
      </c>
    </row>
    <row r="1013" spans="1:5" x14ac:dyDescent="0.2">
      <c r="A1013" s="355" t="s">
        <v>1961</v>
      </c>
      <c r="B1013" s="357" t="s">
        <v>1958</v>
      </c>
      <c r="C1013" s="358"/>
      <c r="D1013" s="361" t="s">
        <v>59</v>
      </c>
      <c r="E1013" s="324" t="s">
        <v>1454</v>
      </c>
    </row>
    <row r="1014" spans="1:5" x14ac:dyDescent="0.2">
      <c r="A1014" s="363"/>
      <c r="B1014" s="364"/>
      <c r="C1014" s="365"/>
      <c r="D1014" s="366"/>
      <c r="E1014" s="325" t="s">
        <v>1455</v>
      </c>
    </row>
    <row r="1015" spans="1:5" x14ac:dyDescent="0.2">
      <c r="A1015" s="347" t="s">
        <v>1962</v>
      </c>
      <c r="B1015" s="349" t="s">
        <v>1958</v>
      </c>
      <c r="C1015" s="350"/>
      <c r="D1015" s="353" t="s">
        <v>59</v>
      </c>
      <c r="E1015" s="326" t="s">
        <v>1454</v>
      </c>
    </row>
    <row r="1016" spans="1:5" x14ac:dyDescent="0.2">
      <c r="A1016" s="348"/>
      <c r="B1016" s="351"/>
      <c r="C1016" s="352"/>
      <c r="D1016" s="354"/>
      <c r="E1016" s="327" t="s">
        <v>1455</v>
      </c>
    </row>
    <row r="1017" spans="1:5" x14ac:dyDescent="0.2">
      <c r="A1017" s="355" t="s">
        <v>1963</v>
      </c>
      <c r="B1017" s="357" t="s">
        <v>1958</v>
      </c>
      <c r="C1017" s="358"/>
      <c r="D1017" s="361" t="s">
        <v>59</v>
      </c>
      <c r="E1017" s="324" t="s">
        <v>1454</v>
      </c>
    </row>
    <row r="1018" spans="1:5" x14ac:dyDescent="0.2">
      <c r="A1018" s="363"/>
      <c r="B1018" s="364"/>
      <c r="C1018" s="365"/>
      <c r="D1018" s="366"/>
      <c r="E1018" s="325" t="s">
        <v>1455</v>
      </c>
    </row>
    <row r="1019" spans="1:5" x14ac:dyDescent="0.2">
      <c r="A1019" s="347" t="s">
        <v>1964</v>
      </c>
      <c r="B1019" s="349" t="s">
        <v>1958</v>
      </c>
      <c r="C1019" s="350"/>
      <c r="D1019" s="353" t="s">
        <v>59</v>
      </c>
      <c r="E1019" s="326" t="s">
        <v>1454</v>
      </c>
    </row>
    <row r="1020" spans="1:5" x14ac:dyDescent="0.2">
      <c r="A1020" s="348"/>
      <c r="B1020" s="351"/>
      <c r="C1020" s="352"/>
      <c r="D1020" s="354"/>
      <c r="E1020" s="327" t="s">
        <v>1455</v>
      </c>
    </row>
    <row r="1021" spans="1:5" x14ac:dyDescent="0.2">
      <c r="A1021" s="355" t="s">
        <v>1965</v>
      </c>
      <c r="B1021" s="357" t="s">
        <v>1958</v>
      </c>
      <c r="C1021" s="358"/>
      <c r="D1021" s="361" t="s">
        <v>59</v>
      </c>
      <c r="E1021" s="324" t="s">
        <v>1454</v>
      </c>
    </row>
    <row r="1022" spans="1:5" x14ac:dyDescent="0.2">
      <c r="A1022" s="363"/>
      <c r="B1022" s="364"/>
      <c r="C1022" s="365"/>
      <c r="D1022" s="366"/>
      <c r="E1022" s="325" t="s">
        <v>1455</v>
      </c>
    </row>
    <row r="1023" spans="1:5" x14ac:dyDescent="0.2">
      <c r="A1023" s="347" t="s">
        <v>1966</v>
      </c>
      <c r="B1023" s="349" t="s">
        <v>1958</v>
      </c>
      <c r="C1023" s="350"/>
      <c r="D1023" s="353" t="s">
        <v>59</v>
      </c>
      <c r="E1023" s="326" t="s">
        <v>1454</v>
      </c>
    </row>
    <row r="1024" spans="1:5" x14ac:dyDescent="0.2">
      <c r="A1024" s="348"/>
      <c r="B1024" s="351"/>
      <c r="C1024" s="352"/>
      <c r="D1024" s="354"/>
      <c r="E1024" s="327" t="s">
        <v>1455</v>
      </c>
    </row>
    <row r="1025" spans="1:5" x14ac:dyDescent="0.2">
      <c r="A1025" s="355" t="s">
        <v>1967</v>
      </c>
      <c r="B1025" s="357" t="s">
        <v>1968</v>
      </c>
      <c r="C1025" s="358"/>
      <c r="D1025" s="361" t="s">
        <v>59</v>
      </c>
      <c r="E1025" s="324" t="s">
        <v>1454</v>
      </c>
    </row>
    <row r="1026" spans="1:5" x14ac:dyDescent="0.2">
      <c r="A1026" s="363"/>
      <c r="B1026" s="364"/>
      <c r="C1026" s="365"/>
      <c r="D1026" s="366"/>
      <c r="E1026" s="325" t="s">
        <v>1455</v>
      </c>
    </row>
    <row r="1027" spans="1:5" x14ac:dyDescent="0.2">
      <c r="A1027" s="347" t="s">
        <v>1969</v>
      </c>
      <c r="B1027" s="349" t="s">
        <v>1968</v>
      </c>
      <c r="C1027" s="350"/>
      <c r="D1027" s="353" t="s">
        <v>59</v>
      </c>
      <c r="E1027" s="326" t="s">
        <v>1454</v>
      </c>
    </row>
    <row r="1028" spans="1:5" x14ac:dyDescent="0.2">
      <c r="A1028" s="348"/>
      <c r="B1028" s="351"/>
      <c r="C1028" s="352"/>
      <c r="D1028" s="354"/>
      <c r="E1028" s="327" t="s">
        <v>1455</v>
      </c>
    </row>
    <row r="1029" spans="1:5" x14ac:dyDescent="0.2">
      <c r="A1029" s="355" t="s">
        <v>1970</v>
      </c>
      <c r="B1029" s="357" t="s">
        <v>1968</v>
      </c>
      <c r="C1029" s="358"/>
      <c r="D1029" s="361" t="s">
        <v>59</v>
      </c>
      <c r="E1029" s="324" t="s">
        <v>1454</v>
      </c>
    </row>
    <row r="1030" spans="1:5" x14ac:dyDescent="0.2">
      <c r="A1030" s="363"/>
      <c r="B1030" s="364"/>
      <c r="C1030" s="365"/>
      <c r="D1030" s="366"/>
      <c r="E1030" s="325" t="s">
        <v>1455</v>
      </c>
    </row>
    <row r="1031" spans="1:5" x14ac:dyDescent="0.2">
      <c r="A1031" s="347" t="s">
        <v>1971</v>
      </c>
      <c r="B1031" s="349" t="s">
        <v>1968</v>
      </c>
      <c r="C1031" s="350"/>
      <c r="D1031" s="353" t="s">
        <v>59</v>
      </c>
      <c r="E1031" s="326" t="s">
        <v>1454</v>
      </c>
    </row>
    <row r="1032" spans="1:5" x14ac:dyDescent="0.2">
      <c r="A1032" s="348"/>
      <c r="B1032" s="351"/>
      <c r="C1032" s="352"/>
      <c r="D1032" s="354"/>
      <c r="E1032" s="327" t="s">
        <v>1455</v>
      </c>
    </row>
    <row r="1033" spans="1:5" x14ac:dyDescent="0.2">
      <c r="A1033" s="355" t="s">
        <v>1972</v>
      </c>
      <c r="B1033" s="357" t="s">
        <v>1968</v>
      </c>
      <c r="C1033" s="358"/>
      <c r="D1033" s="361" t="s">
        <v>59</v>
      </c>
      <c r="E1033" s="324" t="s">
        <v>1454</v>
      </c>
    </row>
    <row r="1034" spans="1:5" x14ac:dyDescent="0.2">
      <c r="A1034" s="363"/>
      <c r="B1034" s="364"/>
      <c r="C1034" s="365"/>
      <c r="D1034" s="366"/>
      <c r="E1034" s="325" t="s">
        <v>1455</v>
      </c>
    </row>
    <row r="1035" spans="1:5" x14ac:dyDescent="0.2">
      <c r="A1035" s="347" t="s">
        <v>1973</v>
      </c>
      <c r="B1035" s="349" t="s">
        <v>1968</v>
      </c>
      <c r="C1035" s="350"/>
      <c r="D1035" s="353" t="s">
        <v>59</v>
      </c>
      <c r="E1035" s="326" t="s">
        <v>1454</v>
      </c>
    </row>
    <row r="1036" spans="1:5" x14ac:dyDescent="0.2">
      <c r="A1036" s="348"/>
      <c r="B1036" s="351"/>
      <c r="C1036" s="352"/>
      <c r="D1036" s="354"/>
      <c r="E1036" s="327" t="s">
        <v>1455</v>
      </c>
    </row>
    <row r="1037" spans="1:5" x14ac:dyDescent="0.2">
      <c r="A1037" s="355" t="s">
        <v>1974</v>
      </c>
      <c r="B1037" s="357" t="s">
        <v>1968</v>
      </c>
      <c r="C1037" s="358"/>
      <c r="D1037" s="361" t="s">
        <v>59</v>
      </c>
      <c r="E1037" s="324" t="s">
        <v>1454</v>
      </c>
    </row>
    <row r="1038" spans="1:5" x14ac:dyDescent="0.2">
      <c r="A1038" s="363"/>
      <c r="B1038" s="364"/>
      <c r="C1038" s="365"/>
      <c r="D1038" s="366"/>
      <c r="E1038" s="325" t="s">
        <v>1455</v>
      </c>
    </row>
    <row r="1039" spans="1:5" x14ac:dyDescent="0.2">
      <c r="A1039" s="347" t="s">
        <v>1975</v>
      </c>
      <c r="B1039" s="349" t="s">
        <v>1968</v>
      </c>
      <c r="C1039" s="350"/>
      <c r="D1039" s="353" t="s">
        <v>59</v>
      </c>
      <c r="E1039" s="326" t="s">
        <v>1454</v>
      </c>
    </row>
    <row r="1040" spans="1:5" x14ac:dyDescent="0.2">
      <c r="A1040" s="348"/>
      <c r="B1040" s="351"/>
      <c r="C1040" s="352"/>
      <c r="D1040" s="354"/>
      <c r="E1040" s="327" t="s">
        <v>1455</v>
      </c>
    </row>
    <row r="1041" spans="1:5" x14ac:dyDescent="0.2">
      <c r="A1041" s="355" t="s">
        <v>1976</v>
      </c>
      <c r="B1041" s="357" t="s">
        <v>1968</v>
      </c>
      <c r="C1041" s="358"/>
      <c r="D1041" s="361" t="s">
        <v>59</v>
      </c>
      <c r="E1041" s="324" t="s">
        <v>1454</v>
      </c>
    </row>
    <row r="1042" spans="1:5" x14ac:dyDescent="0.2">
      <c r="A1042" s="363"/>
      <c r="B1042" s="364"/>
      <c r="C1042" s="365"/>
      <c r="D1042" s="366"/>
      <c r="E1042" s="325" t="s">
        <v>1455</v>
      </c>
    </row>
    <row r="1043" spans="1:5" x14ac:dyDescent="0.2">
      <c r="A1043" s="347" t="s">
        <v>1977</v>
      </c>
      <c r="B1043" s="349" t="s">
        <v>1968</v>
      </c>
      <c r="C1043" s="350"/>
      <c r="D1043" s="353" t="s">
        <v>59</v>
      </c>
      <c r="E1043" s="326" t="s">
        <v>1454</v>
      </c>
    </row>
    <row r="1044" spans="1:5" x14ac:dyDescent="0.2">
      <c r="A1044" s="348"/>
      <c r="B1044" s="351"/>
      <c r="C1044" s="352"/>
      <c r="D1044" s="354"/>
      <c r="E1044" s="327" t="s">
        <v>1455</v>
      </c>
    </row>
    <row r="1045" spans="1:5" x14ac:dyDescent="0.2">
      <c r="A1045" s="355" t="s">
        <v>1978</v>
      </c>
      <c r="B1045" s="357" t="s">
        <v>1968</v>
      </c>
      <c r="C1045" s="358"/>
      <c r="D1045" s="361" t="s">
        <v>59</v>
      </c>
      <c r="E1045" s="324" t="s">
        <v>1454</v>
      </c>
    </row>
    <row r="1046" spans="1:5" x14ac:dyDescent="0.2">
      <c r="A1046" s="363"/>
      <c r="B1046" s="364"/>
      <c r="C1046" s="365"/>
      <c r="D1046" s="366"/>
      <c r="E1046" s="325" t="s">
        <v>1455</v>
      </c>
    </row>
    <row r="1047" spans="1:5" x14ac:dyDescent="0.2">
      <c r="A1047" s="347" t="s">
        <v>1979</v>
      </c>
      <c r="B1047" s="349" t="s">
        <v>1968</v>
      </c>
      <c r="C1047" s="350"/>
      <c r="D1047" s="353" t="s">
        <v>59</v>
      </c>
      <c r="E1047" s="326" t="s">
        <v>1454</v>
      </c>
    </row>
    <row r="1048" spans="1:5" x14ac:dyDescent="0.2">
      <c r="A1048" s="348"/>
      <c r="B1048" s="351"/>
      <c r="C1048" s="352"/>
      <c r="D1048" s="354"/>
      <c r="E1048" s="327" t="s">
        <v>1455</v>
      </c>
    </row>
    <row r="1049" spans="1:5" x14ac:dyDescent="0.2">
      <c r="A1049" s="355" t="s">
        <v>1980</v>
      </c>
      <c r="B1049" s="357" t="s">
        <v>1968</v>
      </c>
      <c r="C1049" s="358"/>
      <c r="D1049" s="361" t="s">
        <v>59</v>
      </c>
      <c r="E1049" s="324" t="s">
        <v>1454</v>
      </c>
    </row>
    <row r="1050" spans="1:5" x14ac:dyDescent="0.2">
      <c r="A1050" s="363"/>
      <c r="B1050" s="364"/>
      <c r="C1050" s="365"/>
      <c r="D1050" s="366"/>
      <c r="E1050" s="325" t="s">
        <v>1455</v>
      </c>
    </row>
    <row r="1051" spans="1:5" x14ac:dyDescent="0.2">
      <c r="A1051" s="347" t="s">
        <v>1981</v>
      </c>
      <c r="B1051" s="349" t="s">
        <v>1968</v>
      </c>
      <c r="C1051" s="350"/>
      <c r="D1051" s="353" t="s">
        <v>59</v>
      </c>
      <c r="E1051" s="326" t="s">
        <v>1454</v>
      </c>
    </row>
    <row r="1052" spans="1:5" x14ac:dyDescent="0.2">
      <c r="A1052" s="348"/>
      <c r="B1052" s="351"/>
      <c r="C1052" s="352"/>
      <c r="D1052" s="354"/>
      <c r="E1052" s="327" t="s">
        <v>1455</v>
      </c>
    </row>
    <row r="1053" spans="1:5" x14ac:dyDescent="0.2">
      <c r="A1053" s="355" t="s">
        <v>1982</v>
      </c>
      <c r="B1053" s="357" t="s">
        <v>1968</v>
      </c>
      <c r="C1053" s="358"/>
      <c r="D1053" s="361" t="s">
        <v>59</v>
      </c>
      <c r="E1053" s="324" t="s">
        <v>1454</v>
      </c>
    </row>
    <row r="1054" spans="1:5" x14ac:dyDescent="0.2">
      <c r="A1054" s="363"/>
      <c r="B1054" s="364"/>
      <c r="C1054" s="365"/>
      <c r="D1054" s="366"/>
      <c r="E1054" s="325" t="s">
        <v>1455</v>
      </c>
    </row>
    <row r="1055" spans="1:5" x14ac:dyDescent="0.2">
      <c r="A1055" s="347" t="s">
        <v>1983</v>
      </c>
      <c r="B1055" s="349" t="s">
        <v>1968</v>
      </c>
      <c r="C1055" s="350"/>
      <c r="D1055" s="353" t="s">
        <v>59</v>
      </c>
      <c r="E1055" s="326" t="s">
        <v>1454</v>
      </c>
    </row>
    <row r="1056" spans="1:5" x14ac:dyDescent="0.2">
      <c r="A1056" s="348"/>
      <c r="B1056" s="351"/>
      <c r="C1056" s="352"/>
      <c r="D1056" s="354"/>
      <c r="E1056" s="327" t="s">
        <v>1455</v>
      </c>
    </row>
    <row r="1057" spans="1:5" x14ac:dyDescent="0.2">
      <c r="A1057" s="355" t="s">
        <v>1984</v>
      </c>
      <c r="B1057" s="357" t="s">
        <v>1968</v>
      </c>
      <c r="C1057" s="358"/>
      <c r="D1057" s="361" t="s">
        <v>59</v>
      </c>
      <c r="E1057" s="324" t="s">
        <v>1454</v>
      </c>
    </row>
    <row r="1058" spans="1:5" x14ac:dyDescent="0.2">
      <c r="A1058" s="363"/>
      <c r="B1058" s="364"/>
      <c r="C1058" s="365"/>
      <c r="D1058" s="366"/>
      <c r="E1058" s="325" t="s">
        <v>1455</v>
      </c>
    </row>
    <row r="1059" spans="1:5" x14ac:dyDescent="0.2">
      <c r="A1059" s="347" t="s">
        <v>1985</v>
      </c>
      <c r="B1059" s="349" t="s">
        <v>1968</v>
      </c>
      <c r="C1059" s="350"/>
      <c r="D1059" s="353" t="s">
        <v>59</v>
      </c>
      <c r="E1059" s="326" t="s">
        <v>1454</v>
      </c>
    </row>
    <row r="1060" spans="1:5" x14ac:dyDescent="0.2">
      <c r="A1060" s="348"/>
      <c r="B1060" s="351"/>
      <c r="C1060" s="352"/>
      <c r="D1060" s="354"/>
      <c r="E1060" s="327" t="s">
        <v>1455</v>
      </c>
    </row>
    <row r="1061" spans="1:5" x14ac:dyDescent="0.2">
      <c r="A1061" s="355" t="s">
        <v>1986</v>
      </c>
      <c r="B1061" s="357" t="s">
        <v>1968</v>
      </c>
      <c r="C1061" s="358"/>
      <c r="D1061" s="361" t="s">
        <v>59</v>
      </c>
      <c r="E1061" s="324" t="s">
        <v>1454</v>
      </c>
    </row>
    <row r="1062" spans="1:5" x14ac:dyDescent="0.2">
      <c r="A1062" s="363"/>
      <c r="B1062" s="364"/>
      <c r="C1062" s="365"/>
      <c r="D1062" s="366"/>
      <c r="E1062" s="325" t="s">
        <v>1455</v>
      </c>
    </row>
    <row r="1063" spans="1:5" x14ac:dyDescent="0.2">
      <c r="A1063" s="347" t="s">
        <v>1987</v>
      </c>
      <c r="B1063" s="349" t="s">
        <v>1988</v>
      </c>
      <c r="C1063" s="350"/>
      <c r="D1063" s="353" t="s">
        <v>59</v>
      </c>
      <c r="E1063" s="326" t="s">
        <v>1454</v>
      </c>
    </row>
    <row r="1064" spans="1:5" x14ac:dyDescent="0.2">
      <c r="A1064" s="348"/>
      <c r="B1064" s="351"/>
      <c r="C1064" s="352"/>
      <c r="D1064" s="354"/>
      <c r="E1064" s="327" t="s">
        <v>1455</v>
      </c>
    </row>
    <row r="1065" spans="1:5" x14ac:dyDescent="0.2">
      <c r="A1065" s="355" t="s">
        <v>1989</v>
      </c>
      <c r="B1065" s="357" t="s">
        <v>1988</v>
      </c>
      <c r="C1065" s="358"/>
      <c r="D1065" s="361" t="s">
        <v>59</v>
      </c>
      <c r="E1065" s="324" t="s">
        <v>1454</v>
      </c>
    </row>
    <row r="1066" spans="1:5" x14ac:dyDescent="0.2">
      <c r="A1066" s="363"/>
      <c r="B1066" s="364"/>
      <c r="C1066" s="365"/>
      <c r="D1066" s="366"/>
      <c r="E1066" s="325" t="s">
        <v>1455</v>
      </c>
    </row>
    <row r="1067" spans="1:5" x14ac:dyDescent="0.2">
      <c r="A1067" s="347" t="s">
        <v>1990</v>
      </c>
      <c r="B1067" s="349" t="s">
        <v>1988</v>
      </c>
      <c r="C1067" s="350"/>
      <c r="D1067" s="353" t="s">
        <v>59</v>
      </c>
      <c r="E1067" s="326" t="s">
        <v>1454</v>
      </c>
    </row>
    <row r="1068" spans="1:5" x14ac:dyDescent="0.2">
      <c r="A1068" s="348"/>
      <c r="B1068" s="351"/>
      <c r="C1068" s="352"/>
      <c r="D1068" s="354"/>
      <c r="E1068" s="327" t="s">
        <v>1455</v>
      </c>
    </row>
    <row r="1069" spans="1:5" x14ac:dyDescent="0.2">
      <c r="A1069" s="355" t="s">
        <v>1941</v>
      </c>
      <c r="B1069" s="357" t="s">
        <v>1988</v>
      </c>
      <c r="C1069" s="358"/>
      <c r="D1069" s="361" t="s">
        <v>59</v>
      </c>
      <c r="E1069" s="324" t="s">
        <v>1454</v>
      </c>
    </row>
    <row r="1070" spans="1:5" x14ac:dyDescent="0.2">
      <c r="A1070" s="363"/>
      <c r="B1070" s="364"/>
      <c r="C1070" s="365"/>
      <c r="D1070" s="366"/>
      <c r="E1070" s="325" t="s">
        <v>1455</v>
      </c>
    </row>
    <row r="1071" spans="1:5" x14ac:dyDescent="0.2">
      <c r="A1071" s="347" t="s">
        <v>1991</v>
      </c>
      <c r="B1071" s="349" t="s">
        <v>1992</v>
      </c>
      <c r="C1071" s="350"/>
      <c r="D1071" s="353" t="s">
        <v>59</v>
      </c>
      <c r="E1071" s="326" t="s">
        <v>1454</v>
      </c>
    </row>
    <row r="1072" spans="1:5" x14ac:dyDescent="0.2">
      <c r="A1072" s="348"/>
      <c r="B1072" s="351"/>
      <c r="C1072" s="352"/>
      <c r="D1072" s="354"/>
      <c r="E1072" s="327" t="s">
        <v>1455</v>
      </c>
    </row>
    <row r="1073" spans="1:5" x14ac:dyDescent="0.2">
      <c r="A1073" s="355" t="s">
        <v>1993</v>
      </c>
      <c r="B1073" s="357" t="s">
        <v>1992</v>
      </c>
      <c r="C1073" s="358"/>
      <c r="D1073" s="361" t="s">
        <v>59</v>
      </c>
      <c r="E1073" s="324" t="s">
        <v>1454</v>
      </c>
    </row>
    <row r="1074" spans="1:5" x14ac:dyDescent="0.2">
      <c r="A1074" s="363"/>
      <c r="B1074" s="364"/>
      <c r="C1074" s="365"/>
      <c r="D1074" s="366"/>
      <c r="E1074" s="325" t="s">
        <v>1455</v>
      </c>
    </row>
    <row r="1075" spans="1:5" x14ac:dyDescent="0.2">
      <c r="A1075" s="347" t="s">
        <v>1994</v>
      </c>
      <c r="B1075" s="349" t="s">
        <v>1992</v>
      </c>
      <c r="C1075" s="350"/>
      <c r="D1075" s="353" t="s">
        <v>59</v>
      </c>
      <c r="E1075" s="326" t="s">
        <v>1454</v>
      </c>
    </row>
    <row r="1076" spans="1:5" x14ac:dyDescent="0.2">
      <c r="A1076" s="348"/>
      <c r="B1076" s="351"/>
      <c r="C1076" s="352"/>
      <c r="D1076" s="354"/>
      <c r="E1076" s="327" t="s">
        <v>1455</v>
      </c>
    </row>
    <row r="1077" spans="1:5" x14ac:dyDescent="0.2">
      <c r="A1077" s="355" t="s">
        <v>1995</v>
      </c>
      <c r="B1077" s="357" t="s">
        <v>1992</v>
      </c>
      <c r="C1077" s="358"/>
      <c r="D1077" s="361" t="s">
        <v>59</v>
      </c>
      <c r="E1077" s="324" t="s">
        <v>1454</v>
      </c>
    </row>
    <row r="1078" spans="1:5" x14ac:dyDescent="0.2">
      <c r="A1078" s="363"/>
      <c r="B1078" s="364"/>
      <c r="C1078" s="365"/>
      <c r="D1078" s="366"/>
      <c r="E1078" s="325" t="s">
        <v>1455</v>
      </c>
    </row>
    <row r="1079" spans="1:5" x14ac:dyDescent="0.2">
      <c r="A1079" s="347" t="s">
        <v>1996</v>
      </c>
      <c r="B1079" s="349" t="s">
        <v>1997</v>
      </c>
      <c r="C1079" s="350"/>
      <c r="D1079" s="353" t="s">
        <v>59</v>
      </c>
      <c r="E1079" s="326" t="s">
        <v>1454</v>
      </c>
    </row>
    <row r="1080" spans="1:5" x14ac:dyDescent="0.2">
      <c r="A1080" s="348"/>
      <c r="B1080" s="351"/>
      <c r="C1080" s="352"/>
      <c r="D1080" s="354"/>
      <c r="E1080" s="327" t="s">
        <v>1455</v>
      </c>
    </row>
    <row r="1081" spans="1:5" x14ac:dyDescent="0.2">
      <c r="A1081" s="355" t="s">
        <v>1998</v>
      </c>
      <c r="B1081" s="357" t="s">
        <v>1997</v>
      </c>
      <c r="C1081" s="358"/>
      <c r="D1081" s="361" t="s">
        <v>59</v>
      </c>
      <c r="E1081" s="324" t="s">
        <v>1454</v>
      </c>
    </row>
    <row r="1082" spans="1:5" x14ac:dyDescent="0.2">
      <c r="A1082" s="363"/>
      <c r="B1082" s="364"/>
      <c r="C1082" s="365"/>
      <c r="D1082" s="366"/>
      <c r="E1082" s="325" t="s">
        <v>1455</v>
      </c>
    </row>
    <row r="1083" spans="1:5" x14ac:dyDescent="0.2">
      <c r="A1083" s="347" t="s">
        <v>1999</v>
      </c>
      <c r="B1083" s="349" t="s">
        <v>1997</v>
      </c>
      <c r="C1083" s="350"/>
      <c r="D1083" s="353" t="s">
        <v>59</v>
      </c>
      <c r="E1083" s="326" t="s">
        <v>1454</v>
      </c>
    </row>
    <row r="1084" spans="1:5" x14ac:dyDescent="0.2">
      <c r="A1084" s="348"/>
      <c r="B1084" s="351"/>
      <c r="C1084" s="352"/>
      <c r="D1084" s="354"/>
      <c r="E1084" s="327" t="s">
        <v>1455</v>
      </c>
    </row>
    <row r="1085" spans="1:5" x14ac:dyDescent="0.2">
      <c r="A1085" s="355" t="s">
        <v>2000</v>
      </c>
      <c r="B1085" s="357" t="s">
        <v>1997</v>
      </c>
      <c r="C1085" s="358"/>
      <c r="D1085" s="361" t="s">
        <v>59</v>
      </c>
      <c r="E1085" s="324" t="s">
        <v>1454</v>
      </c>
    </row>
    <row r="1086" spans="1:5" x14ac:dyDescent="0.2">
      <c r="A1086" s="363"/>
      <c r="B1086" s="364"/>
      <c r="C1086" s="365"/>
      <c r="D1086" s="366"/>
      <c r="E1086" s="325" t="s">
        <v>1455</v>
      </c>
    </row>
    <row r="1087" spans="1:5" x14ac:dyDescent="0.2">
      <c r="A1087" s="347" t="s">
        <v>2001</v>
      </c>
      <c r="B1087" s="349" t="s">
        <v>1997</v>
      </c>
      <c r="C1087" s="350"/>
      <c r="D1087" s="353" t="s">
        <v>59</v>
      </c>
      <c r="E1087" s="326" t="s">
        <v>1454</v>
      </c>
    </row>
    <row r="1088" spans="1:5" x14ac:dyDescent="0.2">
      <c r="A1088" s="348"/>
      <c r="B1088" s="351"/>
      <c r="C1088" s="352"/>
      <c r="D1088" s="354"/>
      <c r="E1088" s="327" t="s">
        <v>1455</v>
      </c>
    </row>
    <row r="1089" spans="1:5" x14ac:dyDescent="0.2">
      <c r="A1089" s="355" t="s">
        <v>2002</v>
      </c>
      <c r="B1089" s="357" t="s">
        <v>2003</v>
      </c>
      <c r="C1089" s="358"/>
      <c r="D1089" s="361" t="s">
        <v>59</v>
      </c>
      <c r="E1089" s="324" t="s">
        <v>1454</v>
      </c>
    </row>
    <row r="1090" spans="1:5" x14ac:dyDescent="0.2">
      <c r="A1090" s="363"/>
      <c r="B1090" s="364"/>
      <c r="C1090" s="365"/>
      <c r="D1090" s="366"/>
      <c r="E1090" s="325" t="s">
        <v>1455</v>
      </c>
    </row>
    <row r="1091" spans="1:5" x14ac:dyDescent="0.2">
      <c r="A1091" s="347" t="s">
        <v>1572</v>
      </c>
      <c r="B1091" s="349" t="s">
        <v>2003</v>
      </c>
      <c r="C1091" s="350"/>
      <c r="D1091" s="353" t="s">
        <v>59</v>
      </c>
      <c r="E1091" s="326" t="s">
        <v>1454</v>
      </c>
    </row>
    <row r="1092" spans="1:5" x14ac:dyDescent="0.2">
      <c r="A1092" s="348"/>
      <c r="B1092" s="351"/>
      <c r="C1092" s="352"/>
      <c r="D1092" s="354"/>
      <c r="E1092" s="327" t="s">
        <v>1455</v>
      </c>
    </row>
    <row r="1093" spans="1:5" x14ac:dyDescent="0.2">
      <c r="A1093" s="355" t="s">
        <v>2004</v>
      </c>
      <c r="B1093" s="357" t="s">
        <v>2003</v>
      </c>
      <c r="C1093" s="358"/>
      <c r="D1093" s="361" t="s">
        <v>59</v>
      </c>
      <c r="E1093" s="324" t="s">
        <v>1454</v>
      </c>
    </row>
    <row r="1094" spans="1:5" x14ac:dyDescent="0.2">
      <c r="A1094" s="363"/>
      <c r="B1094" s="364"/>
      <c r="C1094" s="365"/>
      <c r="D1094" s="366"/>
      <c r="E1094" s="325" t="s">
        <v>1455</v>
      </c>
    </row>
    <row r="1095" spans="1:5" x14ac:dyDescent="0.2">
      <c r="A1095" s="347" t="s">
        <v>2005</v>
      </c>
      <c r="B1095" s="349" t="s">
        <v>2003</v>
      </c>
      <c r="C1095" s="350"/>
      <c r="D1095" s="353" t="s">
        <v>59</v>
      </c>
      <c r="E1095" s="326" t="s">
        <v>1454</v>
      </c>
    </row>
    <row r="1096" spans="1:5" x14ac:dyDescent="0.2">
      <c r="A1096" s="348"/>
      <c r="B1096" s="351"/>
      <c r="C1096" s="352"/>
      <c r="D1096" s="354"/>
      <c r="E1096" s="327" t="s">
        <v>1455</v>
      </c>
    </row>
    <row r="1097" spans="1:5" x14ac:dyDescent="0.2">
      <c r="A1097" s="355" t="s">
        <v>2006</v>
      </c>
      <c r="B1097" s="357" t="s">
        <v>2003</v>
      </c>
      <c r="C1097" s="358"/>
      <c r="D1097" s="361" t="s">
        <v>59</v>
      </c>
      <c r="E1097" s="324" t="s">
        <v>1454</v>
      </c>
    </row>
    <row r="1098" spans="1:5" x14ac:dyDescent="0.2">
      <c r="A1098" s="363"/>
      <c r="B1098" s="364"/>
      <c r="C1098" s="365"/>
      <c r="D1098" s="366"/>
      <c r="E1098" s="325" t="s">
        <v>1455</v>
      </c>
    </row>
    <row r="1099" spans="1:5" x14ac:dyDescent="0.2">
      <c r="A1099" s="347" t="s">
        <v>2007</v>
      </c>
      <c r="B1099" s="349" t="s">
        <v>2003</v>
      </c>
      <c r="C1099" s="350"/>
      <c r="D1099" s="353" t="s">
        <v>59</v>
      </c>
      <c r="E1099" s="326" t="s">
        <v>1454</v>
      </c>
    </row>
    <row r="1100" spans="1:5" x14ac:dyDescent="0.2">
      <c r="A1100" s="348"/>
      <c r="B1100" s="351"/>
      <c r="C1100" s="352"/>
      <c r="D1100" s="354"/>
      <c r="E1100" s="327" t="s">
        <v>1455</v>
      </c>
    </row>
    <row r="1101" spans="1:5" x14ac:dyDescent="0.2">
      <c r="A1101" s="355" t="s">
        <v>2008</v>
      </c>
      <c r="B1101" s="357" t="s">
        <v>2009</v>
      </c>
      <c r="C1101" s="358"/>
      <c r="D1101" s="361" t="s">
        <v>59</v>
      </c>
      <c r="E1101" s="324" t="s">
        <v>1454</v>
      </c>
    </row>
    <row r="1102" spans="1:5" x14ac:dyDescent="0.2">
      <c r="A1102" s="363"/>
      <c r="B1102" s="364"/>
      <c r="C1102" s="365"/>
      <c r="D1102" s="366"/>
      <c r="E1102" s="325" t="s">
        <v>1455</v>
      </c>
    </row>
    <row r="1103" spans="1:5" x14ac:dyDescent="0.2">
      <c r="A1103" s="347" t="s">
        <v>2010</v>
      </c>
      <c r="B1103" s="349" t="s">
        <v>2009</v>
      </c>
      <c r="C1103" s="350"/>
      <c r="D1103" s="353" t="s">
        <v>59</v>
      </c>
      <c r="E1103" s="326" t="s">
        <v>1454</v>
      </c>
    </row>
    <row r="1104" spans="1:5" x14ac:dyDescent="0.2">
      <c r="A1104" s="348"/>
      <c r="B1104" s="351"/>
      <c r="C1104" s="352"/>
      <c r="D1104" s="354"/>
      <c r="E1104" s="327" t="s">
        <v>1455</v>
      </c>
    </row>
    <row r="1105" spans="1:5" x14ac:dyDescent="0.2">
      <c r="A1105" s="355" t="s">
        <v>2011</v>
      </c>
      <c r="B1105" s="357" t="s">
        <v>2009</v>
      </c>
      <c r="C1105" s="358"/>
      <c r="D1105" s="361" t="s">
        <v>59</v>
      </c>
      <c r="E1105" s="324" t="s">
        <v>1454</v>
      </c>
    </row>
    <row r="1106" spans="1:5" x14ac:dyDescent="0.2">
      <c r="A1106" s="363"/>
      <c r="B1106" s="364"/>
      <c r="C1106" s="365"/>
      <c r="D1106" s="366"/>
      <c r="E1106" s="325" t="s">
        <v>1455</v>
      </c>
    </row>
    <row r="1107" spans="1:5" x14ac:dyDescent="0.2">
      <c r="A1107" s="347" t="s">
        <v>2012</v>
      </c>
      <c r="B1107" s="349" t="s">
        <v>2009</v>
      </c>
      <c r="C1107" s="350"/>
      <c r="D1107" s="353" t="s">
        <v>59</v>
      </c>
      <c r="E1107" s="326" t="s">
        <v>1454</v>
      </c>
    </row>
    <row r="1108" spans="1:5" x14ac:dyDescent="0.2">
      <c r="A1108" s="348"/>
      <c r="B1108" s="351"/>
      <c r="C1108" s="352"/>
      <c r="D1108" s="354"/>
      <c r="E1108" s="327" t="s">
        <v>1455</v>
      </c>
    </row>
    <row r="1109" spans="1:5" x14ac:dyDescent="0.2">
      <c r="A1109" s="355" t="s">
        <v>2013</v>
      </c>
      <c r="B1109" s="357" t="s">
        <v>2009</v>
      </c>
      <c r="C1109" s="358"/>
      <c r="D1109" s="361" t="s">
        <v>59</v>
      </c>
      <c r="E1109" s="324" t="s">
        <v>1454</v>
      </c>
    </row>
    <row r="1110" spans="1:5" x14ac:dyDescent="0.2">
      <c r="A1110" s="363"/>
      <c r="B1110" s="364"/>
      <c r="C1110" s="365"/>
      <c r="D1110" s="366"/>
      <c r="E1110" s="325" t="s">
        <v>1455</v>
      </c>
    </row>
    <row r="1111" spans="1:5" x14ac:dyDescent="0.2">
      <c r="A1111" s="347" t="s">
        <v>2014</v>
      </c>
      <c r="B1111" s="349" t="s">
        <v>2009</v>
      </c>
      <c r="C1111" s="350"/>
      <c r="D1111" s="353" t="s">
        <v>59</v>
      </c>
      <c r="E1111" s="326" t="s">
        <v>1454</v>
      </c>
    </row>
    <row r="1112" spans="1:5" x14ac:dyDescent="0.2">
      <c r="A1112" s="348"/>
      <c r="B1112" s="351"/>
      <c r="C1112" s="352"/>
      <c r="D1112" s="354"/>
      <c r="E1112" s="327" t="s">
        <v>1455</v>
      </c>
    </row>
    <row r="1113" spans="1:5" x14ac:dyDescent="0.2">
      <c r="A1113" s="355" t="s">
        <v>2015</v>
      </c>
      <c r="B1113" s="357" t="s">
        <v>2009</v>
      </c>
      <c r="C1113" s="358"/>
      <c r="D1113" s="361" t="s">
        <v>59</v>
      </c>
      <c r="E1113" s="324" t="s">
        <v>1454</v>
      </c>
    </row>
    <row r="1114" spans="1:5" x14ac:dyDescent="0.2">
      <c r="A1114" s="363"/>
      <c r="B1114" s="364"/>
      <c r="C1114" s="365"/>
      <c r="D1114" s="366"/>
      <c r="E1114" s="325" t="s">
        <v>1455</v>
      </c>
    </row>
    <row r="1115" spans="1:5" x14ac:dyDescent="0.2">
      <c r="A1115" s="347" t="s">
        <v>2016</v>
      </c>
      <c r="B1115" s="349" t="s">
        <v>2017</v>
      </c>
      <c r="C1115" s="350"/>
      <c r="D1115" s="353" t="s">
        <v>59</v>
      </c>
      <c r="E1115" s="326" t="s">
        <v>1454</v>
      </c>
    </row>
    <row r="1116" spans="1:5" x14ac:dyDescent="0.2">
      <c r="A1116" s="348"/>
      <c r="B1116" s="351"/>
      <c r="C1116" s="352"/>
      <c r="D1116" s="354"/>
      <c r="E1116" s="327" t="s">
        <v>1455</v>
      </c>
    </row>
    <row r="1117" spans="1:5" x14ac:dyDescent="0.2">
      <c r="A1117" s="355" t="s">
        <v>2018</v>
      </c>
      <c r="B1117" s="357" t="s">
        <v>2017</v>
      </c>
      <c r="C1117" s="358"/>
      <c r="D1117" s="361" t="s">
        <v>59</v>
      </c>
      <c r="E1117" s="324" t="s">
        <v>1454</v>
      </c>
    </row>
    <row r="1118" spans="1:5" x14ac:dyDescent="0.2">
      <c r="A1118" s="363"/>
      <c r="B1118" s="364"/>
      <c r="C1118" s="365"/>
      <c r="D1118" s="366"/>
      <c r="E1118" s="325" t="s">
        <v>1455</v>
      </c>
    </row>
    <row r="1119" spans="1:5" x14ac:dyDescent="0.2">
      <c r="A1119" s="347" t="s">
        <v>2019</v>
      </c>
      <c r="B1119" s="349" t="s">
        <v>2017</v>
      </c>
      <c r="C1119" s="350"/>
      <c r="D1119" s="353" t="s">
        <v>59</v>
      </c>
      <c r="E1119" s="326" t="s">
        <v>1454</v>
      </c>
    </row>
    <row r="1120" spans="1:5" x14ac:dyDescent="0.2">
      <c r="A1120" s="348"/>
      <c r="B1120" s="351"/>
      <c r="C1120" s="352"/>
      <c r="D1120" s="354"/>
      <c r="E1120" s="327" t="s">
        <v>1455</v>
      </c>
    </row>
    <row r="1121" spans="1:5" x14ac:dyDescent="0.2">
      <c r="A1121" s="355" t="s">
        <v>2020</v>
      </c>
      <c r="B1121" s="357" t="s">
        <v>2017</v>
      </c>
      <c r="C1121" s="358"/>
      <c r="D1121" s="361" t="s">
        <v>59</v>
      </c>
      <c r="E1121" s="324" t="s">
        <v>1454</v>
      </c>
    </row>
    <row r="1122" spans="1:5" x14ac:dyDescent="0.2">
      <c r="A1122" s="363"/>
      <c r="B1122" s="364"/>
      <c r="C1122" s="365"/>
      <c r="D1122" s="366"/>
      <c r="E1122" s="325" t="s">
        <v>1455</v>
      </c>
    </row>
    <row r="1123" spans="1:5" x14ac:dyDescent="0.2">
      <c r="A1123" s="347" t="s">
        <v>2021</v>
      </c>
      <c r="B1123" s="349" t="s">
        <v>2017</v>
      </c>
      <c r="C1123" s="350"/>
      <c r="D1123" s="353" t="s">
        <v>59</v>
      </c>
      <c r="E1123" s="326" t="s">
        <v>1454</v>
      </c>
    </row>
    <row r="1124" spans="1:5" x14ac:dyDescent="0.2">
      <c r="A1124" s="348"/>
      <c r="B1124" s="351"/>
      <c r="C1124" s="352"/>
      <c r="D1124" s="354"/>
      <c r="E1124" s="327" t="s">
        <v>1455</v>
      </c>
    </row>
    <row r="1125" spans="1:5" x14ac:dyDescent="0.2">
      <c r="A1125" s="355" t="s">
        <v>2022</v>
      </c>
      <c r="B1125" s="357" t="s">
        <v>2017</v>
      </c>
      <c r="C1125" s="358"/>
      <c r="D1125" s="361" t="s">
        <v>59</v>
      </c>
      <c r="E1125" s="324" t="s">
        <v>1454</v>
      </c>
    </row>
    <row r="1126" spans="1:5" x14ac:dyDescent="0.2">
      <c r="A1126" s="363"/>
      <c r="B1126" s="364"/>
      <c r="C1126" s="365"/>
      <c r="D1126" s="366"/>
      <c r="E1126" s="325" t="s">
        <v>1455</v>
      </c>
    </row>
    <row r="1127" spans="1:5" x14ac:dyDescent="0.2">
      <c r="A1127" s="347" t="s">
        <v>2023</v>
      </c>
      <c r="B1127" s="349" t="s">
        <v>2017</v>
      </c>
      <c r="C1127" s="350"/>
      <c r="D1127" s="353" t="s">
        <v>59</v>
      </c>
      <c r="E1127" s="326" t="s">
        <v>1454</v>
      </c>
    </row>
    <row r="1128" spans="1:5" x14ac:dyDescent="0.2">
      <c r="A1128" s="348"/>
      <c r="B1128" s="351"/>
      <c r="C1128" s="352"/>
      <c r="D1128" s="354"/>
      <c r="E1128" s="327" t="s">
        <v>1455</v>
      </c>
    </row>
    <row r="1129" spans="1:5" x14ac:dyDescent="0.2">
      <c r="A1129" s="355" t="s">
        <v>2024</v>
      </c>
      <c r="B1129" s="357" t="s">
        <v>2017</v>
      </c>
      <c r="C1129" s="358"/>
      <c r="D1129" s="361" t="s">
        <v>59</v>
      </c>
      <c r="E1129" s="324" t="s">
        <v>1454</v>
      </c>
    </row>
    <row r="1130" spans="1:5" x14ac:dyDescent="0.2">
      <c r="A1130" s="363"/>
      <c r="B1130" s="364"/>
      <c r="C1130" s="365"/>
      <c r="D1130" s="366"/>
      <c r="E1130" s="325" t="s">
        <v>1455</v>
      </c>
    </row>
    <row r="1131" spans="1:5" x14ac:dyDescent="0.2">
      <c r="A1131" s="347" t="s">
        <v>1864</v>
      </c>
      <c r="B1131" s="349"/>
      <c r="C1131" s="350"/>
      <c r="D1131" s="353" t="s">
        <v>59</v>
      </c>
      <c r="E1131" s="326" t="s">
        <v>1454</v>
      </c>
    </row>
    <row r="1132" spans="1:5" x14ac:dyDescent="0.2">
      <c r="A1132" s="348"/>
      <c r="B1132" s="351"/>
      <c r="C1132" s="352"/>
      <c r="D1132" s="354"/>
      <c r="E1132" s="327" t="s">
        <v>1455</v>
      </c>
    </row>
    <row r="1133" spans="1:5" x14ac:dyDescent="0.2">
      <c r="A1133" s="355" t="s">
        <v>1886</v>
      </c>
      <c r="B1133" s="357"/>
      <c r="C1133" s="358"/>
      <c r="D1133" s="361" t="s">
        <v>59</v>
      </c>
      <c r="E1133" s="324" t="s">
        <v>1454</v>
      </c>
    </row>
    <row r="1134" spans="1:5" x14ac:dyDescent="0.2">
      <c r="A1134" s="363"/>
      <c r="B1134" s="364"/>
      <c r="C1134" s="365"/>
      <c r="D1134" s="366"/>
      <c r="E1134" s="325" t="s">
        <v>1455</v>
      </c>
    </row>
    <row r="1135" spans="1:5" x14ac:dyDescent="0.2">
      <c r="A1135" s="347" t="s">
        <v>1892</v>
      </c>
      <c r="B1135" s="349"/>
      <c r="C1135" s="350"/>
      <c r="D1135" s="353" t="s">
        <v>59</v>
      </c>
      <c r="E1135" s="326" t="s">
        <v>1454</v>
      </c>
    </row>
    <row r="1136" spans="1:5" x14ac:dyDescent="0.2">
      <c r="A1136" s="348"/>
      <c r="B1136" s="351"/>
      <c r="C1136" s="352"/>
      <c r="D1136" s="354"/>
      <c r="E1136" s="327" t="s">
        <v>1455</v>
      </c>
    </row>
    <row r="1137" spans="1:5" x14ac:dyDescent="0.2">
      <c r="A1137" s="355" t="s">
        <v>1897</v>
      </c>
      <c r="B1137" s="357"/>
      <c r="C1137" s="358"/>
      <c r="D1137" s="361" t="s">
        <v>59</v>
      </c>
      <c r="E1137" s="324" t="s">
        <v>1454</v>
      </c>
    </row>
    <row r="1138" spans="1:5" x14ac:dyDescent="0.2">
      <c r="A1138" s="363"/>
      <c r="B1138" s="364"/>
      <c r="C1138" s="365"/>
      <c r="D1138" s="366"/>
      <c r="E1138" s="325" t="s">
        <v>1455</v>
      </c>
    </row>
    <row r="1139" spans="1:5" x14ac:dyDescent="0.2">
      <c r="A1139" s="347" t="s">
        <v>1908</v>
      </c>
      <c r="B1139" s="349"/>
      <c r="C1139" s="350"/>
      <c r="D1139" s="353" t="s">
        <v>59</v>
      </c>
      <c r="E1139" s="326" t="s">
        <v>1454</v>
      </c>
    </row>
    <row r="1140" spans="1:5" x14ac:dyDescent="0.2">
      <c r="A1140" s="348"/>
      <c r="B1140" s="351"/>
      <c r="C1140" s="352"/>
      <c r="D1140" s="354"/>
      <c r="E1140" s="327" t="s">
        <v>1455</v>
      </c>
    </row>
    <row r="1141" spans="1:5" x14ac:dyDescent="0.2">
      <c r="A1141" s="355" t="s">
        <v>1915</v>
      </c>
      <c r="B1141" s="357"/>
      <c r="C1141" s="358"/>
      <c r="D1141" s="361" t="s">
        <v>59</v>
      </c>
      <c r="E1141" s="324" t="s">
        <v>1454</v>
      </c>
    </row>
    <row r="1142" spans="1:5" x14ac:dyDescent="0.2">
      <c r="A1142" s="363"/>
      <c r="B1142" s="364"/>
      <c r="C1142" s="365"/>
      <c r="D1142" s="366"/>
      <c r="E1142" s="325" t="s">
        <v>1455</v>
      </c>
    </row>
    <row r="1143" spans="1:5" x14ac:dyDescent="0.2">
      <c r="A1143" s="347" t="s">
        <v>1923</v>
      </c>
      <c r="B1143" s="349"/>
      <c r="C1143" s="350"/>
      <c r="D1143" s="353" t="s">
        <v>59</v>
      </c>
      <c r="E1143" s="326" t="s">
        <v>1454</v>
      </c>
    </row>
    <row r="1144" spans="1:5" x14ac:dyDescent="0.2">
      <c r="A1144" s="348"/>
      <c r="B1144" s="351"/>
      <c r="C1144" s="352"/>
      <c r="D1144" s="354"/>
      <c r="E1144" s="327" t="s">
        <v>1455</v>
      </c>
    </row>
    <row r="1145" spans="1:5" x14ac:dyDescent="0.2">
      <c r="A1145" s="355" t="s">
        <v>1927</v>
      </c>
      <c r="B1145" s="357"/>
      <c r="C1145" s="358"/>
      <c r="D1145" s="361" t="s">
        <v>59</v>
      </c>
      <c r="E1145" s="324" t="s">
        <v>1454</v>
      </c>
    </row>
    <row r="1146" spans="1:5" x14ac:dyDescent="0.2">
      <c r="A1146" s="363"/>
      <c r="B1146" s="364"/>
      <c r="C1146" s="365"/>
      <c r="D1146" s="366"/>
      <c r="E1146" s="325" t="s">
        <v>1455</v>
      </c>
    </row>
    <row r="1147" spans="1:5" x14ac:dyDescent="0.2">
      <c r="A1147" s="347" t="s">
        <v>1943</v>
      </c>
      <c r="B1147" s="349"/>
      <c r="C1147" s="350"/>
      <c r="D1147" s="353" t="s">
        <v>59</v>
      </c>
      <c r="E1147" s="326" t="s">
        <v>1454</v>
      </c>
    </row>
    <row r="1148" spans="1:5" x14ac:dyDescent="0.2">
      <c r="A1148" s="348"/>
      <c r="B1148" s="351"/>
      <c r="C1148" s="352"/>
      <c r="D1148" s="354"/>
      <c r="E1148" s="327" t="s">
        <v>1455</v>
      </c>
    </row>
    <row r="1149" spans="1:5" x14ac:dyDescent="0.2">
      <c r="A1149" s="355" t="s">
        <v>1949</v>
      </c>
      <c r="B1149" s="357"/>
      <c r="C1149" s="358"/>
      <c r="D1149" s="361" t="s">
        <v>59</v>
      </c>
      <c r="E1149" s="324" t="s">
        <v>1454</v>
      </c>
    </row>
    <row r="1150" spans="1:5" x14ac:dyDescent="0.2">
      <c r="A1150" s="363"/>
      <c r="B1150" s="364"/>
      <c r="C1150" s="365"/>
      <c r="D1150" s="366"/>
      <c r="E1150" s="325" t="s">
        <v>1455</v>
      </c>
    </row>
    <row r="1151" spans="1:5" x14ac:dyDescent="0.2">
      <c r="A1151" s="347" t="s">
        <v>1958</v>
      </c>
      <c r="B1151" s="349"/>
      <c r="C1151" s="350"/>
      <c r="D1151" s="353" t="s">
        <v>59</v>
      </c>
      <c r="E1151" s="326" t="s">
        <v>1454</v>
      </c>
    </row>
    <row r="1152" spans="1:5" x14ac:dyDescent="0.2">
      <c r="A1152" s="348"/>
      <c r="B1152" s="351"/>
      <c r="C1152" s="352"/>
      <c r="D1152" s="354"/>
      <c r="E1152" s="327" t="s">
        <v>1455</v>
      </c>
    </row>
    <row r="1153" spans="1:5" x14ac:dyDescent="0.2">
      <c r="A1153" s="355" t="s">
        <v>1988</v>
      </c>
      <c r="B1153" s="357"/>
      <c r="C1153" s="358"/>
      <c r="D1153" s="361" t="s">
        <v>59</v>
      </c>
      <c r="E1153" s="324" t="s">
        <v>1454</v>
      </c>
    </row>
    <row r="1154" spans="1:5" x14ac:dyDescent="0.2">
      <c r="A1154" s="363"/>
      <c r="B1154" s="364"/>
      <c r="C1154" s="365"/>
      <c r="D1154" s="366"/>
      <c r="E1154" s="325" t="s">
        <v>1455</v>
      </c>
    </row>
    <row r="1155" spans="1:5" x14ac:dyDescent="0.2">
      <c r="A1155" s="347" t="s">
        <v>1992</v>
      </c>
      <c r="B1155" s="349"/>
      <c r="C1155" s="350"/>
      <c r="D1155" s="353" t="s">
        <v>59</v>
      </c>
      <c r="E1155" s="326" t="s">
        <v>1454</v>
      </c>
    </row>
    <row r="1156" spans="1:5" x14ac:dyDescent="0.2">
      <c r="A1156" s="348"/>
      <c r="B1156" s="351"/>
      <c r="C1156" s="352"/>
      <c r="D1156" s="354"/>
      <c r="E1156" s="327" t="s">
        <v>1455</v>
      </c>
    </row>
    <row r="1157" spans="1:5" x14ac:dyDescent="0.2">
      <c r="A1157" s="355" t="s">
        <v>1997</v>
      </c>
      <c r="B1157" s="357"/>
      <c r="C1157" s="358"/>
      <c r="D1157" s="361" t="s">
        <v>59</v>
      </c>
      <c r="E1157" s="324" t="s">
        <v>1454</v>
      </c>
    </row>
    <row r="1158" spans="1:5" x14ac:dyDescent="0.2">
      <c r="A1158" s="363"/>
      <c r="B1158" s="364"/>
      <c r="C1158" s="365"/>
      <c r="D1158" s="366"/>
      <c r="E1158" s="325" t="s">
        <v>1455</v>
      </c>
    </row>
    <row r="1159" spans="1:5" x14ac:dyDescent="0.2">
      <c r="A1159" s="347" t="s">
        <v>2003</v>
      </c>
      <c r="B1159" s="349"/>
      <c r="C1159" s="350"/>
      <c r="D1159" s="353" t="s">
        <v>59</v>
      </c>
      <c r="E1159" s="326" t="s">
        <v>1454</v>
      </c>
    </row>
    <row r="1160" spans="1:5" x14ac:dyDescent="0.2">
      <c r="A1160" s="348"/>
      <c r="B1160" s="351"/>
      <c r="C1160" s="352"/>
      <c r="D1160" s="354"/>
      <c r="E1160" s="327" t="s">
        <v>1455</v>
      </c>
    </row>
    <row r="1161" spans="1:5" x14ac:dyDescent="0.2">
      <c r="A1161" s="355" t="s">
        <v>2009</v>
      </c>
      <c r="B1161" s="357"/>
      <c r="C1161" s="358"/>
      <c r="D1161" s="361" t="s">
        <v>59</v>
      </c>
      <c r="E1161" s="324" t="s">
        <v>1454</v>
      </c>
    </row>
    <row r="1162" spans="1:5" x14ac:dyDescent="0.2">
      <c r="A1162" s="363"/>
      <c r="B1162" s="364"/>
      <c r="C1162" s="365"/>
      <c r="D1162" s="366"/>
      <c r="E1162" s="325" t="s">
        <v>1455</v>
      </c>
    </row>
    <row r="1163" spans="1:5" x14ac:dyDescent="0.2">
      <c r="A1163" s="347" t="s">
        <v>1968</v>
      </c>
      <c r="B1163" s="349"/>
      <c r="C1163" s="350"/>
      <c r="D1163" s="353" t="s">
        <v>59</v>
      </c>
      <c r="E1163" s="326" t="s">
        <v>1454</v>
      </c>
    </row>
    <row r="1164" spans="1:5" x14ac:dyDescent="0.2">
      <c r="A1164" s="348"/>
      <c r="B1164" s="351"/>
      <c r="C1164" s="352"/>
      <c r="D1164" s="354"/>
      <c r="E1164" s="327" t="s">
        <v>1455</v>
      </c>
    </row>
    <row r="1165" spans="1:5" x14ac:dyDescent="0.2">
      <c r="A1165" s="355" t="s">
        <v>1974</v>
      </c>
      <c r="B1165" s="357" t="s">
        <v>1923</v>
      </c>
      <c r="C1165" s="358"/>
      <c r="D1165" s="361" t="s">
        <v>59</v>
      </c>
      <c r="E1165" s="324" t="s">
        <v>1454</v>
      </c>
    </row>
    <row r="1166" spans="1:5" x14ac:dyDescent="0.2">
      <c r="A1166" s="363"/>
      <c r="B1166" s="364"/>
      <c r="C1166" s="365"/>
      <c r="D1166" s="366"/>
      <c r="E1166" s="325" t="s">
        <v>1455</v>
      </c>
    </row>
    <row r="1167" spans="1:5" x14ac:dyDescent="0.2">
      <c r="A1167" s="347" t="s">
        <v>2025</v>
      </c>
      <c r="B1167" s="349" t="s">
        <v>1864</v>
      </c>
      <c r="C1167" s="350"/>
      <c r="D1167" s="353" t="s">
        <v>59</v>
      </c>
      <c r="E1167" s="326" t="s">
        <v>1454</v>
      </c>
    </row>
    <row r="1168" spans="1:5" x14ac:dyDescent="0.2">
      <c r="A1168" s="348"/>
      <c r="B1168" s="351"/>
      <c r="C1168" s="352"/>
      <c r="D1168" s="354"/>
      <c r="E1168" s="327" t="s">
        <v>1455</v>
      </c>
    </row>
    <row r="1169" spans="1:5" x14ac:dyDescent="0.2">
      <c r="A1169" s="355" t="s">
        <v>2026</v>
      </c>
      <c r="B1169" s="357" t="s">
        <v>1886</v>
      </c>
      <c r="C1169" s="358"/>
      <c r="D1169" s="361" t="s">
        <v>59</v>
      </c>
      <c r="E1169" s="324" t="s">
        <v>1454</v>
      </c>
    </row>
    <row r="1170" spans="1:5" x14ac:dyDescent="0.2">
      <c r="A1170" s="363"/>
      <c r="B1170" s="364"/>
      <c r="C1170" s="365"/>
      <c r="D1170" s="366"/>
      <c r="E1170" s="325" t="s">
        <v>1455</v>
      </c>
    </row>
    <row r="1171" spans="1:5" x14ac:dyDescent="0.2">
      <c r="A1171" s="347" t="s">
        <v>1774</v>
      </c>
      <c r="B1171" s="349" t="s">
        <v>1892</v>
      </c>
      <c r="C1171" s="350"/>
      <c r="D1171" s="353" t="s">
        <v>59</v>
      </c>
      <c r="E1171" s="326" t="s">
        <v>1454</v>
      </c>
    </row>
    <row r="1172" spans="1:5" x14ac:dyDescent="0.2">
      <c r="A1172" s="348"/>
      <c r="B1172" s="351"/>
      <c r="C1172" s="352"/>
      <c r="D1172" s="354"/>
      <c r="E1172" s="327" t="s">
        <v>1455</v>
      </c>
    </row>
    <row r="1173" spans="1:5" x14ac:dyDescent="0.2">
      <c r="A1173" s="355" t="s">
        <v>2027</v>
      </c>
      <c r="B1173" s="357" t="s">
        <v>1897</v>
      </c>
      <c r="C1173" s="358"/>
      <c r="D1173" s="361" t="s">
        <v>59</v>
      </c>
      <c r="E1173" s="324" t="s">
        <v>1454</v>
      </c>
    </row>
    <row r="1174" spans="1:5" x14ac:dyDescent="0.2">
      <c r="A1174" s="363"/>
      <c r="B1174" s="364"/>
      <c r="C1174" s="365"/>
      <c r="D1174" s="366"/>
      <c r="E1174" s="325" t="s">
        <v>1455</v>
      </c>
    </row>
    <row r="1175" spans="1:5" x14ac:dyDescent="0.2">
      <c r="A1175" s="347" t="s">
        <v>1584</v>
      </c>
      <c r="B1175" s="349" t="s">
        <v>1908</v>
      </c>
      <c r="C1175" s="350"/>
      <c r="D1175" s="353" t="s">
        <v>59</v>
      </c>
      <c r="E1175" s="326" t="s">
        <v>1454</v>
      </c>
    </row>
    <row r="1176" spans="1:5" x14ac:dyDescent="0.2">
      <c r="A1176" s="348"/>
      <c r="B1176" s="351"/>
      <c r="C1176" s="352"/>
      <c r="D1176" s="354"/>
      <c r="E1176" s="327" t="s">
        <v>1455</v>
      </c>
    </row>
    <row r="1177" spans="1:5" x14ac:dyDescent="0.2">
      <c r="A1177" s="355" t="s">
        <v>2028</v>
      </c>
      <c r="B1177" s="357" t="s">
        <v>1927</v>
      </c>
      <c r="C1177" s="358"/>
      <c r="D1177" s="361" t="s">
        <v>59</v>
      </c>
      <c r="E1177" s="324" t="s">
        <v>1454</v>
      </c>
    </row>
    <row r="1178" spans="1:5" x14ac:dyDescent="0.2">
      <c r="A1178" s="363"/>
      <c r="B1178" s="364"/>
      <c r="C1178" s="365"/>
      <c r="D1178" s="366"/>
      <c r="E1178" s="325" t="s">
        <v>1455</v>
      </c>
    </row>
    <row r="1179" spans="1:5" x14ac:dyDescent="0.2">
      <c r="A1179" s="347" t="s">
        <v>2029</v>
      </c>
      <c r="B1179" s="349" t="s">
        <v>1927</v>
      </c>
      <c r="C1179" s="350"/>
      <c r="D1179" s="353" t="s">
        <v>59</v>
      </c>
      <c r="E1179" s="326" t="s">
        <v>1454</v>
      </c>
    </row>
    <row r="1180" spans="1:5" x14ac:dyDescent="0.2">
      <c r="A1180" s="348"/>
      <c r="B1180" s="351"/>
      <c r="C1180" s="352"/>
      <c r="D1180" s="354"/>
      <c r="E1180" s="327" t="s">
        <v>1455</v>
      </c>
    </row>
    <row r="1181" spans="1:5" x14ac:dyDescent="0.2">
      <c r="A1181" s="355" t="s">
        <v>2030</v>
      </c>
      <c r="B1181" s="357" t="s">
        <v>1943</v>
      </c>
      <c r="C1181" s="358"/>
      <c r="D1181" s="361" t="s">
        <v>59</v>
      </c>
      <c r="E1181" s="324" t="s">
        <v>1454</v>
      </c>
    </row>
    <row r="1182" spans="1:5" x14ac:dyDescent="0.2">
      <c r="A1182" s="363"/>
      <c r="B1182" s="364"/>
      <c r="C1182" s="365"/>
      <c r="D1182" s="366"/>
      <c r="E1182" s="325" t="s">
        <v>1455</v>
      </c>
    </row>
    <row r="1183" spans="1:5" x14ac:dyDescent="0.2">
      <c r="A1183" s="347" t="s">
        <v>2031</v>
      </c>
      <c r="B1183" s="349" t="s">
        <v>1958</v>
      </c>
      <c r="C1183" s="350"/>
      <c r="D1183" s="353" t="s">
        <v>59</v>
      </c>
      <c r="E1183" s="326" t="s">
        <v>1454</v>
      </c>
    </row>
    <row r="1184" spans="1:5" x14ac:dyDescent="0.2">
      <c r="A1184" s="348"/>
      <c r="B1184" s="351"/>
      <c r="C1184" s="352"/>
      <c r="D1184" s="354"/>
      <c r="E1184" s="327" t="s">
        <v>1455</v>
      </c>
    </row>
    <row r="1185" spans="1:5" x14ac:dyDescent="0.2">
      <c r="A1185" s="355" t="s">
        <v>2032</v>
      </c>
      <c r="B1185" s="357" t="s">
        <v>1968</v>
      </c>
      <c r="C1185" s="358"/>
      <c r="D1185" s="361" t="s">
        <v>59</v>
      </c>
      <c r="E1185" s="324" t="s">
        <v>1454</v>
      </c>
    </row>
    <row r="1186" spans="1:5" x14ac:dyDescent="0.2">
      <c r="A1186" s="363"/>
      <c r="B1186" s="364"/>
      <c r="C1186" s="365"/>
      <c r="D1186" s="366"/>
      <c r="E1186" s="325" t="s">
        <v>1455</v>
      </c>
    </row>
    <row r="1187" spans="1:5" x14ac:dyDescent="0.2">
      <c r="A1187" s="347" t="s">
        <v>2033</v>
      </c>
      <c r="B1187" s="349" t="s">
        <v>1864</v>
      </c>
      <c r="C1187" s="350"/>
      <c r="D1187" s="353" t="s">
        <v>59</v>
      </c>
      <c r="E1187" s="326" t="s">
        <v>1454</v>
      </c>
    </row>
    <row r="1188" spans="1:5" x14ac:dyDescent="0.2">
      <c r="A1188" s="348"/>
      <c r="B1188" s="351"/>
      <c r="C1188" s="352"/>
      <c r="D1188" s="354"/>
      <c r="E1188" s="327" t="s">
        <v>1455</v>
      </c>
    </row>
    <row r="1189" spans="1:5" x14ac:dyDescent="0.2">
      <c r="A1189" s="355" t="s">
        <v>2034</v>
      </c>
      <c r="B1189" s="357" t="s">
        <v>1915</v>
      </c>
      <c r="C1189" s="358"/>
      <c r="D1189" s="361" t="s">
        <v>59</v>
      </c>
      <c r="E1189" s="324" t="s">
        <v>1454</v>
      </c>
    </row>
    <row r="1190" spans="1:5" x14ac:dyDescent="0.2">
      <c r="A1190" s="363"/>
      <c r="B1190" s="364"/>
      <c r="C1190" s="365"/>
      <c r="D1190" s="366"/>
      <c r="E1190" s="325" t="s">
        <v>1455</v>
      </c>
    </row>
    <row r="1191" spans="1:5" x14ac:dyDescent="0.2">
      <c r="A1191" s="347" t="s">
        <v>2035</v>
      </c>
      <c r="B1191" s="349" t="s">
        <v>1949</v>
      </c>
      <c r="C1191" s="350"/>
      <c r="D1191" s="353" t="s">
        <v>59</v>
      </c>
      <c r="E1191" s="326" t="s">
        <v>1454</v>
      </c>
    </row>
    <row r="1192" spans="1:5" x14ac:dyDescent="0.2">
      <c r="A1192" s="348"/>
      <c r="B1192" s="351"/>
      <c r="C1192" s="352"/>
      <c r="D1192" s="354"/>
      <c r="E1192" s="327" t="s">
        <v>1455</v>
      </c>
    </row>
    <row r="1193" spans="1:5" x14ac:dyDescent="0.2">
      <c r="A1193" s="355" t="s">
        <v>2036</v>
      </c>
      <c r="B1193" s="357" t="s">
        <v>1949</v>
      </c>
      <c r="C1193" s="358"/>
      <c r="D1193" s="361" t="s">
        <v>59</v>
      </c>
      <c r="E1193" s="324" t="s">
        <v>1454</v>
      </c>
    </row>
    <row r="1194" spans="1:5" x14ac:dyDescent="0.2">
      <c r="A1194" s="363"/>
      <c r="B1194" s="364"/>
      <c r="C1194" s="365"/>
      <c r="D1194" s="366"/>
      <c r="E1194" s="325" t="s">
        <v>1455</v>
      </c>
    </row>
    <row r="1195" spans="1:5" x14ac:dyDescent="0.2">
      <c r="A1195" s="347" t="s">
        <v>2017</v>
      </c>
      <c r="B1195" s="349"/>
      <c r="C1195" s="350"/>
      <c r="D1195" s="353" t="s">
        <v>59</v>
      </c>
      <c r="E1195" s="326" t="s">
        <v>1454</v>
      </c>
    </row>
    <row r="1196" spans="1:5" x14ac:dyDescent="0.2">
      <c r="A1196" s="348"/>
      <c r="B1196" s="351"/>
      <c r="C1196" s="352"/>
      <c r="D1196" s="354"/>
      <c r="E1196" s="327" t="s">
        <v>1455</v>
      </c>
    </row>
    <row r="1197" spans="1:5" x14ac:dyDescent="0.2">
      <c r="A1197" s="355" t="s">
        <v>2037</v>
      </c>
      <c r="B1197" s="357" t="s">
        <v>1864</v>
      </c>
      <c r="C1197" s="358"/>
      <c r="D1197" s="361" t="s">
        <v>59</v>
      </c>
      <c r="E1197" s="324" t="s">
        <v>1454</v>
      </c>
    </row>
    <row r="1198" spans="1:5" x14ac:dyDescent="0.2">
      <c r="A1198" s="363"/>
      <c r="B1198" s="364"/>
      <c r="C1198" s="365"/>
      <c r="D1198" s="366"/>
      <c r="E1198" s="325" t="s">
        <v>1455</v>
      </c>
    </row>
    <row r="1199" spans="1:5" x14ac:dyDescent="0.2">
      <c r="A1199" s="347" t="s">
        <v>2038</v>
      </c>
      <c r="B1199" s="349" t="s">
        <v>1864</v>
      </c>
      <c r="C1199" s="350"/>
      <c r="D1199" s="353" t="s">
        <v>59</v>
      </c>
      <c r="E1199" s="326" t="s">
        <v>1454</v>
      </c>
    </row>
    <row r="1200" spans="1:5" x14ac:dyDescent="0.2">
      <c r="A1200" s="348"/>
      <c r="B1200" s="351"/>
      <c r="C1200" s="352"/>
      <c r="D1200" s="354"/>
      <c r="E1200" s="327" t="s">
        <v>1455</v>
      </c>
    </row>
    <row r="1201" spans="1:5" x14ac:dyDescent="0.2">
      <c r="A1201" s="355" t="s">
        <v>2039</v>
      </c>
      <c r="B1201" s="357" t="s">
        <v>1864</v>
      </c>
      <c r="C1201" s="358"/>
      <c r="D1201" s="361" t="s">
        <v>59</v>
      </c>
      <c r="E1201" s="324" t="s">
        <v>1454</v>
      </c>
    </row>
    <row r="1202" spans="1:5" x14ac:dyDescent="0.2">
      <c r="A1202" s="363"/>
      <c r="B1202" s="364"/>
      <c r="C1202" s="365"/>
      <c r="D1202" s="366"/>
      <c r="E1202" s="325" t="s">
        <v>1455</v>
      </c>
    </row>
    <row r="1203" spans="1:5" x14ac:dyDescent="0.2">
      <c r="A1203" s="347" t="s">
        <v>2040</v>
      </c>
      <c r="B1203" s="349" t="s">
        <v>1897</v>
      </c>
      <c r="C1203" s="350"/>
      <c r="D1203" s="353" t="s">
        <v>59</v>
      </c>
      <c r="E1203" s="326" t="s">
        <v>1454</v>
      </c>
    </row>
    <row r="1204" spans="1:5" x14ac:dyDescent="0.2">
      <c r="A1204" s="348"/>
      <c r="B1204" s="351"/>
      <c r="C1204" s="352"/>
      <c r="D1204" s="354"/>
      <c r="E1204" s="327" t="s">
        <v>1455</v>
      </c>
    </row>
    <row r="1205" spans="1:5" x14ac:dyDescent="0.2">
      <c r="A1205" s="355" t="s">
        <v>2041</v>
      </c>
      <c r="B1205" s="357"/>
      <c r="C1205" s="358"/>
      <c r="D1205" s="361" t="s">
        <v>60</v>
      </c>
      <c r="E1205" s="324" t="s">
        <v>1454</v>
      </c>
    </row>
    <row r="1206" spans="1:5" x14ac:dyDescent="0.2">
      <c r="A1206" s="363"/>
      <c r="B1206" s="364"/>
      <c r="C1206" s="365"/>
      <c r="D1206" s="366"/>
      <c r="E1206" s="325" t="s">
        <v>1455</v>
      </c>
    </row>
    <row r="1207" spans="1:5" x14ac:dyDescent="0.2">
      <c r="A1207" s="347" t="s">
        <v>2042</v>
      </c>
      <c r="B1207" s="349"/>
      <c r="C1207" s="350"/>
      <c r="D1207" s="353" t="s">
        <v>60</v>
      </c>
      <c r="E1207" s="326" t="s">
        <v>1454</v>
      </c>
    </row>
    <row r="1208" spans="1:5" x14ac:dyDescent="0.2">
      <c r="A1208" s="348"/>
      <c r="B1208" s="351"/>
      <c r="C1208" s="352"/>
      <c r="D1208" s="354"/>
      <c r="E1208" s="327" t="s">
        <v>1455</v>
      </c>
    </row>
    <row r="1209" spans="1:5" x14ac:dyDescent="0.2">
      <c r="A1209" s="355" t="s">
        <v>2043</v>
      </c>
      <c r="B1209" s="357"/>
      <c r="C1209" s="358"/>
      <c r="D1209" s="361" t="s">
        <v>60</v>
      </c>
      <c r="E1209" s="324" t="s">
        <v>1454</v>
      </c>
    </row>
    <row r="1210" spans="1:5" x14ac:dyDescent="0.2">
      <c r="A1210" s="363"/>
      <c r="B1210" s="364"/>
      <c r="C1210" s="365"/>
      <c r="D1210" s="366"/>
      <c r="E1210" s="325" t="s">
        <v>1455</v>
      </c>
    </row>
    <row r="1211" spans="1:5" x14ac:dyDescent="0.2">
      <c r="A1211" s="347" t="s">
        <v>2044</v>
      </c>
      <c r="B1211" s="349"/>
      <c r="C1211" s="350"/>
      <c r="D1211" s="353" t="s">
        <v>60</v>
      </c>
      <c r="E1211" s="326" t="s">
        <v>1454</v>
      </c>
    </row>
    <row r="1212" spans="1:5" x14ac:dyDescent="0.2">
      <c r="A1212" s="348"/>
      <c r="B1212" s="351"/>
      <c r="C1212" s="352"/>
      <c r="D1212" s="354"/>
      <c r="E1212" s="327" t="s">
        <v>1455</v>
      </c>
    </row>
    <row r="1213" spans="1:5" x14ac:dyDescent="0.2">
      <c r="A1213" s="355" t="s">
        <v>2045</v>
      </c>
      <c r="B1213" s="357"/>
      <c r="C1213" s="358"/>
      <c r="D1213" s="361" t="s">
        <v>60</v>
      </c>
      <c r="E1213" s="324" t="s">
        <v>1454</v>
      </c>
    </row>
    <row r="1214" spans="1:5" x14ac:dyDescent="0.2">
      <c r="A1214" s="363"/>
      <c r="B1214" s="364"/>
      <c r="C1214" s="365"/>
      <c r="D1214" s="366"/>
      <c r="E1214" s="325" t="s">
        <v>1455</v>
      </c>
    </row>
    <row r="1215" spans="1:5" x14ac:dyDescent="0.2">
      <c r="A1215" s="347" t="s">
        <v>2046</v>
      </c>
      <c r="B1215" s="349"/>
      <c r="C1215" s="350"/>
      <c r="D1215" s="353" t="s">
        <v>60</v>
      </c>
      <c r="E1215" s="326" t="s">
        <v>1454</v>
      </c>
    </row>
    <row r="1216" spans="1:5" x14ac:dyDescent="0.2">
      <c r="A1216" s="348"/>
      <c r="B1216" s="351"/>
      <c r="C1216" s="352"/>
      <c r="D1216" s="354"/>
      <c r="E1216" s="327" t="s">
        <v>1455</v>
      </c>
    </row>
    <row r="1217" spans="1:5" x14ac:dyDescent="0.2">
      <c r="A1217" s="355" t="s">
        <v>2047</v>
      </c>
      <c r="B1217" s="357"/>
      <c r="C1217" s="358"/>
      <c r="D1217" s="361" t="s">
        <v>60</v>
      </c>
      <c r="E1217" s="324" t="s">
        <v>1454</v>
      </c>
    </row>
    <row r="1218" spans="1:5" x14ac:dyDescent="0.2">
      <c r="A1218" s="363"/>
      <c r="B1218" s="364"/>
      <c r="C1218" s="365"/>
      <c r="D1218" s="366"/>
      <c r="E1218" s="325" t="s">
        <v>1455</v>
      </c>
    </row>
    <row r="1219" spans="1:5" x14ac:dyDescent="0.2">
      <c r="A1219" s="347" t="s">
        <v>2048</v>
      </c>
      <c r="B1219" s="349"/>
      <c r="C1219" s="350"/>
      <c r="D1219" s="353" t="s">
        <v>60</v>
      </c>
      <c r="E1219" s="326" t="s">
        <v>1454</v>
      </c>
    </row>
    <row r="1220" spans="1:5" x14ac:dyDescent="0.2">
      <c r="A1220" s="348"/>
      <c r="B1220" s="351"/>
      <c r="C1220" s="352"/>
      <c r="D1220" s="354"/>
      <c r="E1220" s="327" t="s">
        <v>1455</v>
      </c>
    </row>
    <row r="1221" spans="1:5" x14ac:dyDescent="0.2">
      <c r="A1221" s="355" t="s">
        <v>2049</v>
      </c>
      <c r="B1221" s="357" t="s">
        <v>2050</v>
      </c>
      <c r="C1221" s="358"/>
      <c r="D1221" s="361" t="s">
        <v>60</v>
      </c>
      <c r="E1221" s="324" t="s">
        <v>1454</v>
      </c>
    </row>
    <row r="1222" spans="1:5" x14ac:dyDescent="0.2">
      <c r="A1222" s="363"/>
      <c r="B1222" s="364"/>
      <c r="C1222" s="365"/>
      <c r="D1222" s="366"/>
      <c r="E1222" s="325" t="s">
        <v>1455</v>
      </c>
    </row>
    <row r="1223" spans="1:5" x14ac:dyDescent="0.2">
      <c r="A1223" s="347" t="s">
        <v>1944</v>
      </c>
      <c r="B1223" s="349" t="s">
        <v>2050</v>
      </c>
      <c r="C1223" s="350"/>
      <c r="D1223" s="353" t="s">
        <v>60</v>
      </c>
      <c r="E1223" s="326" t="s">
        <v>1454</v>
      </c>
    </row>
    <row r="1224" spans="1:5" x14ac:dyDescent="0.2">
      <c r="A1224" s="348"/>
      <c r="B1224" s="351"/>
      <c r="C1224" s="352"/>
      <c r="D1224" s="354"/>
      <c r="E1224" s="327" t="s">
        <v>1455</v>
      </c>
    </row>
    <row r="1225" spans="1:5" x14ac:dyDescent="0.2">
      <c r="A1225" s="355" t="s">
        <v>2051</v>
      </c>
      <c r="B1225" s="357" t="s">
        <v>2050</v>
      </c>
      <c r="C1225" s="358"/>
      <c r="D1225" s="361" t="s">
        <v>60</v>
      </c>
      <c r="E1225" s="324" t="s">
        <v>1454</v>
      </c>
    </row>
    <row r="1226" spans="1:5" x14ac:dyDescent="0.2">
      <c r="A1226" s="363"/>
      <c r="B1226" s="364"/>
      <c r="C1226" s="365"/>
      <c r="D1226" s="366"/>
      <c r="E1226" s="325" t="s">
        <v>1455</v>
      </c>
    </row>
    <row r="1227" spans="1:5" x14ac:dyDescent="0.2">
      <c r="A1227" s="347" t="s">
        <v>2052</v>
      </c>
      <c r="B1227" s="349" t="s">
        <v>2050</v>
      </c>
      <c r="C1227" s="350"/>
      <c r="D1227" s="353" t="s">
        <v>60</v>
      </c>
      <c r="E1227" s="326" t="s">
        <v>1454</v>
      </c>
    </row>
    <row r="1228" spans="1:5" x14ac:dyDescent="0.2">
      <c r="A1228" s="348"/>
      <c r="B1228" s="351"/>
      <c r="C1228" s="352"/>
      <c r="D1228" s="354"/>
      <c r="E1228" s="327" t="s">
        <v>1455</v>
      </c>
    </row>
    <row r="1229" spans="1:5" x14ac:dyDescent="0.2">
      <c r="A1229" s="355" t="s">
        <v>2053</v>
      </c>
      <c r="B1229" s="357" t="s">
        <v>2050</v>
      </c>
      <c r="C1229" s="358"/>
      <c r="D1229" s="361" t="s">
        <v>60</v>
      </c>
      <c r="E1229" s="324" t="s">
        <v>1454</v>
      </c>
    </row>
    <row r="1230" spans="1:5" x14ac:dyDescent="0.2">
      <c r="A1230" s="363"/>
      <c r="B1230" s="364"/>
      <c r="C1230" s="365"/>
      <c r="D1230" s="366"/>
      <c r="E1230" s="325" t="s">
        <v>1455</v>
      </c>
    </row>
    <row r="1231" spans="1:5" x14ac:dyDescent="0.2">
      <c r="A1231" s="347" t="s">
        <v>2054</v>
      </c>
      <c r="B1231" s="349" t="s">
        <v>2050</v>
      </c>
      <c r="C1231" s="350"/>
      <c r="D1231" s="353" t="s">
        <v>60</v>
      </c>
      <c r="E1231" s="326" t="s">
        <v>1454</v>
      </c>
    </row>
    <row r="1232" spans="1:5" x14ac:dyDescent="0.2">
      <c r="A1232" s="348"/>
      <c r="B1232" s="351"/>
      <c r="C1232" s="352"/>
      <c r="D1232" s="354"/>
      <c r="E1232" s="327" t="s">
        <v>1455</v>
      </c>
    </row>
    <row r="1233" spans="1:5" x14ac:dyDescent="0.2">
      <c r="A1233" s="355" t="s">
        <v>2055</v>
      </c>
      <c r="B1233" s="357" t="s">
        <v>2050</v>
      </c>
      <c r="C1233" s="358"/>
      <c r="D1233" s="361" t="s">
        <v>60</v>
      </c>
      <c r="E1233" s="324" t="s">
        <v>1454</v>
      </c>
    </row>
    <row r="1234" spans="1:5" x14ac:dyDescent="0.2">
      <c r="A1234" s="363"/>
      <c r="B1234" s="364"/>
      <c r="C1234" s="365"/>
      <c r="D1234" s="366"/>
      <c r="E1234" s="325" t="s">
        <v>1455</v>
      </c>
    </row>
    <row r="1235" spans="1:5" x14ac:dyDescent="0.2">
      <c r="A1235" s="347" t="s">
        <v>2056</v>
      </c>
      <c r="B1235" s="349" t="s">
        <v>2050</v>
      </c>
      <c r="C1235" s="350"/>
      <c r="D1235" s="353" t="s">
        <v>60</v>
      </c>
      <c r="E1235" s="326" t="s">
        <v>1454</v>
      </c>
    </row>
    <row r="1236" spans="1:5" x14ac:dyDescent="0.2">
      <c r="A1236" s="348"/>
      <c r="B1236" s="351"/>
      <c r="C1236" s="352"/>
      <c r="D1236" s="354"/>
      <c r="E1236" s="327" t="s">
        <v>1455</v>
      </c>
    </row>
    <row r="1237" spans="1:5" x14ac:dyDescent="0.2">
      <c r="A1237" s="355" t="s">
        <v>2057</v>
      </c>
      <c r="B1237" s="357" t="s">
        <v>2050</v>
      </c>
      <c r="C1237" s="358"/>
      <c r="D1237" s="361" t="s">
        <v>60</v>
      </c>
      <c r="E1237" s="324" t="s">
        <v>1454</v>
      </c>
    </row>
    <row r="1238" spans="1:5" x14ac:dyDescent="0.2">
      <c r="A1238" s="363"/>
      <c r="B1238" s="364"/>
      <c r="C1238" s="365"/>
      <c r="D1238" s="366"/>
      <c r="E1238" s="325" t="s">
        <v>1455</v>
      </c>
    </row>
    <row r="1239" spans="1:5" x14ac:dyDescent="0.2">
      <c r="A1239" s="347" t="s">
        <v>1964</v>
      </c>
      <c r="B1239" s="349" t="s">
        <v>2050</v>
      </c>
      <c r="C1239" s="350"/>
      <c r="D1239" s="353" t="s">
        <v>60</v>
      </c>
      <c r="E1239" s="326" t="s">
        <v>1454</v>
      </c>
    </row>
    <row r="1240" spans="1:5" x14ac:dyDescent="0.2">
      <c r="A1240" s="348"/>
      <c r="B1240" s="351"/>
      <c r="C1240" s="352"/>
      <c r="D1240" s="354"/>
      <c r="E1240" s="327" t="s">
        <v>1455</v>
      </c>
    </row>
    <row r="1241" spans="1:5" x14ac:dyDescent="0.2">
      <c r="A1241" s="355" t="s">
        <v>2058</v>
      </c>
      <c r="B1241" s="357" t="s">
        <v>2050</v>
      </c>
      <c r="C1241" s="358"/>
      <c r="D1241" s="361" t="s">
        <v>60</v>
      </c>
      <c r="E1241" s="324" t="s">
        <v>1454</v>
      </c>
    </row>
    <row r="1242" spans="1:5" x14ac:dyDescent="0.2">
      <c r="A1242" s="363"/>
      <c r="B1242" s="364"/>
      <c r="C1242" s="365"/>
      <c r="D1242" s="366"/>
      <c r="E1242" s="325" t="s">
        <v>1455</v>
      </c>
    </row>
    <row r="1243" spans="1:5" x14ac:dyDescent="0.2">
      <c r="A1243" s="347" t="s">
        <v>2059</v>
      </c>
      <c r="B1243" s="349" t="s">
        <v>2050</v>
      </c>
      <c r="C1243" s="350"/>
      <c r="D1243" s="353" t="s">
        <v>60</v>
      </c>
      <c r="E1243" s="326" t="s">
        <v>1454</v>
      </c>
    </row>
    <row r="1244" spans="1:5" x14ac:dyDescent="0.2">
      <c r="A1244" s="348"/>
      <c r="B1244" s="351"/>
      <c r="C1244" s="352"/>
      <c r="D1244" s="354"/>
      <c r="E1244" s="327" t="s">
        <v>1455</v>
      </c>
    </row>
    <row r="1245" spans="1:5" x14ac:dyDescent="0.2">
      <c r="A1245" s="355" t="s">
        <v>2060</v>
      </c>
      <c r="B1245" s="357" t="s">
        <v>2050</v>
      </c>
      <c r="C1245" s="358"/>
      <c r="D1245" s="361" t="s">
        <v>60</v>
      </c>
      <c r="E1245" s="324" t="s">
        <v>1454</v>
      </c>
    </row>
    <row r="1246" spans="1:5" x14ac:dyDescent="0.2">
      <c r="A1246" s="363"/>
      <c r="B1246" s="364"/>
      <c r="C1246" s="365"/>
      <c r="D1246" s="366"/>
      <c r="E1246" s="325" t="s">
        <v>1455</v>
      </c>
    </row>
    <row r="1247" spans="1:5" x14ac:dyDescent="0.2">
      <c r="A1247" s="347" t="s">
        <v>2061</v>
      </c>
      <c r="B1247" s="349" t="s">
        <v>2050</v>
      </c>
      <c r="C1247" s="350"/>
      <c r="D1247" s="353" t="s">
        <v>60</v>
      </c>
      <c r="E1247" s="326" t="s">
        <v>1454</v>
      </c>
    </row>
    <row r="1248" spans="1:5" x14ac:dyDescent="0.2">
      <c r="A1248" s="348"/>
      <c r="B1248" s="351"/>
      <c r="C1248" s="352"/>
      <c r="D1248" s="354"/>
      <c r="E1248" s="327" t="s">
        <v>1455</v>
      </c>
    </row>
    <row r="1249" spans="1:5" x14ac:dyDescent="0.2">
      <c r="A1249" s="355" t="s">
        <v>2062</v>
      </c>
      <c r="B1249" s="357" t="s">
        <v>2050</v>
      </c>
      <c r="C1249" s="358"/>
      <c r="D1249" s="361" t="s">
        <v>60</v>
      </c>
      <c r="E1249" s="324" t="s">
        <v>1454</v>
      </c>
    </row>
    <row r="1250" spans="1:5" x14ac:dyDescent="0.2">
      <c r="A1250" s="363"/>
      <c r="B1250" s="364"/>
      <c r="C1250" s="365"/>
      <c r="D1250" s="366"/>
      <c r="E1250" s="325" t="s">
        <v>1455</v>
      </c>
    </row>
    <row r="1251" spans="1:5" x14ac:dyDescent="0.2">
      <c r="A1251" s="347" t="s">
        <v>2063</v>
      </c>
      <c r="B1251" s="349" t="s">
        <v>2050</v>
      </c>
      <c r="C1251" s="350"/>
      <c r="D1251" s="353" t="s">
        <v>60</v>
      </c>
      <c r="E1251" s="326" t="s">
        <v>1454</v>
      </c>
    </row>
    <row r="1252" spans="1:5" x14ac:dyDescent="0.2">
      <c r="A1252" s="348"/>
      <c r="B1252" s="351"/>
      <c r="C1252" s="352"/>
      <c r="D1252" s="354"/>
      <c r="E1252" s="327" t="s">
        <v>1455</v>
      </c>
    </row>
    <row r="1253" spans="1:5" x14ac:dyDescent="0.2">
      <c r="A1253" s="355" t="s">
        <v>2064</v>
      </c>
      <c r="B1253" s="357" t="s">
        <v>2050</v>
      </c>
      <c r="C1253" s="358"/>
      <c r="D1253" s="361" t="s">
        <v>60</v>
      </c>
      <c r="E1253" s="324" t="s">
        <v>1454</v>
      </c>
    </row>
    <row r="1254" spans="1:5" x14ac:dyDescent="0.2">
      <c r="A1254" s="363"/>
      <c r="B1254" s="364"/>
      <c r="C1254" s="365"/>
      <c r="D1254" s="366"/>
      <c r="E1254" s="325" t="s">
        <v>1455</v>
      </c>
    </row>
    <row r="1255" spans="1:5" x14ac:dyDescent="0.2">
      <c r="A1255" s="347" t="s">
        <v>2065</v>
      </c>
      <c r="B1255" s="349" t="s">
        <v>2066</v>
      </c>
      <c r="C1255" s="350"/>
      <c r="D1255" s="353" t="s">
        <v>60</v>
      </c>
      <c r="E1255" s="326" t="s">
        <v>1454</v>
      </c>
    </row>
    <row r="1256" spans="1:5" x14ac:dyDescent="0.2">
      <c r="A1256" s="348"/>
      <c r="B1256" s="351"/>
      <c r="C1256" s="352"/>
      <c r="D1256" s="354"/>
      <c r="E1256" s="327" t="s">
        <v>1455</v>
      </c>
    </row>
    <row r="1257" spans="1:5" x14ac:dyDescent="0.2">
      <c r="A1257" s="355" t="s">
        <v>2067</v>
      </c>
      <c r="B1257" s="357" t="s">
        <v>2066</v>
      </c>
      <c r="C1257" s="358"/>
      <c r="D1257" s="361" t="s">
        <v>60</v>
      </c>
      <c r="E1257" s="324" t="s">
        <v>1454</v>
      </c>
    </row>
    <row r="1258" spans="1:5" x14ac:dyDescent="0.2">
      <c r="A1258" s="363"/>
      <c r="B1258" s="364"/>
      <c r="C1258" s="365"/>
      <c r="D1258" s="366"/>
      <c r="E1258" s="325" t="s">
        <v>1455</v>
      </c>
    </row>
    <row r="1259" spans="1:5" x14ac:dyDescent="0.2">
      <c r="A1259" s="347" t="s">
        <v>2068</v>
      </c>
      <c r="B1259" s="349" t="s">
        <v>2066</v>
      </c>
      <c r="C1259" s="350"/>
      <c r="D1259" s="353" t="s">
        <v>60</v>
      </c>
      <c r="E1259" s="326" t="s">
        <v>1454</v>
      </c>
    </row>
    <row r="1260" spans="1:5" x14ac:dyDescent="0.2">
      <c r="A1260" s="348"/>
      <c r="B1260" s="351"/>
      <c r="C1260" s="352"/>
      <c r="D1260" s="354"/>
      <c r="E1260" s="327" t="s">
        <v>1455</v>
      </c>
    </row>
    <row r="1261" spans="1:5" x14ac:dyDescent="0.2">
      <c r="A1261" s="355" t="s">
        <v>2069</v>
      </c>
      <c r="B1261" s="357" t="s">
        <v>2066</v>
      </c>
      <c r="C1261" s="358"/>
      <c r="D1261" s="361" t="s">
        <v>60</v>
      </c>
      <c r="E1261" s="324" t="s">
        <v>1454</v>
      </c>
    </row>
    <row r="1262" spans="1:5" x14ac:dyDescent="0.2">
      <c r="A1262" s="363"/>
      <c r="B1262" s="364"/>
      <c r="C1262" s="365"/>
      <c r="D1262" s="366"/>
      <c r="E1262" s="325" t="s">
        <v>1455</v>
      </c>
    </row>
    <row r="1263" spans="1:5" x14ac:dyDescent="0.2">
      <c r="A1263" s="347" t="s">
        <v>2070</v>
      </c>
      <c r="B1263" s="349" t="s">
        <v>2066</v>
      </c>
      <c r="C1263" s="350"/>
      <c r="D1263" s="353" t="s">
        <v>60</v>
      </c>
      <c r="E1263" s="326" t="s">
        <v>1454</v>
      </c>
    </row>
    <row r="1264" spans="1:5" x14ac:dyDescent="0.2">
      <c r="A1264" s="348"/>
      <c r="B1264" s="351"/>
      <c r="C1264" s="352"/>
      <c r="D1264" s="354"/>
      <c r="E1264" s="327" t="s">
        <v>1455</v>
      </c>
    </row>
    <row r="1265" spans="1:5" x14ac:dyDescent="0.2">
      <c r="A1265" s="355" t="s">
        <v>2071</v>
      </c>
      <c r="B1265" s="357" t="s">
        <v>2066</v>
      </c>
      <c r="C1265" s="358"/>
      <c r="D1265" s="361" t="s">
        <v>60</v>
      </c>
      <c r="E1265" s="324" t="s">
        <v>1454</v>
      </c>
    </row>
    <row r="1266" spans="1:5" x14ac:dyDescent="0.2">
      <c r="A1266" s="363"/>
      <c r="B1266" s="364"/>
      <c r="C1266" s="365"/>
      <c r="D1266" s="366"/>
      <c r="E1266" s="325" t="s">
        <v>2072</v>
      </c>
    </row>
    <row r="1267" spans="1:5" x14ac:dyDescent="0.2">
      <c r="A1267" s="347" t="s">
        <v>2073</v>
      </c>
      <c r="B1267" s="349" t="s">
        <v>2066</v>
      </c>
      <c r="C1267" s="350"/>
      <c r="D1267" s="353" t="s">
        <v>60</v>
      </c>
      <c r="E1267" s="326" t="s">
        <v>1454</v>
      </c>
    </row>
    <row r="1268" spans="1:5" x14ac:dyDescent="0.2">
      <c r="A1268" s="348"/>
      <c r="B1268" s="351"/>
      <c r="C1268" s="352"/>
      <c r="D1268" s="354"/>
      <c r="E1268" s="327" t="s">
        <v>1455</v>
      </c>
    </row>
    <row r="1269" spans="1:5" x14ac:dyDescent="0.2">
      <c r="A1269" s="355" t="s">
        <v>2074</v>
      </c>
      <c r="B1269" s="357" t="s">
        <v>2066</v>
      </c>
      <c r="C1269" s="358"/>
      <c r="D1269" s="361" t="s">
        <v>60</v>
      </c>
      <c r="E1269" s="324" t="s">
        <v>1454</v>
      </c>
    </row>
    <row r="1270" spans="1:5" x14ac:dyDescent="0.2">
      <c r="A1270" s="363"/>
      <c r="B1270" s="364"/>
      <c r="C1270" s="365"/>
      <c r="D1270" s="366"/>
      <c r="E1270" s="325" t="s">
        <v>2072</v>
      </c>
    </row>
    <row r="1271" spans="1:5" x14ac:dyDescent="0.2">
      <c r="A1271" s="347" t="s">
        <v>2075</v>
      </c>
      <c r="B1271" s="349" t="s">
        <v>2066</v>
      </c>
      <c r="C1271" s="350"/>
      <c r="D1271" s="353" t="s">
        <v>60</v>
      </c>
      <c r="E1271" s="326" t="s">
        <v>1454</v>
      </c>
    </row>
    <row r="1272" spans="1:5" x14ac:dyDescent="0.2">
      <c r="A1272" s="348"/>
      <c r="B1272" s="351"/>
      <c r="C1272" s="352"/>
      <c r="D1272" s="354"/>
      <c r="E1272" s="327" t="s">
        <v>1455</v>
      </c>
    </row>
    <row r="1273" spans="1:5" x14ac:dyDescent="0.2">
      <c r="A1273" s="355" t="s">
        <v>2076</v>
      </c>
      <c r="B1273" s="357" t="s">
        <v>2066</v>
      </c>
      <c r="C1273" s="358"/>
      <c r="D1273" s="361" t="s">
        <v>60</v>
      </c>
      <c r="E1273" s="324" t="s">
        <v>1454</v>
      </c>
    </row>
    <row r="1274" spans="1:5" x14ac:dyDescent="0.2">
      <c r="A1274" s="363"/>
      <c r="B1274" s="364"/>
      <c r="C1274" s="365"/>
      <c r="D1274" s="366"/>
      <c r="E1274" s="325" t="s">
        <v>1455</v>
      </c>
    </row>
    <row r="1275" spans="1:5" x14ac:dyDescent="0.2">
      <c r="A1275" s="347" t="s">
        <v>2077</v>
      </c>
      <c r="B1275" s="349" t="s">
        <v>2078</v>
      </c>
      <c r="C1275" s="350"/>
      <c r="D1275" s="353" t="s">
        <v>60</v>
      </c>
      <c r="E1275" s="326" t="s">
        <v>1454</v>
      </c>
    </row>
    <row r="1276" spans="1:5" x14ac:dyDescent="0.2">
      <c r="A1276" s="348"/>
      <c r="B1276" s="351"/>
      <c r="C1276" s="352"/>
      <c r="D1276" s="354"/>
      <c r="E1276" s="327" t="s">
        <v>1455</v>
      </c>
    </row>
    <row r="1277" spans="1:5" x14ac:dyDescent="0.2">
      <c r="A1277" s="355" t="s">
        <v>2079</v>
      </c>
      <c r="B1277" s="357" t="s">
        <v>2078</v>
      </c>
      <c r="C1277" s="358"/>
      <c r="D1277" s="361" t="s">
        <v>60</v>
      </c>
      <c r="E1277" s="324" t="s">
        <v>1454</v>
      </c>
    </row>
    <row r="1278" spans="1:5" x14ac:dyDescent="0.2">
      <c r="A1278" s="363"/>
      <c r="B1278" s="364"/>
      <c r="C1278" s="365"/>
      <c r="D1278" s="366"/>
      <c r="E1278" s="325" t="s">
        <v>1455</v>
      </c>
    </row>
    <row r="1279" spans="1:5" x14ac:dyDescent="0.2">
      <c r="A1279" s="347" t="s">
        <v>2080</v>
      </c>
      <c r="B1279" s="349" t="s">
        <v>2078</v>
      </c>
      <c r="C1279" s="350"/>
      <c r="D1279" s="353" t="s">
        <v>60</v>
      </c>
      <c r="E1279" s="326" t="s">
        <v>1454</v>
      </c>
    </row>
    <row r="1280" spans="1:5" x14ac:dyDescent="0.2">
      <c r="A1280" s="348"/>
      <c r="B1280" s="351"/>
      <c r="C1280" s="352"/>
      <c r="D1280" s="354"/>
      <c r="E1280" s="327" t="s">
        <v>1455</v>
      </c>
    </row>
    <row r="1281" spans="1:5" x14ac:dyDescent="0.2">
      <c r="A1281" s="355" t="s">
        <v>2081</v>
      </c>
      <c r="B1281" s="357" t="s">
        <v>2078</v>
      </c>
      <c r="C1281" s="358"/>
      <c r="D1281" s="361" t="s">
        <v>60</v>
      </c>
      <c r="E1281" s="324" t="s">
        <v>1454</v>
      </c>
    </row>
    <row r="1282" spans="1:5" x14ac:dyDescent="0.2">
      <c r="A1282" s="363"/>
      <c r="B1282" s="364"/>
      <c r="C1282" s="365"/>
      <c r="D1282" s="366"/>
      <c r="E1282" s="325" t="s">
        <v>1455</v>
      </c>
    </row>
    <row r="1283" spans="1:5" x14ac:dyDescent="0.2">
      <c r="A1283" s="347" t="s">
        <v>2082</v>
      </c>
      <c r="B1283" s="349" t="s">
        <v>2078</v>
      </c>
      <c r="C1283" s="350"/>
      <c r="D1283" s="353" t="s">
        <v>60</v>
      </c>
      <c r="E1283" s="326" t="s">
        <v>1454</v>
      </c>
    </row>
    <row r="1284" spans="1:5" x14ac:dyDescent="0.2">
      <c r="A1284" s="348"/>
      <c r="B1284" s="351"/>
      <c r="C1284" s="352"/>
      <c r="D1284" s="354"/>
      <c r="E1284" s="327" t="s">
        <v>1455</v>
      </c>
    </row>
    <row r="1285" spans="1:5" x14ac:dyDescent="0.2">
      <c r="A1285" s="355" t="s">
        <v>2083</v>
      </c>
      <c r="B1285" s="357" t="s">
        <v>2078</v>
      </c>
      <c r="C1285" s="358"/>
      <c r="D1285" s="361" t="s">
        <v>60</v>
      </c>
      <c r="E1285" s="324" t="s">
        <v>1454</v>
      </c>
    </row>
    <row r="1286" spans="1:5" x14ac:dyDescent="0.2">
      <c r="A1286" s="363"/>
      <c r="B1286" s="364"/>
      <c r="C1286" s="365"/>
      <c r="D1286" s="366"/>
      <c r="E1286" s="325" t="s">
        <v>1455</v>
      </c>
    </row>
    <row r="1287" spans="1:5" x14ac:dyDescent="0.2">
      <c r="A1287" s="347" t="s">
        <v>2084</v>
      </c>
      <c r="B1287" s="349" t="s">
        <v>2078</v>
      </c>
      <c r="C1287" s="350"/>
      <c r="D1287" s="353" t="s">
        <v>60</v>
      </c>
      <c r="E1287" s="326" t="s">
        <v>1454</v>
      </c>
    </row>
    <row r="1288" spans="1:5" x14ac:dyDescent="0.2">
      <c r="A1288" s="348"/>
      <c r="B1288" s="351"/>
      <c r="C1288" s="352"/>
      <c r="D1288" s="354"/>
      <c r="E1288" s="327" t="s">
        <v>1455</v>
      </c>
    </row>
    <row r="1289" spans="1:5" x14ac:dyDescent="0.2">
      <c r="A1289" s="355" t="s">
        <v>2085</v>
      </c>
      <c r="B1289" s="357" t="s">
        <v>2050</v>
      </c>
      <c r="C1289" s="358"/>
      <c r="D1289" s="361" t="s">
        <v>60</v>
      </c>
      <c r="E1289" s="324" t="s">
        <v>1454</v>
      </c>
    </row>
    <row r="1290" spans="1:5" x14ac:dyDescent="0.2">
      <c r="A1290" s="363"/>
      <c r="B1290" s="364"/>
      <c r="C1290" s="365"/>
      <c r="D1290" s="366"/>
      <c r="E1290" s="325" t="s">
        <v>1455</v>
      </c>
    </row>
    <row r="1291" spans="1:5" x14ac:dyDescent="0.2">
      <c r="A1291" s="347" t="s">
        <v>2086</v>
      </c>
      <c r="B1291" s="349" t="s">
        <v>2078</v>
      </c>
      <c r="C1291" s="350"/>
      <c r="D1291" s="353" t="s">
        <v>60</v>
      </c>
      <c r="E1291" s="326" t="s">
        <v>1454</v>
      </c>
    </row>
    <row r="1292" spans="1:5" x14ac:dyDescent="0.2">
      <c r="A1292" s="348"/>
      <c r="B1292" s="351"/>
      <c r="C1292" s="352"/>
      <c r="D1292" s="354"/>
      <c r="E1292" s="327" t="s">
        <v>1455</v>
      </c>
    </row>
    <row r="1293" spans="1:5" x14ac:dyDescent="0.2">
      <c r="A1293" s="355" t="s">
        <v>2087</v>
      </c>
      <c r="B1293" s="357" t="s">
        <v>2078</v>
      </c>
      <c r="C1293" s="358"/>
      <c r="D1293" s="361" t="s">
        <v>60</v>
      </c>
      <c r="E1293" s="324" t="s">
        <v>1454</v>
      </c>
    </row>
    <row r="1294" spans="1:5" x14ac:dyDescent="0.2">
      <c r="A1294" s="363"/>
      <c r="B1294" s="364"/>
      <c r="C1294" s="365"/>
      <c r="D1294" s="366"/>
      <c r="E1294" s="325" t="s">
        <v>1455</v>
      </c>
    </row>
    <row r="1295" spans="1:5" x14ac:dyDescent="0.2">
      <c r="A1295" s="347" t="s">
        <v>2088</v>
      </c>
      <c r="B1295" s="349" t="s">
        <v>2078</v>
      </c>
      <c r="C1295" s="350"/>
      <c r="D1295" s="353" t="s">
        <v>60</v>
      </c>
      <c r="E1295" s="326" t="s">
        <v>1454</v>
      </c>
    </row>
    <row r="1296" spans="1:5" x14ac:dyDescent="0.2">
      <c r="A1296" s="348"/>
      <c r="B1296" s="351"/>
      <c r="C1296" s="352"/>
      <c r="D1296" s="354"/>
      <c r="E1296" s="327" t="s">
        <v>1455</v>
      </c>
    </row>
    <row r="1297" spans="1:5" x14ac:dyDescent="0.2">
      <c r="A1297" s="355" t="s">
        <v>2089</v>
      </c>
      <c r="B1297" s="357" t="s">
        <v>2078</v>
      </c>
      <c r="C1297" s="358"/>
      <c r="D1297" s="361" t="s">
        <v>60</v>
      </c>
      <c r="E1297" s="324" t="s">
        <v>1454</v>
      </c>
    </row>
    <row r="1298" spans="1:5" x14ac:dyDescent="0.2">
      <c r="A1298" s="363"/>
      <c r="B1298" s="364"/>
      <c r="C1298" s="365"/>
      <c r="D1298" s="366"/>
      <c r="E1298" s="325" t="s">
        <v>1455</v>
      </c>
    </row>
    <row r="1299" spans="1:5" x14ac:dyDescent="0.2">
      <c r="A1299" s="347" t="s">
        <v>2090</v>
      </c>
      <c r="B1299" s="349" t="s">
        <v>2078</v>
      </c>
      <c r="C1299" s="350"/>
      <c r="D1299" s="353" t="s">
        <v>60</v>
      </c>
      <c r="E1299" s="326" t="s">
        <v>1454</v>
      </c>
    </row>
    <row r="1300" spans="1:5" x14ac:dyDescent="0.2">
      <c r="A1300" s="348"/>
      <c r="B1300" s="351"/>
      <c r="C1300" s="352"/>
      <c r="D1300" s="354"/>
      <c r="E1300" s="327" t="s">
        <v>1455</v>
      </c>
    </row>
    <row r="1301" spans="1:5" x14ac:dyDescent="0.2">
      <c r="A1301" s="355" t="s">
        <v>2091</v>
      </c>
      <c r="B1301" s="357" t="s">
        <v>2078</v>
      </c>
      <c r="C1301" s="358"/>
      <c r="D1301" s="361" t="s">
        <v>60</v>
      </c>
      <c r="E1301" s="324" t="s">
        <v>1454</v>
      </c>
    </row>
    <row r="1302" spans="1:5" x14ac:dyDescent="0.2">
      <c r="A1302" s="363"/>
      <c r="B1302" s="364"/>
      <c r="C1302" s="365"/>
      <c r="D1302" s="366"/>
      <c r="E1302" s="325" t="s">
        <v>1455</v>
      </c>
    </row>
    <row r="1303" spans="1:5" x14ac:dyDescent="0.2">
      <c r="A1303" s="347" t="s">
        <v>2092</v>
      </c>
      <c r="B1303" s="349" t="s">
        <v>2078</v>
      </c>
      <c r="C1303" s="350"/>
      <c r="D1303" s="353" t="s">
        <v>60</v>
      </c>
      <c r="E1303" s="326" t="s">
        <v>1454</v>
      </c>
    </row>
    <row r="1304" spans="1:5" x14ac:dyDescent="0.2">
      <c r="A1304" s="348"/>
      <c r="B1304" s="351"/>
      <c r="C1304" s="352"/>
      <c r="D1304" s="354"/>
      <c r="E1304" s="327" t="s">
        <v>1455</v>
      </c>
    </row>
    <row r="1305" spans="1:5" x14ac:dyDescent="0.2">
      <c r="A1305" s="355" t="s">
        <v>2093</v>
      </c>
      <c r="B1305" s="357" t="s">
        <v>2094</v>
      </c>
      <c r="C1305" s="358"/>
      <c r="D1305" s="361" t="s">
        <v>60</v>
      </c>
      <c r="E1305" s="324" t="s">
        <v>1454</v>
      </c>
    </row>
    <row r="1306" spans="1:5" x14ac:dyDescent="0.2">
      <c r="A1306" s="363"/>
      <c r="B1306" s="364"/>
      <c r="C1306" s="365"/>
      <c r="D1306" s="366"/>
      <c r="E1306" s="325" t="s">
        <v>1455</v>
      </c>
    </row>
    <row r="1307" spans="1:5" x14ac:dyDescent="0.2">
      <c r="A1307" s="347" t="s">
        <v>2095</v>
      </c>
      <c r="B1307" s="349" t="s">
        <v>2094</v>
      </c>
      <c r="C1307" s="350"/>
      <c r="D1307" s="353" t="s">
        <v>60</v>
      </c>
      <c r="E1307" s="326" t="s">
        <v>1454</v>
      </c>
    </row>
    <row r="1308" spans="1:5" x14ac:dyDescent="0.2">
      <c r="A1308" s="348"/>
      <c r="B1308" s="351"/>
      <c r="C1308" s="352"/>
      <c r="D1308" s="354"/>
      <c r="E1308" s="327" t="s">
        <v>1455</v>
      </c>
    </row>
    <row r="1309" spans="1:5" x14ac:dyDescent="0.2">
      <c r="A1309" s="355" t="s">
        <v>2096</v>
      </c>
      <c r="B1309" s="357" t="s">
        <v>2097</v>
      </c>
      <c r="C1309" s="358"/>
      <c r="D1309" s="361" t="s">
        <v>60</v>
      </c>
      <c r="E1309" s="324" t="s">
        <v>1454</v>
      </c>
    </row>
    <row r="1310" spans="1:5" x14ac:dyDescent="0.2">
      <c r="A1310" s="363"/>
      <c r="B1310" s="364"/>
      <c r="C1310" s="365"/>
      <c r="D1310" s="366"/>
      <c r="E1310" s="325" t="s">
        <v>1455</v>
      </c>
    </row>
    <row r="1311" spans="1:5" x14ac:dyDescent="0.2">
      <c r="A1311" s="347" t="s">
        <v>2098</v>
      </c>
      <c r="B1311" s="349" t="s">
        <v>2097</v>
      </c>
      <c r="C1311" s="350"/>
      <c r="D1311" s="353" t="s">
        <v>60</v>
      </c>
      <c r="E1311" s="326" t="s">
        <v>1454</v>
      </c>
    </row>
    <row r="1312" spans="1:5" x14ac:dyDescent="0.2">
      <c r="A1312" s="348"/>
      <c r="B1312" s="351"/>
      <c r="C1312" s="352"/>
      <c r="D1312" s="354"/>
      <c r="E1312" s="327" t="s">
        <v>1455</v>
      </c>
    </row>
    <row r="1313" spans="1:5" x14ac:dyDescent="0.2">
      <c r="A1313" s="355" t="s">
        <v>2099</v>
      </c>
      <c r="B1313" s="357" t="s">
        <v>2097</v>
      </c>
      <c r="C1313" s="358"/>
      <c r="D1313" s="361" t="s">
        <v>60</v>
      </c>
      <c r="E1313" s="324" t="s">
        <v>1454</v>
      </c>
    </row>
    <row r="1314" spans="1:5" x14ac:dyDescent="0.2">
      <c r="A1314" s="363"/>
      <c r="B1314" s="364"/>
      <c r="C1314" s="365"/>
      <c r="D1314" s="366"/>
      <c r="E1314" s="325" t="s">
        <v>1455</v>
      </c>
    </row>
    <row r="1315" spans="1:5" x14ac:dyDescent="0.2">
      <c r="A1315" s="347" t="s">
        <v>2100</v>
      </c>
      <c r="B1315" s="349" t="s">
        <v>2097</v>
      </c>
      <c r="C1315" s="350"/>
      <c r="D1315" s="353" t="s">
        <v>60</v>
      </c>
      <c r="E1315" s="326" t="s">
        <v>1454</v>
      </c>
    </row>
    <row r="1316" spans="1:5" x14ac:dyDescent="0.2">
      <c r="A1316" s="348"/>
      <c r="B1316" s="351"/>
      <c r="C1316" s="352"/>
      <c r="D1316" s="354"/>
      <c r="E1316" s="327" t="s">
        <v>1455</v>
      </c>
    </row>
    <row r="1317" spans="1:5" x14ac:dyDescent="0.2">
      <c r="A1317" s="355" t="s">
        <v>2101</v>
      </c>
      <c r="B1317" s="357" t="s">
        <v>2094</v>
      </c>
      <c r="C1317" s="358"/>
      <c r="D1317" s="361" t="s">
        <v>60</v>
      </c>
      <c r="E1317" s="324" t="s">
        <v>1454</v>
      </c>
    </row>
    <row r="1318" spans="1:5" x14ac:dyDescent="0.2">
      <c r="A1318" s="363"/>
      <c r="B1318" s="364"/>
      <c r="C1318" s="365"/>
      <c r="D1318" s="366"/>
      <c r="E1318" s="325" t="s">
        <v>1455</v>
      </c>
    </row>
    <row r="1319" spans="1:5" x14ac:dyDescent="0.2">
      <c r="A1319" s="347" t="s">
        <v>2102</v>
      </c>
      <c r="B1319" s="349" t="s">
        <v>2094</v>
      </c>
      <c r="C1319" s="350"/>
      <c r="D1319" s="353" t="s">
        <v>60</v>
      </c>
      <c r="E1319" s="326" t="s">
        <v>1454</v>
      </c>
    </row>
    <row r="1320" spans="1:5" x14ac:dyDescent="0.2">
      <c r="A1320" s="348"/>
      <c r="B1320" s="351"/>
      <c r="C1320" s="352"/>
      <c r="D1320" s="354"/>
      <c r="E1320" s="327" t="s">
        <v>1455</v>
      </c>
    </row>
    <row r="1321" spans="1:5" x14ac:dyDescent="0.2">
      <c r="A1321" s="355" t="s">
        <v>2103</v>
      </c>
      <c r="B1321" s="357" t="s">
        <v>2094</v>
      </c>
      <c r="C1321" s="358"/>
      <c r="D1321" s="361" t="s">
        <v>60</v>
      </c>
      <c r="E1321" s="324" t="s">
        <v>1454</v>
      </c>
    </row>
    <row r="1322" spans="1:5" x14ac:dyDescent="0.2">
      <c r="A1322" s="363"/>
      <c r="B1322" s="364"/>
      <c r="C1322" s="365"/>
      <c r="D1322" s="366"/>
      <c r="E1322" s="325" t="s">
        <v>1455</v>
      </c>
    </row>
    <row r="1323" spans="1:5" x14ac:dyDescent="0.2">
      <c r="A1323" s="347" t="s">
        <v>2104</v>
      </c>
      <c r="B1323" s="349" t="s">
        <v>2105</v>
      </c>
      <c r="C1323" s="350"/>
      <c r="D1323" s="353" t="s">
        <v>60</v>
      </c>
      <c r="E1323" s="326" t="s">
        <v>1454</v>
      </c>
    </row>
    <row r="1324" spans="1:5" x14ac:dyDescent="0.2">
      <c r="A1324" s="348"/>
      <c r="B1324" s="351"/>
      <c r="C1324" s="352"/>
      <c r="D1324" s="354"/>
      <c r="E1324" s="327" t="s">
        <v>1455</v>
      </c>
    </row>
    <row r="1325" spans="1:5" x14ac:dyDescent="0.2">
      <c r="A1325" s="355" t="s">
        <v>2106</v>
      </c>
      <c r="B1325" s="357" t="s">
        <v>2105</v>
      </c>
      <c r="C1325" s="358"/>
      <c r="D1325" s="361" t="s">
        <v>60</v>
      </c>
      <c r="E1325" s="324" t="s">
        <v>1454</v>
      </c>
    </row>
    <row r="1326" spans="1:5" x14ac:dyDescent="0.2">
      <c r="A1326" s="363"/>
      <c r="B1326" s="364"/>
      <c r="C1326" s="365"/>
      <c r="D1326" s="366"/>
      <c r="E1326" s="325" t="s">
        <v>1455</v>
      </c>
    </row>
    <row r="1327" spans="1:5" x14ac:dyDescent="0.2">
      <c r="A1327" s="347" t="s">
        <v>2107</v>
      </c>
      <c r="B1327" s="349" t="s">
        <v>2105</v>
      </c>
      <c r="C1327" s="350"/>
      <c r="D1327" s="353" t="s">
        <v>60</v>
      </c>
      <c r="E1327" s="326" t="s">
        <v>1454</v>
      </c>
    </row>
    <row r="1328" spans="1:5" x14ac:dyDescent="0.2">
      <c r="A1328" s="348"/>
      <c r="B1328" s="351"/>
      <c r="C1328" s="352"/>
      <c r="D1328" s="354"/>
      <c r="E1328" s="327" t="s">
        <v>1455</v>
      </c>
    </row>
    <row r="1329" spans="1:5" x14ac:dyDescent="0.2">
      <c r="A1329" s="355" t="s">
        <v>2108</v>
      </c>
      <c r="B1329" s="357" t="s">
        <v>2105</v>
      </c>
      <c r="C1329" s="358"/>
      <c r="D1329" s="361" t="s">
        <v>60</v>
      </c>
      <c r="E1329" s="324" t="s">
        <v>1454</v>
      </c>
    </row>
    <row r="1330" spans="1:5" x14ac:dyDescent="0.2">
      <c r="A1330" s="363"/>
      <c r="B1330" s="364"/>
      <c r="C1330" s="365"/>
      <c r="D1330" s="366"/>
      <c r="E1330" s="325" t="s">
        <v>1455</v>
      </c>
    </row>
    <row r="1331" spans="1:5" x14ac:dyDescent="0.2">
      <c r="A1331" s="347" t="s">
        <v>2109</v>
      </c>
      <c r="B1331" s="349" t="s">
        <v>2105</v>
      </c>
      <c r="C1331" s="350"/>
      <c r="D1331" s="353" t="s">
        <v>60</v>
      </c>
      <c r="E1331" s="326" t="s">
        <v>1454</v>
      </c>
    </row>
    <row r="1332" spans="1:5" x14ac:dyDescent="0.2">
      <c r="A1332" s="348"/>
      <c r="B1332" s="351"/>
      <c r="C1332" s="352"/>
      <c r="D1332" s="354"/>
      <c r="E1332" s="327" t="s">
        <v>1455</v>
      </c>
    </row>
    <row r="1333" spans="1:5" x14ac:dyDescent="0.2">
      <c r="A1333" s="355" t="s">
        <v>2110</v>
      </c>
      <c r="B1333" s="357" t="s">
        <v>2111</v>
      </c>
      <c r="C1333" s="358"/>
      <c r="D1333" s="361" t="s">
        <v>60</v>
      </c>
      <c r="E1333" s="324" t="s">
        <v>1454</v>
      </c>
    </row>
    <row r="1334" spans="1:5" x14ac:dyDescent="0.2">
      <c r="A1334" s="363"/>
      <c r="B1334" s="364"/>
      <c r="C1334" s="365"/>
      <c r="D1334" s="366"/>
      <c r="E1334" s="325" t="s">
        <v>1455</v>
      </c>
    </row>
    <row r="1335" spans="1:5" x14ac:dyDescent="0.2">
      <c r="A1335" s="347" t="s">
        <v>2112</v>
      </c>
      <c r="B1335" s="349" t="s">
        <v>2111</v>
      </c>
      <c r="C1335" s="350"/>
      <c r="D1335" s="353" t="s">
        <v>60</v>
      </c>
      <c r="E1335" s="326" t="s">
        <v>1454</v>
      </c>
    </row>
    <row r="1336" spans="1:5" x14ac:dyDescent="0.2">
      <c r="A1336" s="348"/>
      <c r="B1336" s="351"/>
      <c r="C1336" s="352"/>
      <c r="D1336" s="354"/>
      <c r="E1336" s="327" t="s">
        <v>1455</v>
      </c>
    </row>
    <row r="1337" spans="1:5" x14ac:dyDescent="0.2">
      <c r="A1337" s="355" t="s">
        <v>2113</v>
      </c>
      <c r="B1337" s="357" t="s">
        <v>2111</v>
      </c>
      <c r="C1337" s="358"/>
      <c r="D1337" s="361" t="s">
        <v>60</v>
      </c>
      <c r="E1337" s="324" t="s">
        <v>1454</v>
      </c>
    </row>
    <row r="1338" spans="1:5" x14ac:dyDescent="0.2">
      <c r="A1338" s="363"/>
      <c r="B1338" s="364"/>
      <c r="C1338" s="365"/>
      <c r="D1338" s="366"/>
      <c r="E1338" s="325" t="s">
        <v>1455</v>
      </c>
    </row>
    <row r="1339" spans="1:5" x14ac:dyDescent="0.2">
      <c r="A1339" s="347" t="s">
        <v>2114</v>
      </c>
      <c r="B1339" s="349" t="s">
        <v>2115</v>
      </c>
      <c r="C1339" s="350"/>
      <c r="D1339" s="353" t="s">
        <v>60</v>
      </c>
      <c r="E1339" s="326" t="s">
        <v>1454</v>
      </c>
    </row>
    <row r="1340" spans="1:5" x14ac:dyDescent="0.2">
      <c r="A1340" s="348"/>
      <c r="B1340" s="351"/>
      <c r="C1340" s="352"/>
      <c r="D1340" s="354"/>
      <c r="E1340" s="327" t="s">
        <v>1455</v>
      </c>
    </row>
    <row r="1341" spans="1:5" x14ac:dyDescent="0.2">
      <c r="A1341" s="355" t="s">
        <v>2116</v>
      </c>
      <c r="B1341" s="357" t="s">
        <v>2115</v>
      </c>
      <c r="C1341" s="358"/>
      <c r="D1341" s="361" t="s">
        <v>60</v>
      </c>
      <c r="E1341" s="324" t="s">
        <v>1454</v>
      </c>
    </row>
    <row r="1342" spans="1:5" x14ac:dyDescent="0.2">
      <c r="A1342" s="363"/>
      <c r="B1342" s="364"/>
      <c r="C1342" s="365"/>
      <c r="D1342" s="366"/>
      <c r="E1342" s="325" t="s">
        <v>1455</v>
      </c>
    </row>
    <row r="1343" spans="1:5" x14ac:dyDescent="0.2">
      <c r="A1343" s="347" t="s">
        <v>2117</v>
      </c>
      <c r="B1343" s="349" t="s">
        <v>2115</v>
      </c>
      <c r="C1343" s="350"/>
      <c r="D1343" s="353" t="s">
        <v>60</v>
      </c>
      <c r="E1343" s="326" t="s">
        <v>1454</v>
      </c>
    </row>
    <row r="1344" spans="1:5" x14ac:dyDescent="0.2">
      <c r="A1344" s="348"/>
      <c r="B1344" s="351"/>
      <c r="C1344" s="352"/>
      <c r="D1344" s="354"/>
      <c r="E1344" s="327" t="s">
        <v>1455</v>
      </c>
    </row>
    <row r="1345" spans="1:5" x14ac:dyDescent="0.2">
      <c r="A1345" s="355" t="s">
        <v>2118</v>
      </c>
      <c r="B1345" s="357" t="s">
        <v>2115</v>
      </c>
      <c r="C1345" s="358"/>
      <c r="D1345" s="361" t="s">
        <v>60</v>
      </c>
      <c r="E1345" s="324" t="s">
        <v>1454</v>
      </c>
    </row>
    <row r="1346" spans="1:5" x14ac:dyDescent="0.2">
      <c r="A1346" s="363"/>
      <c r="B1346" s="364"/>
      <c r="C1346" s="365"/>
      <c r="D1346" s="366"/>
      <c r="E1346" s="325" t="s">
        <v>1455</v>
      </c>
    </row>
    <row r="1347" spans="1:5" x14ac:dyDescent="0.2">
      <c r="A1347" s="347" t="s">
        <v>2119</v>
      </c>
      <c r="B1347" s="349" t="s">
        <v>2115</v>
      </c>
      <c r="C1347" s="350"/>
      <c r="D1347" s="353" t="s">
        <v>60</v>
      </c>
      <c r="E1347" s="326" t="s">
        <v>1454</v>
      </c>
    </row>
    <row r="1348" spans="1:5" x14ac:dyDescent="0.2">
      <c r="A1348" s="348"/>
      <c r="B1348" s="351"/>
      <c r="C1348" s="352"/>
      <c r="D1348" s="354"/>
      <c r="E1348" s="327" t="s">
        <v>1455</v>
      </c>
    </row>
    <row r="1349" spans="1:5" x14ac:dyDescent="0.2">
      <c r="A1349" s="355" t="s">
        <v>2120</v>
      </c>
      <c r="B1349" s="357" t="s">
        <v>2115</v>
      </c>
      <c r="C1349" s="358"/>
      <c r="D1349" s="361" t="s">
        <v>60</v>
      </c>
      <c r="E1349" s="324" t="s">
        <v>1454</v>
      </c>
    </row>
    <row r="1350" spans="1:5" x14ac:dyDescent="0.2">
      <c r="A1350" s="363"/>
      <c r="B1350" s="364"/>
      <c r="C1350" s="365"/>
      <c r="D1350" s="366"/>
      <c r="E1350" s="325" t="s">
        <v>1455</v>
      </c>
    </row>
    <row r="1351" spans="1:5" x14ac:dyDescent="0.2">
      <c r="A1351" s="347" t="s">
        <v>2121</v>
      </c>
      <c r="B1351" s="349" t="s">
        <v>2115</v>
      </c>
      <c r="C1351" s="350"/>
      <c r="D1351" s="353" t="s">
        <v>60</v>
      </c>
      <c r="E1351" s="326" t="s">
        <v>1454</v>
      </c>
    </row>
    <row r="1352" spans="1:5" x14ac:dyDescent="0.2">
      <c r="A1352" s="348"/>
      <c r="B1352" s="351"/>
      <c r="C1352" s="352"/>
      <c r="D1352" s="354"/>
      <c r="E1352" s="327" t="s">
        <v>1455</v>
      </c>
    </row>
    <row r="1353" spans="1:5" x14ac:dyDescent="0.2">
      <c r="A1353" s="355" t="s">
        <v>2122</v>
      </c>
      <c r="B1353" s="357" t="s">
        <v>2123</v>
      </c>
      <c r="C1353" s="358"/>
      <c r="D1353" s="361" t="s">
        <v>60</v>
      </c>
      <c r="E1353" s="324" t="s">
        <v>1454</v>
      </c>
    </row>
    <row r="1354" spans="1:5" x14ac:dyDescent="0.2">
      <c r="A1354" s="363"/>
      <c r="B1354" s="364"/>
      <c r="C1354" s="365"/>
      <c r="D1354" s="366"/>
      <c r="E1354" s="325" t="s">
        <v>1455</v>
      </c>
    </row>
    <row r="1355" spans="1:5" x14ac:dyDescent="0.2">
      <c r="A1355" s="347" t="s">
        <v>2124</v>
      </c>
      <c r="B1355" s="349" t="s">
        <v>2123</v>
      </c>
      <c r="C1355" s="350"/>
      <c r="D1355" s="353" t="s">
        <v>60</v>
      </c>
      <c r="E1355" s="326" t="s">
        <v>1454</v>
      </c>
    </row>
    <row r="1356" spans="1:5" x14ac:dyDescent="0.2">
      <c r="A1356" s="348"/>
      <c r="B1356" s="351"/>
      <c r="C1356" s="352"/>
      <c r="D1356" s="354"/>
      <c r="E1356" s="327" t="s">
        <v>1455</v>
      </c>
    </row>
    <row r="1357" spans="1:5" x14ac:dyDescent="0.2">
      <c r="A1357" s="355" t="s">
        <v>2125</v>
      </c>
      <c r="B1357" s="357" t="s">
        <v>2123</v>
      </c>
      <c r="C1357" s="358"/>
      <c r="D1357" s="361" t="s">
        <v>60</v>
      </c>
      <c r="E1357" s="324" t="s">
        <v>1454</v>
      </c>
    </row>
    <row r="1358" spans="1:5" x14ac:dyDescent="0.2">
      <c r="A1358" s="363"/>
      <c r="B1358" s="364"/>
      <c r="C1358" s="365"/>
      <c r="D1358" s="366"/>
      <c r="E1358" s="325" t="s">
        <v>1455</v>
      </c>
    </row>
    <row r="1359" spans="1:5" x14ac:dyDescent="0.2">
      <c r="A1359" s="347" t="s">
        <v>2126</v>
      </c>
      <c r="B1359" s="349" t="s">
        <v>2123</v>
      </c>
      <c r="C1359" s="350"/>
      <c r="D1359" s="353" t="s">
        <v>60</v>
      </c>
      <c r="E1359" s="326" t="s">
        <v>1454</v>
      </c>
    </row>
    <row r="1360" spans="1:5" x14ac:dyDescent="0.2">
      <c r="A1360" s="348"/>
      <c r="B1360" s="351"/>
      <c r="C1360" s="352"/>
      <c r="D1360" s="354"/>
      <c r="E1360" s="327" t="s">
        <v>1455</v>
      </c>
    </row>
    <row r="1361" spans="1:5" x14ac:dyDescent="0.2">
      <c r="A1361" s="355" t="s">
        <v>2127</v>
      </c>
      <c r="B1361" s="357" t="s">
        <v>2123</v>
      </c>
      <c r="C1361" s="358"/>
      <c r="D1361" s="361" t="s">
        <v>60</v>
      </c>
      <c r="E1361" s="324" t="s">
        <v>1454</v>
      </c>
    </row>
    <row r="1362" spans="1:5" x14ac:dyDescent="0.2">
      <c r="A1362" s="363"/>
      <c r="B1362" s="364"/>
      <c r="C1362" s="365"/>
      <c r="D1362" s="366"/>
      <c r="E1362" s="325" t="s">
        <v>1455</v>
      </c>
    </row>
    <row r="1363" spans="1:5" x14ac:dyDescent="0.2">
      <c r="A1363" s="347" t="s">
        <v>2128</v>
      </c>
      <c r="B1363" s="349" t="s">
        <v>2097</v>
      </c>
      <c r="C1363" s="350"/>
      <c r="D1363" s="353" t="s">
        <v>60</v>
      </c>
      <c r="E1363" s="326" t="s">
        <v>1454</v>
      </c>
    </row>
    <row r="1364" spans="1:5" x14ac:dyDescent="0.2">
      <c r="A1364" s="348"/>
      <c r="B1364" s="351"/>
      <c r="C1364" s="352"/>
      <c r="D1364" s="354"/>
      <c r="E1364" s="327" t="s">
        <v>1455</v>
      </c>
    </row>
    <row r="1365" spans="1:5" x14ac:dyDescent="0.2">
      <c r="A1365" s="355" t="s">
        <v>2050</v>
      </c>
      <c r="B1365" s="357"/>
      <c r="C1365" s="358"/>
      <c r="D1365" s="361" t="s">
        <v>60</v>
      </c>
      <c r="E1365" s="324" t="s">
        <v>1454</v>
      </c>
    </row>
    <row r="1366" spans="1:5" x14ac:dyDescent="0.2">
      <c r="A1366" s="363"/>
      <c r="B1366" s="364"/>
      <c r="C1366" s="365"/>
      <c r="D1366" s="366"/>
      <c r="E1366" s="325" t="s">
        <v>1455</v>
      </c>
    </row>
    <row r="1367" spans="1:5" x14ac:dyDescent="0.2">
      <c r="A1367" s="347" t="s">
        <v>2078</v>
      </c>
      <c r="B1367" s="349"/>
      <c r="C1367" s="350"/>
      <c r="D1367" s="353" t="s">
        <v>60</v>
      </c>
      <c r="E1367" s="326" t="s">
        <v>1454</v>
      </c>
    </row>
    <row r="1368" spans="1:5" x14ac:dyDescent="0.2">
      <c r="A1368" s="348"/>
      <c r="B1368" s="351"/>
      <c r="C1368" s="352"/>
      <c r="D1368" s="354"/>
      <c r="E1368" s="327" t="s">
        <v>1455</v>
      </c>
    </row>
    <row r="1369" spans="1:5" x14ac:dyDescent="0.2">
      <c r="A1369" s="355" t="s">
        <v>2097</v>
      </c>
      <c r="B1369" s="357"/>
      <c r="C1369" s="358"/>
      <c r="D1369" s="361" t="s">
        <v>60</v>
      </c>
      <c r="E1369" s="324" t="s">
        <v>1454</v>
      </c>
    </row>
    <row r="1370" spans="1:5" x14ac:dyDescent="0.2">
      <c r="A1370" s="363"/>
      <c r="B1370" s="364"/>
      <c r="C1370" s="365"/>
      <c r="D1370" s="366"/>
      <c r="E1370" s="325" t="s">
        <v>1455</v>
      </c>
    </row>
    <row r="1371" spans="1:5" x14ac:dyDescent="0.2">
      <c r="A1371" s="347" t="s">
        <v>2105</v>
      </c>
      <c r="B1371" s="349"/>
      <c r="C1371" s="350"/>
      <c r="D1371" s="353" t="s">
        <v>60</v>
      </c>
      <c r="E1371" s="326" t="s">
        <v>1454</v>
      </c>
    </row>
    <row r="1372" spans="1:5" x14ac:dyDescent="0.2">
      <c r="A1372" s="348"/>
      <c r="B1372" s="351"/>
      <c r="C1372" s="352"/>
      <c r="D1372" s="354"/>
      <c r="E1372" s="327" t="s">
        <v>1455</v>
      </c>
    </row>
    <row r="1373" spans="1:5" x14ac:dyDescent="0.2">
      <c r="A1373" s="355" t="s">
        <v>2066</v>
      </c>
      <c r="B1373" s="357"/>
      <c r="C1373" s="358"/>
      <c r="D1373" s="361" t="s">
        <v>60</v>
      </c>
      <c r="E1373" s="324" t="s">
        <v>1454</v>
      </c>
    </row>
    <row r="1374" spans="1:5" x14ac:dyDescent="0.2">
      <c r="A1374" s="363"/>
      <c r="B1374" s="364"/>
      <c r="C1374" s="365"/>
      <c r="D1374" s="366"/>
      <c r="E1374" s="325" t="s">
        <v>1455</v>
      </c>
    </row>
    <row r="1375" spans="1:5" x14ac:dyDescent="0.2">
      <c r="A1375" s="347" t="s">
        <v>2129</v>
      </c>
      <c r="B1375" s="349" t="s">
        <v>2097</v>
      </c>
      <c r="C1375" s="350"/>
      <c r="D1375" s="353" t="s">
        <v>60</v>
      </c>
      <c r="E1375" s="326" t="s">
        <v>1454</v>
      </c>
    </row>
    <row r="1376" spans="1:5" x14ac:dyDescent="0.2">
      <c r="A1376" s="348"/>
      <c r="B1376" s="351"/>
      <c r="C1376" s="352"/>
      <c r="D1376" s="354"/>
      <c r="E1376" s="327" t="s">
        <v>1455</v>
      </c>
    </row>
    <row r="1377" spans="1:5" x14ac:dyDescent="0.2">
      <c r="A1377" s="355" t="s">
        <v>2130</v>
      </c>
      <c r="B1377" s="357"/>
      <c r="C1377" s="358"/>
      <c r="D1377" s="361" t="s">
        <v>60</v>
      </c>
      <c r="E1377" s="324" t="s">
        <v>1454</v>
      </c>
    </row>
    <row r="1378" spans="1:5" x14ac:dyDescent="0.2">
      <c r="A1378" s="363"/>
      <c r="B1378" s="364"/>
      <c r="C1378" s="365"/>
      <c r="D1378" s="366"/>
      <c r="E1378" s="325" t="s">
        <v>1455</v>
      </c>
    </row>
    <row r="1379" spans="1:5" x14ac:dyDescent="0.2">
      <c r="A1379" s="347" t="s">
        <v>2131</v>
      </c>
      <c r="B1379" s="349" t="s">
        <v>2123</v>
      </c>
      <c r="C1379" s="350"/>
      <c r="D1379" s="353" t="s">
        <v>60</v>
      </c>
      <c r="E1379" s="326" t="s">
        <v>1454</v>
      </c>
    </row>
    <row r="1380" spans="1:5" x14ac:dyDescent="0.2">
      <c r="A1380" s="348"/>
      <c r="B1380" s="351"/>
      <c r="C1380" s="352"/>
      <c r="D1380" s="354"/>
      <c r="E1380" s="327" t="s">
        <v>1455</v>
      </c>
    </row>
    <row r="1381" spans="1:5" x14ac:dyDescent="0.2">
      <c r="A1381" s="355" t="s">
        <v>2111</v>
      </c>
      <c r="B1381" s="357"/>
      <c r="C1381" s="358"/>
      <c r="D1381" s="361" t="s">
        <v>60</v>
      </c>
      <c r="E1381" s="324" t="s">
        <v>1454</v>
      </c>
    </row>
    <row r="1382" spans="1:5" x14ac:dyDescent="0.2">
      <c r="A1382" s="363"/>
      <c r="B1382" s="364"/>
      <c r="C1382" s="365"/>
      <c r="D1382" s="366"/>
      <c r="E1382" s="325" t="s">
        <v>1455</v>
      </c>
    </row>
    <row r="1383" spans="1:5" x14ac:dyDescent="0.2">
      <c r="A1383" s="347" t="s">
        <v>2094</v>
      </c>
      <c r="B1383" s="349"/>
      <c r="C1383" s="350"/>
      <c r="D1383" s="353" t="s">
        <v>60</v>
      </c>
      <c r="E1383" s="326" t="s">
        <v>1454</v>
      </c>
    </row>
    <row r="1384" spans="1:5" x14ac:dyDescent="0.2">
      <c r="A1384" s="348"/>
      <c r="B1384" s="351"/>
      <c r="C1384" s="352"/>
      <c r="D1384" s="354"/>
      <c r="E1384" s="327" t="s">
        <v>1455</v>
      </c>
    </row>
    <row r="1385" spans="1:5" x14ac:dyDescent="0.2">
      <c r="A1385" s="355" t="s">
        <v>2115</v>
      </c>
      <c r="B1385" s="357"/>
      <c r="C1385" s="358"/>
      <c r="D1385" s="361" t="s">
        <v>60</v>
      </c>
      <c r="E1385" s="324" t="s">
        <v>1454</v>
      </c>
    </row>
    <row r="1386" spans="1:5" x14ac:dyDescent="0.2">
      <c r="A1386" s="363"/>
      <c r="B1386" s="364"/>
      <c r="C1386" s="365"/>
      <c r="D1386" s="366"/>
      <c r="E1386" s="325" t="s">
        <v>1455</v>
      </c>
    </row>
    <row r="1387" spans="1:5" x14ac:dyDescent="0.2">
      <c r="A1387" s="347" t="s">
        <v>2123</v>
      </c>
      <c r="B1387" s="349"/>
      <c r="C1387" s="350"/>
      <c r="D1387" s="353" t="s">
        <v>60</v>
      </c>
      <c r="E1387" s="326" t="s">
        <v>1454</v>
      </c>
    </row>
    <row r="1388" spans="1:5" x14ac:dyDescent="0.2">
      <c r="A1388" s="348"/>
      <c r="B1388" s="351"/>
      <c r="C1388" s="352"/>
      <c r="D1388" s="354"/>
      <c r="E1388" s="327" t="s">
        <v>1455</v>
      </c>
    </row>
    <row r="1389" spans="1:5" x14ac:dyDescent="0.2">
      <c r="A1389" s="355" t="s">
        <v>2132</v>
      </c>
      <c r="B1389" s="357" t="s">
        <v>2133</v>
      </c>
      <c r="C1389" s="358"/>
      <c r="D1389" s="361" t="s">
        <v>61</v>
      </c>
      <c r="E1389" s="324" t="s">
        <v>1454</v>
      </c>
    </row>
    <row r="1390" spans="1:5" x14ac:dyDescent="0.2">
      <c r="A1390" s="363"/>
      <c r="B1390" s="364"/>
      <c r="C1390" s="365"/>
      <c r="D1390" s="366"/>
      <c r="E1390" s="325" t="s">
        <v>1455</v>
      </c>
    </row>
    <row r="1391" spans="1:5" x14ac:dyDescent="0.2">
      <c r="A1391" s="347" t="s">
        <v>2134</v>
      </c>
      <c r="B1391" s="349" t="s">
        <v>2133</v>
      </c>
      <c r="C1391" s="350"/>
      <c r="D1391" s="353" t="s">
        <v>61</v>
      </c>
      <c r="E1391" s="326" t="s">
        <v>1454</v>
      </c>
    </row>
    <row r="1392" spans="1:5" x14ac:dyDescent="0.2">
      <c r="A1392" s="348"/>
      <c r="B1392" s="351"/>
      <c r="C1392" s="352"/>
      <c r="D1392" s="354"/>
      <c r="E1392" s="327" t="s">
        <v>1455</v>
      </c>
    </row>
    <row r="1393" spans="1:5" x14ac:dyDescent="0.2">
      <c r="A1393" s="355" t="s">
        <v>2135</v>
      </c>
      <c r="B1393" s="357" t="s">
        <v>2133</v>
      </c>
      <c r="C1393" s="358"/>
      <c r="D1393" s="361" t="s">
        <v>61</v>
      </c>
      <c r="E1393" s="324" t="s">
        <v>1454</v>
      </c>
    </row>
    <row r="1394" spans="1:5" x14ac:dyDescent="0.2">
      <c r="A1394" s="363"/>
      <c r="B1394" s="364"/>
      <c r="C1394" s="365"/>
      <c r="D1394" s="366"/>
      <c r="E1394" s="325" t="s">
        <v>1455</v>
      </c>
    </row>
    <row r="1395" spans="1:5" x14ac:dyDescent="0.2">
      <c r="A1395" s="347" t="s">
        <v>1716</v>
      </c>
      <c r="B1395" s="349" t="s">
        <v>2133</v>
      </c>
      <c r="C1395" s="350"/>
      <c r="D1395" s="353" t="s">
        <v>61</v>
      </c>
      <c r="E1395" s="326" t="s">
        <v>1454</v>
      </c>
    </row>
    <row r="1396" spans="1:5" x14ac:dyDescent="0.2">
      <c r="A1396" s="348"/>
      <c r="B1396" s="351"/>
      <c r="C1396" s="352"/>
      <c r="D1396" s="354"/>
      <c r="E1396" s="327" t="s">
        <v>1455</v>
      </c>
    </row>
    <row r="1397" spans="1:5" x14ac:dyDescent="0.2">
      <c r="A1397" s="355" t="s">
        <v>2136</v>
      </c>
      <c r="B1397" s="357" t="s">
        <v>2133</v>
      </c>
      <c r="C1397" s="358"/>
      <c r="D1397" s="361" t="s">
        <v>61</v>
      </c>
      <c r="E1397" s="324" t="s">
        <v>1454</v>
      </c>
    </row>
    <row r="1398" spans="1:5" x14ac:dyDescent="0.2">
      <c r="A1398" s="363"/>
      <c r="B1398" s="364"/>
      <c r="C1398" s="365"/>
      <c r="D1398" s="366"/>
      <c r="E1398" s="325" t="s">
        <v>1455</v>
      </c>
    </row>
    <row r="1399" spans="1:5" x14ac:dyDescent="0.2">
      <c r="A1399" s="347" t="s">
        <v>2137</v>
      </c>
      <c r="B1399" s="349" t="s">
        <v>2133</v>
      </c>
      <c r="C1399" s="350"/>
      <c r="D1399" s="353" t="s">
        <v>61</v>
      </c>
      <c r="E1399" s="326" t="s">
        <v>1454</v>
      </c>
    </row>
    <row r="1400" spans="1:5" x14ac:dyDescent="0.2">
      <c r="A1400" s="348"/>
      <c r="B1400" s="351"/>
      <c r="C1400" s="352"/>
      <c r="D1400" s="354"/>
      <c r="E1400" s="327" t="s">
        <v>1455</v>
      </c>
    </row>
    <row r="1401" spans="1:5" x14ac:dyDescent="0.2">
      <c r="A1401" s="355" t="s">
        <v>2138</v>
      </c>
      <c r="B1401" s="357" t="s">
        <v>2133</v>
      </c>
      <c r="C1401" s="358"/>
      <c r="D1401" s="361" t="s">
        <v>61</v>
      </c>
      <c r="E1401" s="324" t="s">
        <v>1454</v>
      </c>
    </row>
    <row r="1402" spans="1:5" x14ac:dyDescent="0.2">
      <c r="A1402" s="363"/>
      <c r="B1402" s="364"/>
      <c r="C1402" s="365"/>
      <c r="D1402" s="366"/>
      <c r="E1402" s="325" t="s">
        <v>1455</v>
      </c>
    </row>
    <row r="1403" spans="1:5" x14ac:dyDescent="0.2">
      <c r="A1403" s="347" t="s">
        <v>2139</v>
      </c>
      <c r="B1403" s="349" t="s">
        <v>2133</v>
      </c>
      <c r="C1403" s="350"/>
      <c r="D1403" s="353" t="s">
        <v>61</v>
      </c>
      <c r="E1403" s="326" t="s">
        <v>1454</v>
      </c>
    </row>
    <row r="1404" spans="1:5" x14ac:dyDescent="0.2">
      <c r="A1404" s="348"/>
      <c r="B1404" s="351"/>
      <c r="C1404" s="352"/>
      <c r="D1404" s="354"/>
      <c r="E1404" s="327" t="s">
        <v>1455</v>
      </c>
    </row>
    <row r="1405" spans="1:5" x14ac:dyDescent="0.2">
      <c r="A1405" s="355" t="s">
        <v>2140</v>
      </c>
      <c r="B1405" s="357" t="s">
        <v>2133</v>
      </c>
      <c r="C1405" s="358"/>
      <c r="D1405" s="361" t="s">
        <v>61</v>
      </c>
      <c r="E1405" s="324" t="s">
        <v>1454</v>
      </c>
    </row>
    <row r="1406" spans="1:5" x14ac:dyDescent="0.2">
      <c r="A1406" s="363"/>
      <c r="B1406" s="364"/>
      <c r="C1406" s="365"/>
      <c r="D1406" s="366"/>
      <c r="E1406" s="325" t="s">
        <v>1455</v>
      </c>
    </row>
    <row r="1407" spans="1:5" x14ac:dyDescent="0.2">
      <c r="A1407" s="347" t="s">
        <v>2141</v>
      </c>
      <c r="B1407" s="349" t="s">
        <v>2133</v>
      </c>
      <c r="C1407" s="350"/>
      <c r="D1407" s="353" t="s">
        <v>61</v>
      </c>
      <c r="E1407" s="326" t="s">
        <v>1454</v>
      </c>
    </row>
    <row r="1408" spans="1:5" x14ac:dyDescent="0.2">
      <c r="A1408" s="348"/>
      <c r="B1408" s="351"/>
      <c r="C1408" s="352"/>
      <c r="D1408" s="354"/>
      <c r="E1408" s="327" t="s">
        <v>1455</v>
      </c>
    </row>
    <row r="1409" spans="1:5" x14ac:dyDescent="0.2">
      <c r="A1409" s="355" t="s">
        <v>2142</v>
      </c>
      <c r="B1409" s="357" t="s">
        <v>2133</v>
      </c>
      <c r="C1409" s="358"/>
      <c r="D1409" s="361" t="s">
        <v>61</v>
      </c>
      <c r="E1409" s="324" t="s">
        <v>1454</v>
      </c>
    </row>
    <row r="1410" spans="1:5" x14ac:dyDescent="0.2">
      <c r="A1410" s="363"/>
      <c r="B1410" s="364"/>
      <c r="C1410" s="365"/>
      <c r="D1410" s="366"/>
      <c r="E1410" s="325" t="s">
        <v>1455</v>
      </c>
    </row>
    <row r="1411" spans="1:5" x14ac:dyDescent="0.2">
      <c r="A1411" s="347" t="s">
        <v>2143</v>
      </c>
      <c r="B1411" s="349" t="s">
        <v>2133</v>
      </c>
      <c r="C1411" s="350"/>
      <c r="D1411" s="353" t="s">
        <v>61</v>
      </c>
      <c r="E1411" s="326" t="s">
        <v>1454</v>
      </c>
    </row>
    <row r="1412" spans="1:5" x14ac:dyDescent="0.2">
      <c r="A1412" s="348"/>
      <c r="B1412" s="351"/>
      <c r="C1412" s="352"/>
      <c r="D1412" s="354"/>
      <c r="E1412" s="327" t="s">
        <v>1455</v>
      </c>
    </row>
    <row r="1413" spans="1:5" x14ac:dyDescent="0.2">
      <c r="A1413" s="355" t="s">
        <v>2144</v>
      </c>
      <c r="B1413" s="357" t="s">
        <v>2133</v>
      </c>
      <c r="C1413" s="358"/>
      <c r="D1413" s="361" t="s">
        <v>61</v>
      </c>
      <c r="E1413" s="324" t="s">
        <v>1454</v>
      </c>
    </row>
    <row r="1414" spans="1:5" x14ac:dyDescent="0.2">
      <c r="A1414" s="363"/>
      <c r="B1414" s="364"/>
      <c r="C1414" s="365"/>
      <c r="D1414" s="366"/>
      <c r="E1414" s="325" t="s">
        <v>1455</v>
      </c>
    </row>
    <row r="1415" spans="1:5" x14ac:dyDescent="0.2">
      <c r="A1415" s="347" t="s">
        <v>2145</v>
      </c>
      <c r="B1415" s="349" t="s">
        <v>2133</v>
      </c>
      <c r="C1415" s="350"/>
      <c r="D1415" s="353" t="s">
        <v>61</v>
      </c>
      <c r="E1415" s="326" t="s">
        <v>1454</v>
      </c>
    </row>
    <row r="1416" spans="1:5" x14ac:dyDescent="0.2">
      <c r="A1416" s="348"/>
      <c r="B1416" s="351"/>
      <c r="C1416" s="352"/>
      <c r="D1416" s="354"/>
      <c r="E1416" s="327" t="s">
        <v>1455</v>
      </c>
    </row>
    <row r="1417" spans="1:5" x14ac:dyDescent="0.2">
      <c r="A1417" s="355" t="s">
        <v>2146</v>
      </c>
      <c r="B1417" s="357" t="s">
        <v>2133</v>
      </c>
      <c r="C1417" s="358"/>
      <c r="D1417" s="361" t="s">
        <v>61</v>
      </c>
      <c r="E1417" s="324" t="s">
        <v>1454</v>
      </c>
    </row>
    <row r="1418" spans="1:5" x14ac:dyDescent="0.2">
      <c r="A1418" s="363"/>
      <c r="B1418" s="364"/>
      <c r="C1418" s="365"/>
      <c r="D1418" s="366"/>
      <c r="E1418" s="325" t="s">
        <v>1455</v>
      </c>
    </row>
    <row r="1419" spans="1:5" x14ac:dyDescent="0.2">
      <c r="A1419" s="347" t="s">
        <v>2147</v>
      </c>
      <c r="B1419" s="349" t="s">
        <v>2133</v>
      </c>
      <c r="C1419" s="350"/>
      <c r="D1419" s="353" t="s">
        <v>61</v>
      </c>
      <c r="E1419" s="326" t="s">
        <v>1454</v>
      </c>
    </row>
    <row r="1420" spans="1:5" x14ac:dyDescent="0.2">
      <c r="A1420" s="348"/>
      <c r="B1420" s="351"/>
      <c r="C1420" s="352"/>
      <c r="D1420" s="354"/>
      <c r="E1420" s="327" t="s">
        <v>1455</v>
      </c>
    </row>
    <row r="1421" spans="1:5" x14ac:dyDescent="0.2">
      <c r="A1421" s="355" t="s">
        <v>2148</v>
      </c>
      <c r="B1421" s="357" t="s">
        <v>2133</v>
      </c>
      <c r="C1421" s="358"/>
      <c r="D1421" s="361" t="s">
        <v>61</v>
      </c>
      <c r="E1421" s="324" t="s">
        <v>1454</v>
      </c>
    </row>
    <row r="1422" spans="1:5" x14ac:dyDescent="0.2">
      <c r="A1422" s="363"/>
      <c r="B1422" s="364"/>
      <c r="C1422" s="365"/>
      <c r="D1422" s="366"/>
      <c r="E1422" s="325" t="s">
        <v>1455</v>
      </c>
    </row>
    <row r="1423" spans="1:5" x14ac:dyDescent="0.2">
      <c r="A1423" s="347" t="s">
        <v>2149</v>
      </c>
      <c r="B1423" s="349" t="s">
        <v>2133</v>
      </c>
      <c r="C1423" s="350"/>
      <c r="D1423" s="353" t="s">
        <v>61</v>
      </c>
      <c r="E1423" s="326" t="s">
        <v>1454</v>
      </c>
    </row>
    <row r="1424" spans="1:5" x14ac:dyDescent="0.2">
      <c r="A1424" s="348"/>
      <c r="B1424" s="351"/>
      <c r="C1424" s="352"/>
      <c r="D1424" s="354"/>
      <c r="E1424" s="327" t="s">
        <v>1455</v>
      </c>
    </row>
    <row r="1425" spans="1:5" x14ac:dyDescent="0.2">
      <c r="A1425" s="355" t="s">
        <v>2150</v>
      </c>
      <c r="B1425" s="357" t="s">
        <v>2133</v>
      </c>
      <c r="C1425" s="358"/>
      <c r="D1425" s="361" t="s">
        <v>61</v>
      </c>
      <c r="E1425" s="324" t="s">
        <v>1454</v>
      </c>
    </row>
    <row r="1426" spans="1:5" x14ac:dyDescent="0.2">
      <c r="A1426" s="363"/>
      <c r="B1426" s="364"/>
      <c r="C1426" s="365"/>
      <c r="D1426" s="366"/>
      <c r="E1426" s="325" t="s">
        <v>1455</v>
      </c>
    </row>
    <row r="1427" spans="1:5" x14ac:dyDescent="0.2">
      <c r="A1427" s="347" t="s">
        <v>2151</v>
      </c>
      <c r="B1427" s="349" t="s">
        <v>2152</v>
      </c>
      <c r="C1427" s="350"/>
      <c r="D1427" s="353" t="s">
        <v>61</v>
      </c>
      <c r="E1427" s="326" t="s">
        <v>1454</v>
      </c>
    </row>
    <row r="1428" spans="1:5" x14ac:dyDescent="0.2">
      <c r="A1428" s="348"/>
      <c r="B1428" s="351"/>
      <c r="C1428" s="352"/>
      <c r="D1428" s="354"/>
      <c r="E1428" s="327" t="s">
        <v>1455</v>
      </c>
    </row>
    <row r="1429" spans="1:5" x14ac:dyDescent="0.2">
      <c r="A1429" s="355" t="s">
        <v>2153</v>
      </c>
      <c r="B1429" s="357" t="s">
        <v>2152</v>
      </c>
      <c r="C1429" s="358"/>
      <c r="D1429" s="361" t="s">
        <v>61</v>
      </c>
      <c r="E1429" s="324" t="s">
        <v>1454</v>
      </c>
    </row>
    <row r="1430" spans="1:5" x14ac:dyDescent="0.2">
      <c r="A1430" s="363"/>
      <c r="B1430" s="364"/>
      <c r="C1430" s="365"/>
      <c r="D1430" s="366"/>
      <c r="E1430" s="325" t="s">
        <v>1455</v>
      </c>
    </row>
    <row r="1431" spans="1:5" x14ac:dyDescent="0.2">
      <c r="A1431" s="347" t="s">
        <v>2154</v>
      </c>
      <c r="B1431" s="349" t="s">
        <v>2152</v>
      </c>
      <c r="C1431" s="350"/>
      <c r="D1431" s="353" t="s">
        <v>61</v>
      </c>
      <c r="E1431" s="326" t="s">
        <v>1454</v>
      </c>
    </row>
    <row r="1432" spans="1:5" x14ac:dyDescent="0.2">
      <c r="A1432" s="348"/>
      <c r="B1432" s="351"/>
      <c r="C1432" s="352"/>
      <c r="D1432" s="354"/>
      <c r="E1432" s="327" t="s">
        <v>1455</v>
      </c>
    </row>
    <row r="1433" spans="1:5" x14ac:dyDescent="0.2">
      <c r="A1433" s="355" t="s">
        <v>2155</v>
      </c>
      <c r="B1433" s="357" t="s">
        <v>2152</v>
      </c>
      <c r="C1433" s="358"/>
      <c r="D1433" s="361" t="s">
        <v>61</v>
      </c>
      <c r="E1433" s="324" t="s">
        <v>1454</v>
      </c>
    </row>
    <row r="1434" spans="1:5" x14ac:dyDescent="0.2">
      <c r="A1434" s="363"/>
      <c r="B1434" s="364"/>
      <c r="C1434" s="365"/>
      <c r="D1434" s="366"/>
      <c r="E1434" s="325" t="s">
        <v>1455</v>
      </c>
    </row>
    <row r="1435" spans="1:5" x14ac:dyDescent="0.2">
      <c r="A1435" s="347" t="s">
        <v>2156</v>
      </c>
      <c r="B1435" s="349" t="s">
        <v>2152</v>
      </c>
      <c r="C1435" s="350"/>
      <c r="D1435" s="353" t="s">
        <v>61</v>
      </c>
      <c r="E1435" s="326" t="s">
        <v>1454</v>
      </c>
    </row>
    <row r="1436" spans="1:5" x14ac:dyDescent="0.2">
      <c r="A1436" s="348"/>
      <c r="B1436" s="351"/>
      <c r="C1436" s="352"/>
      <c r="D1436" s="354"/>
      <c r="E1436" s="327" t="s">
        <v>1455</v>
      </c>
    </row>
    <row r="1437" spans="1:5" x14ac:dyDescent="0.2">
      <c r="A1437" s="355" t="s">
        <v>2157</v>
      </c>
      <c r="B1437" s="357" t="s">
        <v>2152</v>
      </c>
      <c r="C1437" s="358"/>
      <c r="D1437" s="361" t="s">
        <v>61</v>
      </c>
      <c r="E1437" s="324" t="s">
        <v>1454</v>
      </c>
    </row>
    <row r="1438" spans="1:5" x14ac:dyDescent="0.2">
      <c r="A1438" s="363"/>
      <c r="B1438" s="364"/>
      <c r="C1438" s="365"/>
      <c r="D1438" s="366"/>
      <c r="E1438" s="325" t="s">
        <v>1455</v>
      </c>
    </row>
    <row r="1439" spans="1:5" x14ac:dyDescent="0.2">
      <c r="A1439" s="347" t="s">
        <v>1971</v>
      </c>
      <c r="B1439" s="349" t="s">
        <v>2152</v>
      </c>
      <c r="C1439" s="350"/>
      <c r="D1439" s="353" t="s">
        <v>61</v>
      </c>
      <c r="E1439" s="326" t="s">
        <v>1454</v>
      </c>
    </row>
    <row r="1440" spans="1:5" x14ac:dyDescent="0.2">
      <c r="A1440" s="348"/>
      <c r="B1440" s="351"/>
      <c r="C1440" s="352"/>
      <c r="D1440" s="354"/>
      <c r="E1440" s="327" t="s">
        <v>1455</v>
      </c>
    </row>
    <row r="1441" spans="1:5" x14ac:dyDescent="0.2">
      <c r="A1441" s="355" t="s">
        <v>2158</v>
      </c>
      <c r="B1441" s="357" t="s">
        <v>2152</v>
      </c>
      <c r="C1441" s="358"/>
      <c r="D1441" s="361" t="s">
        <v>61</v>
      </c>
      <c r="E1441" s="324" t="s">
        <v>1454</v>
      </c>
    </row>
    <row r="1442" spans="1:5" x14ac:dyDescent="0.2">
      <c r="A1442" s="363"/>
      <c r="B1442" s="364"/>
      <c r="C1442" s="365"/>
      <c r="D1442" s="366"/>
      <c r="E1442" s="325" t="s">
        <v>1455</v>
      </c>
    </row>
    <row r="1443" spans="1:5" x14ac:dyDescent="0.2">
      <c r="A1443" s="347" t="s">
        <v>2159</v>
      </c>
      <c r="B1443" s="349" t="s">
        <v>2152</v>
      </c>
      <c r="C1443" s="350"/>
      <c r="D1443" s="353" t="s">
        <v>61</v>
      </c>
      <c r="E1443" s="326" t="s">
        <v>1454</v>
      </c>
    </row>
    <row r="1444" spans="1:5" x14ac:dyDescent="0.2">
      <c r="A1444" s="348"/>
      <c r="B1444" s="351"/>
      <c r="C1444" s="352"/>
      <c r="D1444" s="354"/>
      <c r="E1444" s="327" t="s">
        <v>1455</v>
      </c>
    </row>
    <row r="1445" spans="1:5" x14ac:dyDescent="0.2">
      <c r="A1445" s="355" t="s">
        <v>2160</v>
      </c>
      <c r="B1445" s="357" t="s">
        <v>2152</v>
      </c>
      <c r="C1445" s="358"/>
      <c r="D1445" s="361" t="s">
        <v>61</v>
      </c>
      <c r="E1445" s="324" t="s">
        <v>1454</v>
      </c>
    </row>
    <row r="1446" spans="1:5" x14ac:dyDescent="0.2">
      <c r="A1446" s="363"/>
      <c r="B1446" s="364"/>
      <c r="C1446" s="365"/>
      <c r="D1446" s="366"/>
      <c r="E1446" s="325" t="s">
        <v>1455</v>
      </c>
    </row>
    <row r="1447" spans="1:5" x14ac:dyDescent="0.2">
      <c r="A1447" s="347" t="s">
        <v>2161</v>
      </c>
      <c r="B1447" s="349" t="s">
        <v>2152</v>
      </c>
      <c r="C1447" s="350"/>
      <c r="D1447" s="353" t="s">
        <v>61</v>
      </c>
      <c r="E1447" s="326" t="s">
        <v>1454</v>
      </c>
    </row>
    <row r="1448" spans="1:5" x14ac:dyDescent="0.2">
      <c r="A1448" s="348"/>
      <c r="B1448" s="351"/>
      <c r="C1448" s="352"/>
      <c r="D1448" s="354"/>
      <c r="E1448" s="327" t="s">
        <v>1455</v>
      </c>
    </row>
    <row r="1449" spans="1:5" x14ac:dyDescent="0.2">
      <c r="A1449" s="355" t="s">
        <v>2162</v>
      </c>
      <c r="B1449" s="357" t="s">
        <v>2163</v>
      </c>
      <c r="C1449" s="358"/>
      <c r="D1449" s="361" t="s">
        <v>61</v>
      </c>
      <c r="E1449" s="324" t="s">
        <v>1454</v>
      </c>
    </row>
    <row r="1450" spans="1:5" x14ac:dyDescent="0.2">
      <c r="A1450" s="363"/>
      <c r="B1450" s="364"/>
      <c r="C1450" s="365"/>
      <c r="D1450" s="366"/>
      <c r="E1450" s="325" t="s">
        <v>1455</v>
      </c>
    </row>
    <row r="1451" spans="1:5" x14ac:dyDescent="0.2">
      <c r="A1451" s="347" t="s">
        <v>2164</v>
      </c>
      <c r="B1451" s="349" t="s">
        <v>2163</v>
      </c>
      <c r="C1451" s="350"/>
      <c r="D1451" s="353" t="s">
        <v>61</v>
      </c>
      <c r="E1451" s="326" t="s">
        <v>1454</v>
      </c>
    </row>
    <row r="1452" spans="1:5" x14ac:dyDescent="0.2">
      <c r="A1452" s="348"/>
      <c r="B1452" s="351"/>
      <c r="C1452" s="352"/>
      <c r="D1452" s="354"/>
      <c r="E1452" s="327" t="s">
        <v>1455</v>
      </c>
    </row>
    <row r="1453" spans="1:5" x14ac:dyDescent="0.2">
      <c r="A1453" s="355" t="s">
        <v>2165</v>
      </c>
      <c r="B1453" s="357" t="s">
        <v>2163</v>
      </c>
      <c r="C1453" s="358"/>
      <c r="D1453" s="361" t="s">
        <v>61</v>
      </c>
      <c r="E1453" s="324" t="s">
        <v>1454</v>
      </c>
    </row>
    <row r="1454" spans="1:5" x14ac:dyDescent="0.2">
      <c r="A1454" s="363"/>
      <c r="B1454" s="364"/>
      <c r="C1454" s="365"/>
      <c r="D1454" s="366"/>
      <c r="E1454" s="325" t="s">
        <v>1455</v>
      </c>
    </row>
    <row r="1455" spans="1:5" x14ac:dyDescent="0.2">
      <c r="A1455" s="347" t="s">
        <v>2166</v>
      </c>
      <c r="B1455" s="349" t="s">
        <v>2163</v>
      </c>
      <c r="C1455" s="350"/>
      <c r="D1455" s="353" t="s">
        <v>61</v>
      </c>
      <c r="E1455" s="326" t="s">
        <v>1454</v>
      </c>
    </row>
    <row r="1456" spans="1:5" x14ac:dyDescent="0.2">
      <c r="A1456" s="348"/>
      <c r="B1456" s="351"/>
      <c r="C1456" s="352"/>
      <c r="D1456" s="354"/>
      <c r="E1456" s="327" t="s">
        <v>1455</v>
      </c>
    </row>
    <row r="1457" spans="1:5" x14ac:dyDescent="0.2">
      <c r="A1457" s="355" t="s">
        <v>1941</v>
      </c>
      <c r="B1457" s="357" t="s">
        <v>2163</v>
      </c>
      <c r="C1457" s="358"/>
      <c r="D1457" s="361" t="s">
        <v>61</v>
      </c>
      <c r="E1457" s="324" t="s">
        <v>1454</v>
      </c>
    </row>
    <row r="1458" spans="1:5" x14ac:dyDescent="0.2">
      <c r="A1458" s="363"/>
      <c r="B1458" s="364"/>
      <c r="C1458" s="365"/>
      <c r="D1458" s="366"/>
      <c r="E1458" s="325" t="s">
        <v>1455</v>
      </c>
    </row>
    <row r="1459" spans="1:5" x14ac:dyDescent="0.2">
      <c r="A1459" s="347" t="s">
        <v>2167</v>
      </c>
      <c r="B1459" s="349" t="s">
        <v>2163</v>
      </c>
      <c r="C1459" s="350"/>
      <c r="D1459" s="353" t="s">
        <v>61</v>
      </c>
      <c r="E1459" s="326" t="s">
        <v>1454</v>
      </c>
    </row>
    <row r="1460" spans="1:5" x14ac:dyDescent="0.2">
      <c r="A1460" s="348"/>
      <c r="B1460" s="351"/>
      <c r="C1460" s="352"/>
      <c r="D1460" s="354"/>
      <c r="E1460" s="327" t="s">
        <v>1455</v>
      </c>
    </row>
    <row r="1461" spans="1:5" x14ac:dyDescent="0.2">
      <c r="A1461" s="355" t="s">
        <v>2168</v>
      </c>
      <c r="B1461" s="357" t="s">
        <v>2163</v>
      </c>
      <c r="C1461" s="358"/>
      <c r="D1461" s="361" t="s">
        <v>61</v>
      </c>
      <c r="E1461" s="324" t="s">
        <v>1454</v>
      </c>
    </row>
    <row r="1462" spans="1:5" x14ac:dyDescent="0.2">
      <c r="A1462" s="363"/>
      <c r="B1462" s="364"/>
      <c r="C1462" s="365"/>
      <c r="D1462" s="366"/>
      <c r="E1462" s="325" t="s">
        <v>1455</v>
      </c>
    </row>
    <row r="1463" spans="1:5" x14ac:dyDescent="0.2">
      <c r="A1463" s="347" t="s">
        <v>2169</v>
      </c>
      <c r="B1463" s="349" t="s">
        <v>2163</v>
      </c>
      <c r="C1463" s="350"/>
      <c r="D1463" s="353" t="s">
        <v>61</v>
      </c>
      <c r="E1463" s="326" t="s">
        <v>1454</v>
      </c>
    </row>
    <row r="1464" spans="1:5" x14ac:dyDescent="0.2">
      <c r="A1464" s="348"/>
      <c r="B1464" s="351"/>
      <c r="C1464" s="352"/>
      <c r="D1464" s="354"/>
      <c r="E1464" s="327" t="s">
        <v>1455</v>
      </c>
    </row>
    <row r="1465" spans="1:5" x14ac:dyDescent="0.2">
      <c r="A1465" s="355" t="s">
        <v>2170</v>
      </c>
      <c r="B1465" s="357" t="s">
        <v>2163</v>
      </c>
      <c r="C1465" s="358"/>
      <c r="D1465" s="361" t="s">
        <v>61</v>
      </c>
      <c r="E1465" s="324" t="s">
        <v>1454</v>
      </c>
    </row>
    <row r="1466" spans="1:5" x14ac:dyDescent="0.2">
      <c r="A1466" s="363"/>
      <c r="B1466" s="364"/>
      <c r="C1466" s="365"/>
      <c r="D1466" s="366"/>
      <c r="E1466" s="325" t="s">
        <v>1455</v>
      </c>
    </row>
    <row r="1467" spans="1:5" x14ac:dyDescent="0.2">
      <c r="A1467" s="347" t="s">
        <v>2171</v>
      </c>
      <c r="B1467" s="349" t="s">
        <v>2163</v>
      </c>
      <c r="C1467" s="350"/>
      <c r="D1467" s="353" t="s">
        <v>61</v>
      </c>
      <c r="E1467" s="326" t="s">
        <v>1454</v>
      </c>
    </row>
    <row r="1468" spans="1:5" x14ac:dyDescent="0.2">
      <c r="A1468" s="348"/>
      <c r="B1468" s="351"/>
      <c r="C1468" s="352"/>
      <c r="D1468" s="354"/>
      <c r="E1468" s="327" t="s">
        <v>1455</v>
      </c>
    </row>
    <row r="1469" spans="1:5" x14ac:dyDescent="0.2">
      <c r="A1469" s="355" t="s">
        <v>2172</v>
      </c>
      <c r="B1469" s="357" t="s">
        <v>2163</v>
      </c>
      <c r="C1469" s="358"/>
      <c r="D1469" s="361" t="s">
        <v>61</v>
      </c>
      <c r="E1469" s="324" t="s">
        <v>1454</v>
      </c>
    </row>
    <row r="1470" spans="1:5" x14ac:dyDescent="0.2">
      <c r="A1470" s="363"/>
      <c r="B1470" s="364"/>
      <c r="C1470" s="365"/>
      <c r="D1470" s="366"/>
      <c r="E1470" s="325" t="s">
        <v>1455</v>
      </c>
    </row>
    <row r="1471" spans="1:5" x14ac:dyDescent="0.2">
      <c r="A1471" s="347" t="s">
        <v>2173</v>
      </c>
      <c r="B1471" s="349" t="s">
        <v>2163</v>
      </c>
      <c r="C1471" s="350"/>
      <c r="D1471" s="353" t="s">
        <v>61</v>
      </c>
      <c r="E1471" s="326" t="s">
        <v>1454</v>
      </c>
    </row>
    <row r="1472" spans="1:5" x14ac:dyDescent="0.2">
      <c r="A1472" s="348"/>
      <c r="B1472" s="351"/>
      <c r="C1472" s="352"/>
      <c r="D1472" s="354"/>
      <c r="E1472" s="327" t="s">
        <v>1455</v>
      </c>
    </row>
    <row r="1473" spans="1:5" x14ac:dyDescent="0.2">
      <c r="A1473" s="355" t="s">
        <v>2174</v>
      </c>
      <c r="B1473" s="357" t="s">
        <v>2163</v>
      </c>
      <c r="C1473" s="358"/>
      <c r="D1473" s="361" t="s">
        <v>61</v>
      </c>
      <c r="E1473" s="324" t="s">
        <v>1454</v>
      </c>
    </row>
    <row r="1474" spans="1:5" x14ac:dyDescent="0.2">
      <c r="A1474" s="363"/>
      <c r="B1474" s="364"/>
      <c r="C1474" s="365"/>
      <c r="D1474" s="366"/>
      <c r="E1474" s="325" t="s">
        <v>1455</v>
      </c>
    </row>
    <row r="1475" spans="1:5" x14ac:dyDescent="0.2">
      <c r="A1475" s="347" t="s">
        <v>2175</v>
      </c>
      <c r="B1475" s="349" t="s">
        <v>2163</v>
      </c>
      <c r="C1475" s="350"/>
      <c r="D1475" s="353" t="s">
        <v>61</v>
      </c>
      <c r="E1475" s="326" t="s">
        <v>1454</v>
      </c>
    </row>
    <row r="1476" spans="1:5" x14ac:dyDescent="0.2">
      <c r="A1476" s="348"/>
      <c r="B1476" s="351"/>
      <c r="C1476" s="352"/>
      <c r="D1476" s="354"/>
      <c r="E1476" s="327" t="s">
        <v>1455</v>
      </c>
    </row>
    <row r="1477" spans="1:5" x14ac:dyDescent="0.2">
      <c r="A1477" s="355" t="s">
        <v>2176</v>
      </c>
      <c r="B1477" s="357" t="s">
        <v>2177</v>
      </c>
      <c r="C1477" s="358"/>
      <c r="D1477" s="361" t="s">
        <v>61</v>
      </c>
      <c r="E1477" s="324" t="s">
        <v>1454</v>
      </c>
    </row>
    <row r="1478" spans="1:5" x14ac:dyDescent="0.2">
      <c r="A1478" s="363"/>
      <c r="B1478" s="364"/>
      <c r="C1478" s="365"/>
      <c r="D1478" s="366"/>
      <c r="E1478" s="325" t="s">
        <v>1455</v>
      </c>
    </row>
    <row r="1479" spans="1:5" x14ac:dyDescent="0.2">
      <c r="A1479" s="347" t="s">
        <v>2178</v>
      </c>
      <c r="B1479" s="349" t="s">
        <v>2177</v>
      </c>
      <c r="C1479" s="350"/>
      <c r="D1479" s="353" t="s">
        <v>61</v>
      </c>
      <c r="E1479" s="326" t="s">
        <v>1454</v>
      </c>
    </row>
    <row r="1480" spans="1:5" x14ac:dyDescent="0.2">
      <c r="A1480" s="348"/>
      <c r="B1480" s="351"/>
      <c r="C1480" s="352"/>
      <c r="D1480" s="354"/>
      <c r="E1480" s="327" t="s">
        <v>1455</v>
      </c>
    </row>
    <row r="1481" spans="1:5" x14ac:dyDescent="0.2">
      <c r="A1481" s="355" t="s">
        <v>2179</v>
      </c>
      <c r="B1481" s="357" t="s">
        <v>2177</v>
      </c>
      <c r="C1481" s="358"/>
      <c r="D1481" s="361" t="s">
        <v>61</v>
      </c>
      <c r="E1481" s="324" t="s">
        <v>1454</v>
      </c>
    </row>
    <row r="1482" spans="1:5" x14ac:dyDescent="0.2">
      <c r="A1482" s="363"/>
      <c r="B1482" s="364"/>
      <c r="C1482" s="365"/>
      <c r="D1482" s="366"/>
      <c r="E1482" s="325" t="s">
        <v>1455</v>
      </c>
    </row>
    <row r="1483" spans="1:5" x14ac:dyDescent="0.2">
      <c r="A1483" s="347" t="s">
        <v>2180</v>
      </c>
      <c r="B1483" s="349" t="s">
        <v>2177</v>
      </c>
      <c r="C1483" s="350"/>
      <c r="D1483" s="353" t="s">
        <v>61</v>
      </c>
      <c r="E1483" s="326" t="s">
        <v>1454</v>
      </c>
    </row>
    <row r="1484" spans="1:5" x14ac:dyDescent="0.2">
      <c r="A1484" s="348"/>
      <c r="B1484" s="351"/>
      <c r="C1484" s="352"/>
      <c r="D1484" s="354"/>
      <c r="E1484" s="327" t="s">
        <v>1455</v>
      </c>
    </row>
    <row r="1485" spans="1:5" x14ac:dyDescent="0.2">
      <c r="A1485" s="355" t="s">
        <v>2153</v>
      </c>
      <c r="B1485" s="357" t="s">
        <v>2177</v>
      </c>
      <c r="C1485" s="358"/>
      <c r="D1485" s="361" t="s">
        <v>61</v>
      </c>
      <c r="E1485" s="324" t="s">
        <v>1454</v>
      </c>
    </row>
    <row r="1486" spans="1:5" x14ac:dyDescent="0.2">
      <c r="A1486" s="363"/>
      <c r="B1486" s="364"/>
      <c r="C1486" s="365"/>
      <c r="D1486" s="366"/>
      <c r="E1486" s="325" t="s">
        <v>1455</v>
      </c>
    </row>
    <row r="1487" spans="1:5" x14ac:dyDescent="0.2">
      <c r="A1487" s="347" t="s">
        <v>2181</v>
      </c>
      <c r="B1487" s="349" t="s">
        <v>2177</v>
      </c>
      <c r="C1487" s="350"/>
      <c r="D1487" s="353" t="s">
        <v>61</v>
      </c>
      <c r="E1487" s="326" t="s">
        <v>1454</v>
      </c>
    </row>
    <row r="1488" spans="1:5" x14ac:dyDescent="0.2">
      <c r="A1488" s="348"/>
      <c r="B1488" s="351"/>
      <c r="C1488" s="352"/>
      <c r="D1488" s="354"/>
      <c r="E1488" s="327" t="s">
        <v>1455</v>
      </c>
    </row>
    <row r="1489" spans="1:5" x14ac:dyDescent="0.2">
      <c r="A1489" s="355" t="s">
        <v>2136</v>
      </c>
      <c r="B1489" s="357" t="s">
        <v>2177</v>
      </c>
      <c r="C1489" s="358"/>
      <c r="D1489" s="361" t="s">
        <v>61</v>
      </c>
      <c r="E1489" s="324" t="s">
        <v>1454</v>
      </c>
    </row>
    <row r="1490" spans="1:5" x14ac:dyDescent="0.2">
      <c r="A1490" s="363"/>
      <c r="B1490" s="364"/>
      <c r="C1490" s="365"/>
      <c r="D1490" s="366"/>
      <c r="E1490" s="325" t="s">
        <v>1455</v>
      </c>
    </row>
    <row r="1491" spans="1:5" x14ac:dyDescent="0.2">
      <c r="A1491" s="347" t="s">
        <v>2182</v>
      </c>
      <c r="B1491" s="349" t="s">
        <v>2177</v>
      </c>
      <c r="C1491" s="350"/>
      <c r="D1491" s="353" t="s">
        <v>61</v>
      </c>
      <c r="E1491" s="326" t="s">
        <v>1454</v>
      </c>
    </row>
    <row r="1492" spans="1:5" x14ac:dyDescent="0.2">
      <c r="A1492" s="348"/>
      <c r="B1492" s="351"/>
      <c r="C1492" s="352"/>
      <c r="D1492" s="354"/>
      <c r="E1492" s="327" t="s">
        <v>1455</v>
      </c>
    </row>
    <row r="1493" spans="1:5" x14ac:dyDescent="0.2">
      <c r="A1493" s="355" t="s">
        <v>2183</v>
      </c>
      <c r="B1493" s="357" t="s">
        <v>2177</v>
      </c>
      <c r="C1493" s="358"/>
      <c r="D1493" s="361" t="s">
        <v>61</v>
      </c>
      <c r="E1493" s="324" t="s">
        <v>1454</v>
      </c>
    </row>
    <row r="1494" spans="1:5" x14ac:dyDescent="0.2">
      <c r="A1494" s="363"/>
      <c r="B1494" s="364"/>
      <c r="C1494" s="365"/>
      <c r="D1494" s="366"/>
      <c r="E1494" s="325" t="s">
        <v>1455</v>
      </c>
    </row>
    <row r="1495" spans="1:5" x14ac:dyDescent="0.2">
      <c r="A1495" s="347" t="s">
        <v>2184</v>
      </c>
      <c r="B1495" s="349" t="s">
        <v>2177</v>
      </c>
      <c r="C1495" s="350"/>
      <c r="D1495" s="353" t="s">
        <v>61</v>
      </c>
      <c r="E1495" s="326" t="s">
        <v>1454</v>
      </c>
    </row>
    <row r="1496" spans="1:5" x14ac:dyDescent="0.2">
      <c r="A1496" s="348"/>
      <c r="B1496" s="351"/>
      <c r="C1496" s="352"/>
      <c r="D1496" s="354"/>
      <c r="E1496" s="327" t="s">
        <v>1455</v>
      </c>
    </row>
    <row r="1497" spans="1:5" x14ac:dyDescent="0.2">
      <c r="A1497" s="355" t="s">
        <v>2185</v>
      </c>
      <c r="B1497" s="357" t="s">
        <v>2177</v>
      </c>
      <c r="C1497" s="358"/>
      <c r="D1497" s="361" t="s">
        <v>61</v>
      </c>
      <c r="E1497" s="324" t="s">
        <v>1454</v>
      </c>
    </row>
    <row r="1498" spans="1:5" x14ac:dyDescent="0.2">
      <c r="A1498" s="363"/>
      <c r="B1498" s="364"/>
      <c r="C1498" s="365"/>
      <c r="D1498" s="366"/>
      <c r="E1498" s="325" t="s">
        <v>1455</v>
      </c>
    </row>
    <row r="1499" spans="1:5" x14ac:dyDescent="0.2">
      <c r="A1499" s="347" t="s">
        <v>2186</v>
      </c>
      <c r="B1499" s="349" t="s">
        <v>2177</v>
      </c>
      <c r="C1499" s="350"/>
      <c r="D1499" s="353" t="s">
        <v>61</v>
      </c>
      <c r="E1499" s="326" t="s">
        <v>1454</v>
      </c>
    </row>
    <row r="1500" spans="1:5" x14ac:dyDescent="0.2">
      <c r="A1500" s="348"/>
      <c r="B1500" s="351"/>
      <c r="C1500" s="352"/>
      <c r="D1500" s="354"/>
      <c r="E1500" s="327" t="s">
        <v>1455</v>
      </c>
    </row>
    <row r="1501" spans="1:5" x14ac:dyDescent="0.2">
      <c r="A1501" s="355" t="s">
        <v>2187</v>
      </c>
      <c r="B1501" s="357" t="s">
        <v>2177</v>
      </c>
      <c r="C1501" s="358"/>
      <c r="D1501" s="361" t="s">
        <v>61</v>
      </c>
      <c r="E1501" s="324" t="s">
        <v>1454</v>
      </c>
    </row>
    <row r="1502" spans="1:5" x14ac:dyDescent="0.2">
      <c r="A1502" s="363"/>
      <c r="B1502" s="364"/>
      <c r="C1502" s="365"/>
      <c r="D1502" s="366"/>
      <c r="E1502" s="325" t="s">
        <v>1455</v>
      </c>
    </row>
    <row r="1503" spans="1:5" x14ac:dyDescent="0.2">
      <c r="A1503" s="347" t="s">
        <v>2188</v>
      </c>
      <c r="B1503" s="349" t="s">
        <v>2177</v>
      </c>
      <c r="C1503" s="350"/>
      <c r="D1503" s="353" t="s">
        <v>61</v>
      </c>
      <c r="E1503" s="326" t="s">
        <v>1454</v>
      </c>
    </row>
    <row r="1504" spans="1:5" x14ac:dyDescent="0.2">
      <c r="A1504" s="348"/>
      <c r="B1504" s="351"/>
      <c r="C1504" s="352"/>
      <c r="D1504" s="354"/>
      <c r="E1504" s="327" t="s">
        <v>1455</v>
      </c>
    </row>
    <row r="1505" spans="1:5" x14ac:dyDescent="0.2">
      <c r="A1505" s="355" t="s">
        <v>1980</v>
      </c>
      <c r="B1505" s="357" t="s">
        <v>2177</v>
      </c>
      <c r="C1505" s="358"/>
      <c r="D1505" s="361" t="s">
        <v>61</v>
      </c>
      <c r="E1505" s="324" t="s">
        <v>1454</v>
      </c>
    </row>
    <row r="1506" spans="1:5" x14ac:dyDescent="0.2">
      <c r="A1506" s="363"/>
      <c r="B1506" s="364"/>
      <c r="C1506" s="365"/>
      <c r="D1506" s="366"/>
      <c r="E1506" s="325" t="s">
        <v>1455</v>
      </c>
    </row>
    <row r="1507" spans="1:5" x14ac:dyDescent="0.2">
      <c r="A1507" s="347" t="s">
        <v>2189</v>
      </c>
      <c r="B1507" s="349" t="s">
        <v>2177</v>
      </c>
      <c r="C1507" s="350"/>
      <c r="D1507" s="353" t="s">
        <v>61</v>
      </c>
      <c r="E1507" s="326" t="s">
        <v>1454</v>
      </c>
    </row>
    <row r="1508" spans="1:5" x14ac:dyDescent="0.2">
      <c r="A1508" s="348"/>
      <c r="B1508" s="351"/>
      <c r="C1508" s="352"/>
      <c r="D1508" s="354"/>
      <c r="E1508" s="327" t="s">
        <v>1455</v>
      </c>
    </row>
    <row r="1509" spans="1:5" x14ac:dyDescent="0.2">
      <c r="A1509" s="355" t="s">
        <v>2182</v>
      </c>
      <c r="B1509" s="357" t="s">
        <v>2190</v>
      </c>
      <c r="C1509" s="358"/>
      <c r="D1509" s="361" t="s">
        <v>61</v>
      </c>
      <c r="E1509" s="324" t="s">
        <v>1454</v>
      </c>
    </row>
    <row r="1510" spans="1:5" x14ac:dyDescent="0.2">
      <c r="A1510" s="363"/>
      <c r="B1510" s="364"/>
      <c r="C1510" s="365"/>
      <c r="D1510" s="366"/>
      <c r="E1510" s="325" t="s">
        <v>1455</v>
      </c>
    </row>
    <row r="1511" spans="1:5" x14ac:dyDescent="0.2">
      <c r="A1511" s="347" t="s">
        <v>2191</v>
      </c>
      <c r="B1511" s="349" t="s">
        <v>2190</v>
      </c>
      <c r="C1511" s="350"/>
      <c r="D1511" s="353" t="s">
        <v>61</v>
      </c>
      <c r="E1511" s="326" t="s">
        <v>1454</v>
      </c>
    </row>
    <row r="1512" spans="1:5" x14ac:dyDescent="0.2">
      <c r="A1512" s="348"/>
      <c r="B1512" s="351"/>
      <c r="C1512" s="352"/>
      <c r="D1512" s="354"/>
      <c r="E1512" s="327" t="s">
        <v>1455</v>
      </c>
    </row>
    <row r="1513" spans="1:5" x14ac:dyDescent="0.2">
      <c r="A1513" s="355" t="s">
        <v>2192</v>
      </c>
      <c r="B1513" s="357" t="s">
        <v>2190</v>
      </c>
      <c r="C1513" s="358"/>
      <c r="D1513" s="361" t="s">
        <v>61</v>
      </c>
      <c r="E1513" s="324" t="s">
        <v>1454</v>
      </c>
    </row>
    <row r="1514" spans="1:5" x14ac:dyDescent="0.2">
      <c r="A1514" s="363"/>
      <c r="B1514" s="364"/>
      <c r="C1514" s="365"/>
      <c r="D1514" s="366"/>
      <c r="E1514" s="325" t="s">
        <v>1455</v>
      </c>
    </row>
    <row r="1515" spans="1:5" x14ac:dyDescent="0.2">
      <c r="A1515" s="347" t="s">
        <v>2193</v>
      </c>
      <c r="B1515" s="349" t="s">
        <v>2190</v>
      </c>
      <c r="C1515" s="350"/>
      <c r="D1515" s="353" t="s">
        <v>61</v>
      </c>
      <c r="E1515" s="326" t="s">
        <v>1454</v>
      </c>
    </row>
    <row r="1516" spans="1:5" x14ac:dyDescent="0.2">
      <c r="A1516" s="348"/>
      <c r="B1516" s="351"/>
      <c r="C1516" s="352"/>
      <c r="D1516" s="354"/>
      <c r="E1516" s="327" t="s">
        <v>1455</v>
      </c>
    </row>
    <row r="1517" spans="1:5" x14ac:dyDescent="0.2">
      <c r="A1517" s="355" t="s">
        <v>2194</v>
      </c>
      <c r="B1517" s="357" t="s">
        <v>2190</v>
      </c>
      <c r="C1517" s="358"/>
      <c r="D1517" s="361" t="s">
        <v>61</v>
      </c>
      <c r="E1517" s="324" t="s">
        <v>1454</v>
      </c>
    </row>
    <row r="1518" spans="1:5" x14ac:dyDescent="0.2">
      <c r="A1518" s="363"/>
      <c r="B1518" s="364"/>
      <c r="C1518" s="365"/>
      <c r="D1518" s="366"/>
      <c r="E1518" s="325" t="s">
        <v>1455</v>
      </c>
    </row>
    <row r="1519" spans="1:5" x14ac:dyDescent="0.2">
      <c r="A1519" s="347" t="s">
        <v>2195</v>
      </c>
      <c r="B1519" s="349" t="s">
        <v>2190</v>
      </c>
      <c r="C1519" s="350"/>
      <c r="D1519" s="353" t="s">
        <v>61</v>
      </c>
      <c r="E1519" s="326" t="s">
        <v>1454</v>
      </c>
    </row>
    <row r="1520" spans="1:5" x14ac:dyDescent="0.2">
      <c r="A1520" s="348"/>
      <c r="B1520" s="351"/>
      <c r="C1520" s="352"/>
      <c r="D1520" s="354"/>
      <c r="E1520" s="327" t="s">
        <v>1455</v>
      </c>
    </row>
    <row r="1521" spans="1:5" x14ac:dyDescent="0.2">
      <c r="A1521" s="355" t="s">
        <v>2196</v>
      </c>
      <c r="B1521" s="357" t="s">
        <v>2190</v>
      </c>
      <c r="C1521" s="358"/>
      <c r="D1521" s="361" t="s">
        <v>61</v>
      </c>
      <c r="E1521" s="324" t="s">
        <v>1454</v>
      </c>
    </row>
    <row r="1522" spans="1:5" x14ac:dyDescent="0.2">
      <c r="A1522" s="363"/>
      <c r="B1522" s="364"/>
      <c r="C1522" s="365"/>
      <c r="D1522" s="366"/>
      <c r="E1522" s="325" t="s">
        <v>1455</v>
      </c>
    </row>
    <row r="1523" spans="1:5" x14ac:dyDescent="0.2">
      <c r="A1523" s="347" t="s">
        <v>1878</v>
      </c>
      <c r="B1523" s="349" t="s">
        <v>2190</v>
      </c>
      <c r="C1523" s="350"/>
      <c r="D1523" s="353" t="s">
        <v>61</v>
      </c>
      <c r="E1523" s="326" t="s">
        <v>1454</v>
      </c>
    </row>
    <row r="1524" spans="1:5" x14ac:dyDescent="0.2">
      <c r="A1524" s="348"/>
      <c r="B1524" s="351"/>
      <c r="C1524" s="352"/>
      <c r="D1524" s="354"/>
      <c r="E1524" s="327" t="s">
        <v>1455</v>
      </c>
    </row>
    <row r="1525" spans="1:5" x14ac:dyDescent="0.2">
      <c r="A1525" s="355" t="s">
        <v>2197</v>
      </c>
      <c r="B1525" s="357" t="s">
        <v>2190</v>
      </c>
      <c r="C1525" s="358"/>
      <c r="D1525" s="361" t="s">
        <v>61</v>
      </c>
      <c r="E1525" s="324" t="s">
        <v>1454</v>
      </c>
    </row>
    <row r="1526" spans="1:5" x14ac:dyDescent="0.2">
      <c r="A1526" s="363"/>
      <c r="B1526" s="364"/>
      <c r="C1526" s="365"/>
      <c r="D1526" s="366"/>
      <c r="E1526" s="325" t="s">
        <v>1455</v>
      </c>
    </row>
    <row r="1527" spans="1:5" x14ac:dyDescent="0.2">
      <c r="A1527" s="347" t="s">
        <v>2198</v>
      </c>
      <c r="B1527" s="349" t="s">
        <v>2190</v>
      </c>
      <c r="C1527" s="350"/>
      <c r="D1527" s="353" t="s">
        <v>61</v>
      </c>
      <c r="E1527" s="326" t="s">
        <v>1454</v>
      </c>
    </row>
    <row r="1528" spans="1:5" x14ac:dyDescent="0.2">
      <c r="A1528" s="348"/>
      <c r="B1528" s="351"/>
      <c r="C1528" s="352"/>
      <c r="D1528" s="354"/>
      <c r="E1528" s="327" t="s">
        <v>1455</v>
      </c>
    </row>
    <row r="1529" spans="1:5" x14ac:dyDescent="0.2">
      <c r="A1529" s="355" t="s">
        <v>2199</v>
      </c>
      <c r="B1529" s="357" t="s">
        <v>2190</v>
      </c>
      <c r="C1529" s="358"/>
      <c r="D1529" s="361" t="s">
        <v>61</v>
      </c>
      <c r="E1529" s="324" t="s">
        <v>1454</v>
      </c>
    </row>
    <row r="1530" spans="1:5" x14ac:dyDescent="0.2">
      <c r="A1530" s="363"/>
      <c r="B1530" s="364"/>
      <c r="C1530" s="365"/>
      <c r="D1530" s="366"/>
      <c r="E1530" s="325" t="s">
        <v>1455</v>
      </c>
    </row>
    <row r="1531" spans="1:5" x14ac:dyDescent="0.2">
      <c r="A1531" s="347" t="s">
        <v>2200</v>
      </c>
      <c r="B1531" s="349" t="s">
        <v>2201</v>
      </c>
      <c r="C1531" s="350"/>
      <c r="D1531" s="353" t="s">
        <v>61</v>
      </c>
      <c r="E1531" s="326" t="s">
        <v>1454</v>
      </c>
    </row>
    <row r="1532" spans="1:5" x14ac:dyDescent="0.2">
      <c r="A1532" s="348"/>
      <c r="B1532" s="351"/>
      <c r="C1532" s="352"/>
      <c r="D1532" s="354"/>
      <c r="E1532" s="327" t="s">
        <v>1455</v>
      </c>
    </row>
    <row r="1533" spans="1:5" x14ac:dyDescent="0.2">
      <c r="A1533" s="355" t="s">
        <v>2202</v>
      </c>
      <c r="B1533" s="357" t="s">
        <v>2201</v>
      </c>
      <c r="C1533" s="358"/>
      <c r="D1533" s="361" t="s">
        <v>61</v>
      </c>
      <c r="E1533" s="324" t="s">
        <v>1454</v>
      </c>
    </row>
    <row r="1534" spans="1:5" x14ac:dyDescent="0.2">
      <c r="A1534" s="363"/>
      <c r="B1534" s="364"/>
      <c r="C1534" s="365"/>
      <c r="D1534" s="366"/>
      <c r="E1534" s="325" t="s">
        <v>1455</v>
      </c>
    </row>
    <row r="1535" spans="1:5" x14ac:dyDescent="0.2">
      <c r="A1535" s="347" t="s">
        <v>2203</v>
      </c>
      <c r="B1535" s="349" t="s">
        <v>2201</v>
      </c>
      <c r="C1535" s="350"/>
      <c r="D1535" s="353" t="s">
        <v>61</v>
      </c>
      <c r="E1535" s="326" t="s">
        <v>1454</v>
      </c>
    </row>
    <row r="1536" spans="1:5" x14ac:dyDescent="0.2">
      <c r="A1536" s="348"/>
      <c r="B1536" s="351"/>
      <c r="C1536" s="352"/>
      <c r="D1536" s="354"/>
      <c r="E1536" s="327" t="s">
        <v>1455</v>
      </c>
    </row>
    <row r="1537" spans="1:5" x14ac:dyDescent="0.2">
      <c r="A1537" s="355" t="s">
        <v>2204</v>
      </c>
      <c r="B1537" s="357" t="s">
        <v>2201</v>
      </c>
      <c r="C1537" s="358"/>
      <c r="D1537" s="361" t="s">
        <v>61</v>
      </c>
      <c r="E1537" s="324" t="s">
        <v>1454</v>
      </c>
    </row>
    <row r="1538" spans="1:5" x14ac:dyDescent="0.2">
      <c r="A1538" s="363"/>
      <c r="B1538" s="364"/>
      <c r="C1538" s="365"/>
      <c r="D1538" s="366"/>
      <c r="E1538" s="325" t="s">
        <v>1455</v>
      </c>
    </row>
    <row r="1539" spans="1:5" x14ac:dyDescent="0.2">
      <c r="A1539" s="347" t="s">
        <v>2205</v>
      </c>
      <c r="B1539" s="349" t="s">
        <v>2201</v>
      </c>
      <c r="C1539" s="350"/>
      <c r="D1539" s="353" t="s">
        <v>61</v>
      </c>
      <c r="E1539" s="326" t="s">
        <v>1454</v>
      </c>
    </row>
    <row r="1540" spans="1:5" x14ac:dyDescent="0.2">
      <c r="A1540" s="348"/>
      <c r="B1540" s="351"/>
      <c r="C1540" s="352"/>
      <c r="D1540" s="354"/>
      <c r="E1540" s="327" t="s">
        <v>1455</v>
      </c>
    </row>
    <row r="1541" spans="1:5" x14ac:dyDescent="0.2">
      <c r="A1541" s="355" t="s">
        <v>2206</v>
      </c>
      <c r="B1541" s="357" t="s">
        <v>2201</v>
      </c>
      <c r="C1541" s="358"/>
      <c r="D1541" s="361" t="s">
        <v>61</v>
      </c>
      <c r="E1541" s="324" t="s">
        <v>1454</v>
      </c>
    </row>
    <row r="1542" spans="1:5" x14ac:dyDescent="0.2">
      <c r="A1542" s="363"/>
      <c r="B1542" s="364"/>
      <c r="C1542" s="365"/>
      <c r="D1542" s="366"/>
      <c r="E1542" s="325" t="s">
        <v>1455</v>
      </c>
    </row>
    <row r="1543" spans="1:5" x14ac:dyDescent="0.2">
      <c r="A1543" s="347" t="s">
        <v>2207</v>
      </c>
      <c r="B1543" s="349" t="s">
        <v>2201</v>
      </c>
      <c r="C1543" s="350"/>
      <c r="D1543" s="353" t="s">
        <v>61</v>
      </c>
      <c r="E1543" s="326" t="s">
        <v>1454</v>
      </c>
    </row>
    <row r="1544" spans="1:5" x14ac:dyDescent="0.2">
      <c r="A1544" s="348"/>
      <c r="B1544" s="351"/>
      <c r="C1544" s="352"/>
      <c r="D1544" s="354"/>
      <c r="E1544" s="327" t="s">
        <v>1455</v>
      </c>
    </row>
    <row r="1545" spans="1:5" x14ac:dyDescent="0.2">
      <c r="A1545" s="355" t="s">
        <v>2133</v>
      </c>
      <c r="B1545" s="357"/>
      <c r="C1545" s="358"/>
      <c r="D1545" s="361" t="s">
        <v>61</v>
      </c>
      <c r="E1545" s="324" t="s">
        <v>1454</v>
      </c>
    </row>
    <row r="1546" spans="1:5" x14ac:dyDescent="0.2">
      <c r="A1546" s="363"/>
      <c r="B1546" s="364"/>
      <c r="C1546" s="365"/>
      <c r="D1546" s="366"/>
      <c r="E1546" s="325" t="s">
        <v>1455</v>
      </c>
    </row>
    <row r="1547" spans="1:5" x14ac:dyDescent="0.2">
      <c r="A1547" s="347" t="s">
        <v>2152</v>
      </c>
      <c r="B1547" s="349"/>
      <c r="C1547" s="350"/>
      <c r="D1547" s="353" t="s">
        <v>61</v>
      </c>
      <c r="E1547" s="326" t="s">
        <v>1454</v>
      </c>
    </row>
    <row r="1548" spans="1:5" x14ac:dyDescent="0.2">
      <c r="A1548" s="348"/>
      <c r="B1548" s="351"/>
      <c r="C1548" s="352"/>
      <c r="D1548" s="354"/>
      <c r="E1548" s="327" t="s">
        <v>1455</v>
      </c>
    </row>
    <row r="1549" spans="1:5" x14ac:dyDescent="0.2">
      <c r="A1549" s="355" t="s">
        <v>2163</v>
      </c>
      <c r="B1549" s="357"/>
      <c r="C1549" s="358"/>
      <c r="D1549" s="361" t="s">
        <v>61</v>
      </c>
      <c r="E1549" s="324" t="s">
        <v>1454</v>
      </c>
    </row>
    <row r="1550" spans="1:5" x14ac:dyDescent="0.2">
      <c r="A1550" s="363"/>
      <c r="B1550" s="364"/>
      <c r="C1550" s="365"/>
      <c r="D1550" s="366"/>
      <c r="E1550" s="325" t="s">
        <v>1455</v>
      </c>
    </row>
    <row r="1551" spans="1:5" x14ac:dyDescent="0.2">
      <c r="A1551" s="347" t="s">
        <v>2177</v>
      </c>
      <c r="B1551" s="349"/>
      <c r="C1551" s="350"/>
      <c r="D1551" s="353" t="s">
        <v>61</v>
      </c>
      <c r="E1551" s="326" t="s">
        <v>1454</v>
      </c>
    </row>
    <row r="1552" spans="1:5" x14ac:dyDescent="0.2">
      <c r="A1552" s="348"/>
      <c r="B1552" s="351"/>
      <c r="C1552" s="352"/>
      <c r="D1552" s="354"/>
      <c r="E1552" s="327" t="s">
        <v>1455</v>
      </c>
    </row>
    <row r="1553" spans="1:5" x14ac:dyDescent="0.2">
      <c r="A1553" s="355" t="s">
        <v>2190</v>
      </c>
      <c r="B1553" s="357"/>
      <c r="C1553" s="358"/>
      <c r="D1553" s="361" t="s">
        <v>61</v>
      </c>
      <c r="E1553" s="324" t="s">
        <v>1454</v>
      </c>
    </row>
    <row r="1554" spans="1:5" x14ac:dyDescent="0.2">
      <c r="A1554" s="363"/>
      <c r="B1554" s="364"/>
      <c r="C1554" s="365"/>
      <c r="D1554" s="366"/>
      <c r="E1554" s="325" t="s">
        <v>1455</v>
      </c>
    </row>
    <row r="1555" spans="1:5" x14ac:dyDescent="0.2">
      <c r="A1555" s="347" t="s">
        <v>2208</v>
      </c>
      <c r="B1555" s="349" t="s">
        <v>2190</v>
      </c>
      <c r="C1555" s="350"/>
      <c r="D1555" s="353" t="s">
        <v>61</v>
      </c>
      <c r="E1555" s="326" t="s">
        <v>1454</v>
      </c>
    </row>
    <row r="1556" spans="1:5" x14ac:dyDescent="0.2">
      <c r="A1556" s="348"/>
      <c r="B1556" s="351"/>
      <c r="C1556" s="352"/>
      <c r="D1556" s="354"/>
      <c r="E1556" s="327" t="s">
        <v>1455</v>
      </c>
    </row>
    <row r="1557" spans="1:5" x14ac:dyDescent="0.2">
      <c r="A1557" s="355" t="s">
        <v>2182</v>
      </c>
      <c r="B1557" s="357" t="s">
        <v>2133</v>
      </c>
      <c r="C1557" s="358"/>
      <c r="D1557" s="361" t="s">
        <v>61</v>
      </c>
      <c r="E1557" s="324" t="s">
        <v>1454</v>
      </c>
    </row>
    <row r="1558" spans="1:5" x14ac:dyDescent="0.2">
      <c r="A1558" s="363"/>
      <c r="B1558" s="364"/>
      <c r="C1558" s="365"/>
      <c r="D1558" s="366"/>
      <c r="E1558" s="325" t="s">
        <v>1455</v>
      </c>
    </row>
    <row r="1559" spans="1:5" x14ac:dyDescent="0.2">
      <c r="A1559" s="347" t="s">
        <v>2209</v>
      </c>
      <c r="B1559" s="349" t="s">
        <v>2177</v>
      </c>
      <c r="C1559" s="350"/>
      <c r="D1559" s="353" t="s">
        <v>61</v>
      </c>
      <c r="E1559" s="326" t="s">
        <v>1454</v>
      </c>
    </row>
    <row r="1560" spans="1:5" x14ac:dyDescent="0.2">
      <c r="A1560" s="348"/>
      <c r="B1560" s="351"/>
      <c r="C1560" s="352"/>
      <c r="D1560" s="354"/>
      <c r="E1560" s="327" t="s">
        <v>1455</v>
      </c>
    </row>
    <row r="1561" spans="1:5" x14ac:dyDescent="0.2">
      <c r="A1561" s="355" t="s">
        <v>2210</v>
      </c>
      <c r="B1561" s="357" t="s">
        <v>2190</v>
      </c>
      <c r="C1561" s="358"/>
      <c r="D1561" s="361" t="s">
        <v>61</v>
      </c>
      <c r="E1561" s="324" t="s">
        <v>1454</v>
      </c>
    </row>
    <row r="1562" spans="1:5" x14ac:dyDescent="0.2">
      <c r="A1562" s="363"/>
      <c r="B1562" s="364"/>
      <c r="C1562" s="365"/>
      <c r="D1562" s="366"/>
      <c r="E1562" s="325" t="s">
        <v>1455</v>
      </c>
    </row>
    <row r="1563" spans="1:5" x14ac:dyDescent="0.2">
      <c r="A1563" s="347" t="s">
        <v>1837</v>
      </c>
      <c r="B1563" s="349" t="s">
        <v>2152</v>
      </c>
      <c r="C1563" s="350"/>
      <c r="D1563" s="353" t="s">
        <v>61</v>
      </c>
      <c r="E1563" s="326" t="s">
        <v>1454</v>
      </c>
    </row>
    <row r="1564" spans="1:5" x14ac:dyDescent="0.2">
      <c r="A1564" s="348"/>
      <c r="B1564" s="351"/>
      <c r="C1564" s="352"/>
      <c r="D1564" s="354"/>
      <c r="E1564" s="327" t="s">
        <v>1455</v>
      </c>
    </row>
    <row r="1565" spans="1:5" x14ac:dyDescent="0.2">
      <c r="A1565" s="355" t="s">
        <v>2201</v>
      </c>
      <c r="B1565" s="357"/>
      <c r="C1565" s="358"/>
      <c r="D1565" s="361" t="s">
        <v>61</v>
      </c>
      <c r="E1565" s="324" t="s">
        <v>1454</v>
      </c>
    </row>
    <row r="1566" spans="1:5" x14ac:dyDescent="0.2">
      <c r="A1566" s="363"/>
      <c r="B1566" s="364"/>
      <c r="C1566" s="365"/>
      <c r="D1566" s="366"/>
      <c r="E1566" s="325" t="s">
        <v>1455</v>
      </c>
    </row>
    <row r="1567" spans="1:5" x14ac:dyDescent="0.2">
      <c r="A1567" s="322" t="s">
        <v>2211</v>
      </c>
      <c r="B1567" s="369"/>
      <c r="C1567" s="370"/>
      <c r="D1567" s="312" t="s">
        <v>62</v>
      </c>
      <c r="E1567" s="323"/>
    </row>
    <row r="1568" spans="1:5" x14ac:dyDescent="0.2">
      <c r="A1568" s="320" t="s">
        <v>2212</v>
      </c>
      <c r="B1568" s="367"/>
      <c r="C1568" s="368"/>
      <c r="D1568" s="311" t="s">
        <v>62</v>
      </c>
      <c r="E1568" s="321"/>
    </row>
    <row r="1569" spans="1:5" x14ac:dyDescent="0.2">
      <c r="A1569" s="322" t="s">
        <v>2213</v>
      </c>
      <c r="B1569" s="369"/>
      <c r="C1569" s="370"/>
      <c r="D1569" s="312" t="s">
        <v>62</v>
      </c>
      <c r="E1569" s="323"/>
    </row>
    <row r="1570" spans="1:5" x14ac:dyDescent="0.2">
      <c r="A1570" s="320" t="s">
        <v>2214</v>
      </c>
      <c r="B1570" s="367"/>
      <c r="C1570" s="368"/>
      <c r="D1570" s="311" t="s">
        <v>62</v>
      </c>
      <c r="E1570" s="321"/>
    </row>
    <row r="1571" spans="1:5" x14ac:dyDescent="0.2">
      <c r="A1571" s="322" t="s">
        <v>2215</v>
      </c>
      <c r="B1571" s="369"/>
      <c r="C1571" s="370"/>
      <c r="D1571" s="312" t="s">
        <v>62</v>
      </c>
      <c r="E1571" s="323"/>
    </row>
    <row r="1572" spans="1:5" x14ac:dyDescent="0.2">
      <c r="A1572" s="320" t="s">
        <v>2216</v>
      </c>
      <c r="B1572" s="367"/>
      <c r="C1572" s="368"/>
      <c r="D1572" s="311" t="s">
        <v>62</v>
      </c>
      <c r="E1572" s="321"/>
    </row>
    <row r="1573" spans="1:5" x14ac:dyDescent="0.2">
      <c r="A1573" s="322" t="s">
        <v>2217</v>
      </c>
      <c r="B1573" s="369"/>
      <c r="C1573" s="370"/>
      <c r="D1573" s="312" t="s">
        <v>62</v>
      </c>
      <c r="E1573" s="323"/>
    </row>
    <row r="1574" spans="1:5" x14ac:dyDescent="0.2">
      <c r="A1574" s="320" t="s">
        <v>2218</v>
      </c>
      <c r="B1574" s="367"/>
      <c r="C1574" s="368"/>
      <c r="D1574" s="311" t="s">
        <v>62</v>
      </c>
      <c r="E1574" s="321"/>
    </row>
    <row r="1575" spans="1:5" x14ac:dyDescent="0.2">
      <c r="A1575" s="322" t="s">
        <v>2219</v>
      </c>
      <c r="B1575" s="369"/>
      <c r="C1575" s="370"/>
      <c r="D1575" s="312" t="s">
        <v>62</v>
      </c>
      <c r="E1575" s="323"/>
    </row>
    <row r="1576" spans="1:5" x14ac:dyDescent="0.2">
      <c r="A1576" s="320" t="s">
        <v>2220</v>
      </c>
      <c r="B1576" s="367"/>
      <c r="C1576" s="368"/>
      <c r="D1576" s="311" t="s">
        <v>62</v>
      </c>
      <c r="E1576" s="321"/>
    </row>
    <row r="1577" spans="1:5" x14ac:dyDescent="0.2">
      <c r="A1577" s="322" t="s">
        <v>2221</v>
      </c>
      <c r="B1577" s="369"/>
      <c r="C1577" s="370"/>
      <c r="D1577" s="312" t="s">
        <v>62</v>
      </c>
      <c r="E1577" s="323"/>
    </row>
    <row r="1578" spans="1:5" x14ac:dyDescent="0.2">
      <c r="A1578" s="355" t="s">
        <v>2222</v>
      </c>
      <c r="B1578" s="357"/>
      <c r="C1578" s="358"/>
      <c r="D1578" s="361" t="s">
        <v>62</v>
      </c>
      <c r="E1578" s="324" t="s">
        <v>1454</v>
      </c>
    </row>
    <row r="1579" spans="1:5" x14ac:dyDescent="0.2">
      <c r="A1579" s="363"/>
      <c r="B1579" s="364"/>
      <c r="C1579" s="365"/>
      <c r="D1579" s="366"/>
      <c r="E1579" s="325" t="s">
        <v>1455</v>
      </c>
    </row>
    <row r="1580" spans="1:5" x14ac:dyDescent="0.2">
      <c r="A1580" s="322" t="s">
        <v>2223</v>
      </c>
      <c r="B1580" s="369"/>
      <c r="C1580" s="370"/>
      <c r="D1580" s="312" t="s">
        <v>62</v>
      </c>
      <c r="E1580" s="323"/>
    </row>
    <row r="1581" spans="1:5" x14ac:dyDescent="0.2">
      <c r="A1581" s="320" t="s">
        <v>2224</v>
      </c>
      <c r="B1581" s="367"/>
      <c r="C1581" s="368"/>
      <c r="D1581" s="311" t="s">
        <v>62</v>
      </c>
      <c r="E1581" s="321"/>
    </row>
    <row r="1582" spans="1:5" x14ac:dyDescent="0.2">
      <c r="A1582" s="322" t="s">
        <v>2225</v>
      </c>
      <c r="B1582" s="369"/>
      <c r="C1582" s="370"/>
      <c r="D1582" s="312" t="s">
        <v>62</v>
      </c>
      <c r="E1582" s="323"/>
    </row>
    <row r="1583" spans="1:5" x14ac:dyDescent="0.2">
      <c r="A1583" s="320" t="s">
        <v>2226</v>
      </c>
      <c r="B1583" s="367"/>
      <c r="C1583" s="368"/>
      <c r="D1583" s="311" t="s">
        <v>62</v>
      </c>
      <c r="E1583" s="321"/>
    </row>
    <row r="1584" spans="1:5" x14ac:dyDescent="0.2">
      <c r="A1584" s="322" t="s">
        <v>2227</v>
      </c>
      <c r="B1584" s="369"/>
      <c r="C1584" s="370"/>
      <c r="D1584" s="312" t="s">
        <v>62</v>
      </c>
      <c r="E1584" s="323"/>
    </row>
    <row r="1585" spans="1:5" x14ac:dyDescent="0.2">
      <c r="A1585" s="320" t="s">
        <v>2228</v>
      </c>
      <c r="B1585" s="367"/>
      <c r="C1585" s="368"/>
      <c r="D1585" s="311" t="s">
        <v>62</v>
      </c>
      <c r="E1585" s="321"/>
    </row>
    <row r="1586" spans="1:5" x14ac:dyDescent="0.2">
      <c r="A1586" s="322" t="s">
        <v>2229</v>
      </c>
      <c r="B1586" s="369"/>
      <c r="C1586" s="370"/>
      <c r="D1586" s="312" t="s">
        <v>62</v>
      </c>
      <c r="E1586" s="323"/>
    </row>
    <row r="1587" spans="1:5" x14ac:dyDescent="0.2">
      <c r="A1587" s="355" t="s">
        <v>2230</v>
      </c>
      <c r="B1587" s="357" t="s">
        <v>2231</v>
      </c>
      <c r="C1587" s="358"/>
      <c r="D1587" s="361" t="s">
        <v>62</v>
      </c>
      <c r="E1587" s="324" t="s">
        <v>1454</v>
      </c>
    </row>
    <row r="1588" spans="1:5" x14ac:dyDescent="0.2">
      <c r="A1588" s="363"/>
      <c r="B1588" s="364"/>
      <c r="C1588" s="365"/>
      <c r="D1588" s="366"/>
      <c r="E1588" s="325" t="s">
        <v>1455</v>
      </c>
    </row>
    <row r="1589" spans="1:5" x14ac:dyDescent="0.2">
      <c r="A1589" s="347" t="s">
        <v>2232</v>
      </c>
      <c r="B1589" s="349" t="s">
        <v>2231</v>
      </c>
      <c r="C1589" s="350"/>
      <c r="D1589" s="353" t="s">
        <v>62</v>
      </c>
      <c r="E1589" s="326" t="s">
        <v>1454</v>
      </c>
    </row>
    <row r="1590" spans="1:5" x14ac:dyDescent="0.2">
      <c r="A1590" s="348"/>
      <c r="B1590" s="351"/>
      <c r="C1590" s="352"/>
      <c r="D1590" s="354"/>
      <c r="E1590" s="327" t="s">
        <v>1455</v>
      </c>
    </row>
    <row r="1591" spans="1:5" x14ac:dyDescent="0.2">
      <c r="A1591" s="355" t="s">
        <v>2233</v>
      </c>
      <c r="B1591" s="357" t="s">
        <v>2231</v>
      </c>
      <c r="C1591" s="358"/>
      <c r="D1591" s="361" t="s">
        <v>62</v>
      </c>
      <c r="E1591" s="324" t="s">
        <v>1454</v>
      </c>
    </row>
    <row r="1592" spans="1:5" x14ac:dyDescent="0.2">
      <c r="A1592" s="363"/>
      <c r="B1592" s="364"/>
      <c r="C1592" s="365"/>
      <c r="D1592" s="366"/>
      <c r="E1592" s="325" t="s">
        <v>1455</v>
      </c>
    </row>
    <row r="1593" spans="1:5" x14ac:dyDescent="0.2">
      <c r="A1593" s="347" t="s">
        <v>2234</v>
      </c>
      <c r="B1593" s="349" t="s">
        <v>2231</v>
      </c>
      <c r="C1593" s="350"/>
      <c r="D1593" s="353" t="s">
        <v>62</v>
      </c>
      <c r="E1593" s="326" t="s">
        <v>1454</v>
      </c>
    </row>
    <row r="1594" spans="1:5" x14ac:dyDescent="0.2">
      <c r="A1594" s="348"/>
      <c r="B1594" s="351"/>
      <c r="C1594" s="352"/>
      <c r="D1594" s="354"/>
      <c r="E1594" s="327" t="s">
        <v>1455</v>
      </c>
    </row>
    <row r="1595" spans="1:5" x14ac:dyDescent="0.2">
      <c r="A1595" s="355" t="s">
        <v>2235</v>
      </c>
      <c r="B1595" s="357" t="s">
        <v>2231</v>
      </c>
      <c r="C1595" s="358"/>
      <c r="D1595" s="361" t="s">
        <v>62</v>
      </c>
      <c r="E1595" s="324" t="s">
        <v>1454</v>
      </c>
    </row>
    <row r="1596" spans="1:5" x14ac:dyDescent="0.2">
      <c r="A1596" s="363"/>
      <c r="B1596" s="364"/>
      <c r="C1596" s="365"/>
      <c r="D1596" s="366"/>
      <c r="E1596" s="325" t="s">
        <v>1455</v>
      </c>
    </row>
    <row r="1597" spans="1:5" x14ac:dyDescent="0.2">
      <c r="A1597" s="347" t="s">
        <v>2236</v>
      </c>
      <c r="B1597" s="349" t="s">
        <v>2231</v>
      </c>
      <c r="C1597" s="350"/>
      <c r="D1597" s="353" t="s">
        <v>62</v>
      </c>
      <c r="E1597" s="326" t="s">
        <v>1454</v>
      </c>
    </row>
    <row r="1598" spans="1:5" x14ac:dyDescent="0.2">
      <c r="A1598" s="348"/>
      <c r="B1598" s="351"/>
      <c r="C1598" s="352"/>
      <c r="D1598" s="354"/>
      <c r="E1598" s="327" t="s">
        <v>1455</v>
      </c>
    </row>
    <row r="1599" spans="1:5" x14ac:dyDescent="0.2">
      <c r="A1599" s="355" t="s">
        <v>2237</v>
      </c>
      <c r="B1599" s="357" t="s">
        <v>2231</v>
      </c>
      <c r="C1599" s="358"/>
      <c r="D1599" s="361" t="s">
        <v>62</v>
      </c>
      <c r="E1599" s="324" t="s">
        <v>1454</v>
      </c>
    </row>
    <row r="1600" spans="1:5" x14ac:dyDescent="0.2">
      <c r="A1600" s="363"/>
      <c r="B1600" s="364"/>
      <c r="C1600" s="365"/>
      <c r="D1600" s="366"/>
      <c r="E1600" s="325" t="s">
        <v>1455</v>
      </c>
    </row>
    <row r="1601" spans="1:5" x14ac:dyDescent="0.2">
      <c r="A1601" s="347" t="s">
        <v>2238</v>
      </c>
      <c r="B1601" s="349" t="s">
        <v>2231</v>
      </c>
      <c r="C1601" s="350"/>
      <c r="D1601" s="353" t="s">
        <v>62</v>
      </c>
      <c r="E1601" s="326" t="s">
        <v>1454</v>
      </c>
    </row>
    <row r="1602" spans="1:5" x14ac:dyDescent="0.2">
      <c r="A1602" s="348"/>
      <c r="B1602" s="351"/>
      <c r="C1602" s="352"/>
      <c r="D1602" s="354"/>
      <c r="E1602" s="327" t="s">
        <v>1455</v>
      </c>
    </row>
    <row r="1603" spans="1:5" x14ac:dyDescent="0.2">
      <c r="A1603" s="355" t="s">
        <v>2239</v>
      </c>
      <c r="B1603" s="357" t="s">
        <v>2231</v>
      </c>
      <c r="C1603" s="358"/>
      <c r="D1603" s="361" t="s">
        <v>62</v>
      </c>
      <c r="E1603" s="324" t="s">
        <v>1454</v>
      </c>
    </row>
    <row r="1604" spans="1:5" x14ac:dyDescent="0.2">
      <c r="A1604" s="363"/>
      <c r="B1604" s="364"/>
      <c r="C1604" s="365"/>
      <c r="D1604" s="366"/>
      <c r="E1604" s="325" t="s">
        <v>1455</v>
      </c>
    </row>
    <row r="1605" spans="1:5" x14ac:dyDescent="0.2">
      <c r="A1605" s="347" t="s">
        <v>2240</v>
      </c>
      <c r="B1605" s="349" t="s">
        <v>2231</v>
      </c>
      <c r="C1605" s="350"/>
      <c r="D1605" s="353" t="s">
        <v>62</v>
      </c>
      <c r="E1605" s="326" t="s">
        <v>1454</v>
      </c>
    </row>
    <row r="1606" spans="1:5" x14ac:dyDescent="0.2">
      <c r="A1606" s="348"/>
      <c r="B1606" s="351"/>
      <c r="C1606" s="352"/>
      <c r="D1606" s="354"/>
      <c r="E1606" s="327" t="s">
        <v>1455</v>
      </c>
    </row>
    <row r="1607" spans="1:5" x14ac:dyDescent="0.2">
      <c r="A1607" s="355" t="s">
        <v>2241</v>
      </c>
      <c r="B1607" s="357" t="s">
        <v>2231</v>
      </c>
      <c r="C1607" s="358"/>
      <c r="D1607" s="361" t="s">
        <v>62</v>
      </c>
      <c r="E1607" s="324" t="s">
        <v>1454</v>
      </c>
    </row>
    <row r="1608" spans="1:5" x14ac:dyDescent="0.2">
      <c r="A1608" s="363"/>
      <c r="B1608" s="364"/>
      <c r="C1608" s="365"/>
      <c r="D1608" s="366"/>
      <c r="E1608" s="325" t="s">
        <v>1455</v>
      </c>
    </row>
    <row r="1609" spans="1:5" x14ac:dyDescent="0.2">
      <c r="A1609" s="347" t="s">
        <v>2242</v>
      </c>
      <c r="B1609" s="349" t="s">
        <v>2231</v>
      </c>
      <c r="C1609" s="350"/>
      <c r="D1609" s="353" t="s">
        <v>62</v>
      </c>
      <c r="E1609" s="326" t="s">
        <v>1454</v>
      </c>
    </row>
    <row r="1610" spans="1:5" x14ac:dyDescent="0.2">
      <c r="A1610" s="348"/>
      <c r="B1610" s="351"/>
      <c r="C1610" s="352"/>
      <c r="D1610" s="354"/>
      <c r="E1610" s="327" t="s">
        <v>1455</v>
      </c>
    </row>
    <row r="1611" spans="1:5" x14ac:dyDescent="0.2">
      <c r="A1611" s="355" t="s">
        <v>2243</v>
      </c>
      <c r="B1611" s="357" t="s">
        <v>2231</v>
      </c>
      <c r="C1611" s="358"/>
      <c r="D1611" s="361" t="s">
        <v>62</v>
      </c>
      <c r="E1611" s="324" t="s">
        <v>1454</v>
      </c>
    </row>
    <row r="1612" spans="1:5" x14ac:dyDescent="0.2">
      <c r="A1612" s="363"/>
      <c r="B1612" s="364"/>
      <c r="C1612" s="365"/>
      <c r="D1612" s="366"/>
      <c r="E1612" s="325" t="s">
        <v>1455</v>
      </c>
    </row>
    <row r="1613" spans="1:5" x14ac:dyDescent="0.2">
      <c r="A1613" s="347" t="s">
        <v>2244</v>
      </c>
      <c r="B1613" s="349" t="s">
        <v>2231</v>
      </c>
      <c r="C1613" s="350"/>
      <c r="D1613" s="353" t="s">
        <v>62</v>
      </c>
      <c r="E1613" s="326" t="s">
        <v>1454</v>
      </c>
    </row>
    <row r="1614" spans="1:5" x14ac:dyDescent="0.2">
      <c r="A1614" s="348"/>
      <c r="B1614" s="351"/>
      <c r="C1614" s="352"/>
      <c r="D1614" s="354"/>
      <c r="E1614" s="327" t="s">
        <v>1455</v>
      </c>
    </row>
    <row r="1615" spans="1:5" x14ac:dyDescent="0.2">
      <c r="A1615" s="355" t="s">
        <v>2245</v>
      </c>
      <c r="B1615" s="357" t="s">
        <v>2231</v>
      </c>
      <c r="C1615" s="358"/>
      <c r="D1615" s="361" t="s">
        <v>62</v>
      </c>
      <c r="E1615" s="324" t="s">
        <v>1454</v>
      </c>
    </row>
    <row r="1616" spans="1:5" x14ac:dyDescent="0.2">
      <c r="A1616" s="363"/>
      <c r="B1616" s="364"/>
      <c r="C1616" s="365"/>
      <c r="D1616" s="366"/>
      <c r="E1616" s="325" t="s">
        <v>1455</v>
      </c>
    </row>
    <row r="1617" spans="1:5" x14ac:dyDescent="0.2">
      <c r="A1617" s="347" t="s">
        <v>2246</v>
      </c>
      <c r="B1617" s="349" t="s">
        <v>2231</v>
      </c>
      <c r="C1617" s="350"/>
      <c r="D1617" s="353" t="s">
        <v>62</v>
      </c>
      <c r="E1617" s="326" t="s">
        <v>1454</v>
      </c>
    </row>
    <row r="1618" spans="1:5" x14ac:dyDescent="0.2">
      <c r="A1618" s="348"/>
      <c r="B1618" s="351"/>
      <c r="C1618" s="352"/>
      <c r="D1618" s="354"/>
      <c r="E1618" s="327" t="s">
        <v>1455</v>
      </c>
    </row>
    <row r="1619" spans="1:5" x14ac:dyDescent="0.2">
      <c r="A1619" s="355" t="s">
        <v>2247</v>
      </c>
      <c r="B1619" s="357" t="s">
        <v>2231</v>
      </c>
      <c r="C1619" s="358"/>
      <c r="D1619" s="361" t="s">
        <v>62</v>
      </c>
      <c r="E1619" s="324" t="s">
        <v>1454</v>
      </c>
    </row>
    <row r="1620" spans="1:5" x14ac:dyDescent="0.2">
      <c r="A1620" s="363"/>
      <c r="B1620" s="364"/>
      <c r="C1620" s="365"/>
      <c r="D1620" s="366"/>
      <c r="E1620" s="325" t="s">
        <v>1455</v>
      </c>
    </row>
    <row r="1621" spans="1:5" x14ac:dyDescent="0.2">
      <c r="A1621" s="347" t="s">
        <v>2248</v>
      </c>
      <c r="B1621" s="349" t="s">
        <v>2231</v>
      </c>
      <c r="C1621" s="350"/>
      <c r="D1621" s="353" t="s">
        <v>62</v>
      </c>
      <c r="E1621" s="326" t="s">
        <v>1454</v>
      </c>
    </row>
    <row r="1622" spans="1:5" x14ac:dyDescent="0.2">
      <c r="A1622" s="348"/>
      <c r="B1622" s="351"/>
      <c r="C1622" s="352"/>
      <c r="D1622" s="354"/>
      <c r="E1622" s="327" t="s">
        <v>1455</v>
      </c>
    </row>
    <row r="1623" spans="1:5" x14ac:dyDescent="0.2">
      <c r="A1623" s="355" t="s">
        <v>2249</v>
      </c>
      <c r="B1623" s="357" t="s">
        <v>2231</v>
      </c>
      <c r="C1623" s="358"/>
      <c r="D1623" s="361" t="s">
        <v>62</v>
      </c>
      <c r="E1623" s="324" t="s">
        <v>1454</v>
      </c>
    </row>
    <row r="1624" spans="1:5" x14ac:dyDescent="0.2">
      <c r="A1624" s="363"/>
      <c r="B1624" s="364"/>
      <c r="C1624" s="365"/>
      <c r="D1624" s="366"/>
      <c r="E1624" s="325" t="s">
        <v>1455</v>
      </c>
    </row>
    <row r="1625" spans="1:5" x14ac:dyDescent="0.2">
      <c r="A1625" s="347" t="s">
        <v>2250</v>
      </c>
      <c r="B1625" s="349" t="s">
        <v>2231</v>
      </c>
      <c r="C1625" s="350"/>
      <c r="D1625" s="353" t="s">
        <v>62</v>
      </c>
      <c r="E1625" s="326" t="s">
        <v>1454</v>
      </c>
    </row>
    <row r="1626" spans="1:5" x14ac:dyDescent="0.2">
      <c r="A1626" s="348"/>
      <c r="B1626" s="351"/>
      <c r="C1626" s="352"/>
      <c r="D1626" s="354"/>
      <c r="E1626" s="327" t="s">
        <v>1455</v>
      </c>
    </row>
    <row r="1627" spans="1:5" x14ac:dyDescent="0.2">
      <c r="A1627" s="355" t="s">
        <v>2251</v>
      </c>
      <c r="B1627" s="357" t="s">
        <v>2231</v>
      </c>
      <c r="C1627" s="358"/>
      <c r="D1627" s="361" t="s">
        <v>62</v>
      </c>
      <c r="E1627" s="324" t="s">
        <v>1454</v>
      </c>
    </row>
    <row r="1628" spans="1:5" x14ac:dyDescent="0.2">
      <c r="A1628" s="363"/>
      <c r="B1628" s="364"/>
      <c r="C1628" s="365"/>
      <c r="D1628" s="366"/>
      <c r="E1628" s="325" t="s">
        <v>1455</v>
      </c>
    </row>
    <row r="1629" spans="1:5" x14ac:dyDescent="0.2">
      <c r="A1629" s="347" t="s">
        <v>2252</v>
      </c>
      <c r="B1629" s="349" t="s">
        <v>2231</v>
      </c>
      <c r="C1629" s="350"/>
      <c r="D1629" s="353" t="s">
        <v>62</v>
      </c>
      <c r="E1629" s="326" t="s">
        <v>1454</v>
      </c>
    </row>
    <row r="1630" spans="1:5" x14ac:dyDescent="0.2">
      <c r="A1630" s="348"/>
      <c r="B1630" s="351"/>
      <c r="C1630" s="352"/>
      <c r="D1630" s="354"/>
      <c r="E1630" s="327" t="s">
        <v>1455</v>
      </c>
    </row>
    <row r="1631" spans="1:5" x14ac:dyDescent="0.2">
      <c r="A1631" s="355" t="s">
        <v>2253</v>
      </c>
      <c r="B1631" s="357" t="s">
        <v>2231</v>
      </c>
      <c r="C1631" s="358"/>
      <c r="D1631" s="361" t="s">
        <v>62</v>
      </c>
      <c r="E1631" s="324" t="s">
        <v>1454</v>
      </c>
    </row>
    <row r="1632" spans="1:5" x14ac:dyDescent="0.2">
      <c r="A1632" s="363"/>
      <c r="B1632" s="364"/>
      <c r="C1632" s="365"/>
      <c r="D1632" s="366"/>
      <c r="E1632" s="325" t="s">
        <v>1455</v>
      </c>
    </row>
    <row r="1633" spans="1:5" x14ac:dyDescent="0.2">
      <c r="A1633" s="347" t="s">
        <v>2254</v>
      </c>
      <c r="B1633" s="349" t="s">
        <v>2231</v>
      </c>
      <c r="C1633" s="350"/>
      <c r="D1633" s="353" t="s">
        <v>62</v>
      </c>
      <c r="E1633" s="326" t="s">
        <v>1454</v>
      </c>
    </row>
    <row r="1634" spans="1:5" x14ac:dyDescent="0.2">
      <c r="A1634" s="348"/>
      <c r="B1634" s="351"/>
      <c r="C1634" s="352"/>
      <c r="D1634" s="354"/>
      <c r="E1634" s="327" t="s">
        <v>1455</v>
      </c>
    </row>
    <row r="1635" spans="1:5" x14ac:dyDescent="0.2">
      <c r="A1635" s="355" t="s">
        <v>2255</v>
      </c>
      <c r="B1635" s="357" t="s">
        <v>2256</v>
      </c>
      <c r="C1635" s="358"/>
      <c r="D1635" s="361" t="s">
        <v>62</v>
      </c>
      <c r="E1635" s="324" t="s">
        <v>1454</v>
      </c>
    </row>
    <row r="1636" spans="1:5" x14ac:dyDescent="0.2">
      <c r="A1636" s="363"/>
      <c r="B1636" s="364"/>
      <c r="C1636" s="365"/>
      <c r="D1636" s="366"/>
      <c r="E1636" s="325" t="s">
        <v>1455</v>
      </c>
    </row>
    <row r="1637" spans="1:5" x14ac:dyDescent="0.2">
      <c r="A1637" s="347" t="s">
        <v>2257</v>
      </c>
      <c r="B1637" s="349" t="s">
        <v>2256</v>
      </c>
      <c r="C1637" s="350"/>
      <c r="D1637" s="353" t="s">
        <v>62</v>
      </c>
      <c r="E1637" s="326" t="s">
        <v>1454</v>
      </c>
    </row>
    <row r="1638" spans="1:5" x14ac:dyDescent="0.2">
      <c r="A1638" s="348"/>
      <c r="B1638" s="351"/>
      <c r="C1638" s="352"/>
      <c r="D1638" s="354"/>
      <c r="E1638" s="327" t="s">
        <v>1455</v>
      </c>
    </row>
    <row r="1639" spans="1:5" x14ac:dyDescent="0.2">
      <c r="A1639" s="355" t="s">
        <v>2258</v>
      </c>
      <c r="B1639" s="357" t="s">
        <v>2256</v>
      </c>
      <c r="C1639" s="358"/>
      <c r="D1639" s="361" t="s">
        <v>62</v>
      </c>
      <c r="E1639" s="324" t="s">
        <v>1454</v>
      </c>
    </row>
    <row r="1640" spans="1:5" x14ac:dyDescent="0.2">
      <c r="A1640" s="363"/>
      <c r="B1640" s="364"/>
      <c r="C1640" s="365"/>
      <c r="D1640" s="366"/>
      <c r="E1640" s="325" t="s">
        <v>1455</v>
      </c>
    </row>
    <row r="1641" spans="1:5" x14ac:dyDescent="0.2">
      <c r="A1641" s="347" t="s">
        <v>2259</v>
      </c>
      <c r="B1641" s="349" t="s">
        <v>2256</v>
      </c>
      <c r="C1641" s="350"/>
      <c r="D1641" s="353" t="s">
        <v>62</v>
      </c>
      <c r="E1641" s="326" t="s">
        <v>1454</v>
      </c>
    </row>
    <row r="1642" spans="1:5" x14ac:dyDescent="0.2">
      <c r="A1642" s="348"/>
      <c r="B1642" s="351"/>
      <c r="C1642" s="352"/>
      <c r="D1642" s="354"/>
      <c r="E1642" s="327" t="s">
        <v>1455</v>
      </c>
    </row>
    <row r="1643" spans="1:5" x14ac:dyDescent="0.2">
      <c r="A1643" s="355" t="s">
        <v>2260</v>
      </c>
      <c r="B1643" s="357" t="s">
        <v>2256</v>
      </c>
      <c r="C1643" s="358"/>
      <c r="D1643" s="361" t="s">
        <v>62</v>
      </c>
      <c r="E1643" s="324" t="s">
        <v>1454</v>
      </c>
    </row>
    <row r="1644" spans="1:5" x14ac:dyDescent="0.2">
      <c r="A1644" s="363"/>
      <c r="B1644" s="364"/>
      <c r="C1644" s="365"/>
      <c r="D1644" s="366"/>
      <c r="E1644" s="325" t="s">
        <v>1455</v>
      </c>
    </row>
    <row r="1645" spans="1:5" x14ac:dyDescent="0.2">
      <c r="A1645" s="347" t="s">
        <v>2261</v>
      </c>
      <c r="B1645" s="349" t="s">
        <v>2256</v>
      </c>
      <c r="C1645" s="350"/>
      <c r="D1645" s="353" t="s">
        <v>62</v>
      </c>
      <c r="E1645" s="326" t="s">
        <v>1454</v>
      </c>
    </row>
    <row r="1646" spans="1:5" x14ac:dyDescent="0.2">
      <c r="A1646" s="348"/>
      <c r="B1646" s="351"/>
      <c r="C1646" s="352"/>
      <c r="D1646" s="354"/>
      <c r="E1646" s="327" t="s">
        <v>1455</v>
      </c>
    </row>
    <row r="1647" spans="1:5" x14ac:dyDescent="0.2">
      <c r="A1647" s="355" t="s">
        <v>2262</v>
      </c>
      <c r="B1647" s="357" t="s">
        <v>2256</v>
      </c>
      <c r="C1647" s="358"/>
      <c r="D1647" s="361" t="s">
        <v>62</v>
      </c>
      <c r="E1647" s="324" t="s">
        <v>1454</v>
      </c>
    </row>
    <row r="1648" spans="1:5" x14ac:dyDescent="0.2">
      <c r="A1648" s="363"/>
      <c r="B1648" s="364"/>
      <c r="C1648" s="365"/>
      <c r="D1648" s="366"/>
      <c r="E1648" s="325" t="s">
        <v>1455</v>
      </c>
    </row>
    <row r="1649" spans="1:5" x14ac:dyDescent="0.2">
      <c r="A1649" s="347" t="s">
        <v>2263</v>
      </c>
      <c r="B1649" s="349" t="s">
        <v>2264</v>
      </c>
      <c r="C1649" s="350"/>
      <c r="D1649" s="353" t="s">
        <v>62</v>
      </c>
      <c r="E1649" s="326" t="s">
        <v>1454</v>
      </c>
    </row>
    <row r="1650" spans="1:5" x14ac:dyDescent="0.2">
      <c r="A1650" s="348"/>
      <c r="B1650" s="351"/>
      <c r="C1650" s="352"/>
      <c r="D1650" s="354"/>
      <c r="E1650" s="327" t="s">
        <v>1455</v>
      </c>
    </row>
    <row r="1651" spans="1:5" x14ac:dyDescent="0.2">
      <c r="A1651" s="355" t="s">
        <v>2265</v>
      </c>
      <c r="B1651" s="357" t="s">
        <v>2264</v>
      </c>
      <c r="C1651" s="358"/>
      <c r="D1651" s="361" t="s">
        <v>62</v>
      </c>
      <c r="E1651" s="324" t="s">
        <v>1454</v>
      </c>
    </row>
    <row r="1652" spans="1:5" x14ac:dyDescent="0.2">
      <c r="A1652" s="363"/>
      <c r="B1652" s="364"/>
      <c r="C1652" s="365"/>
      <c r="D1652" s="366"/>
      <c r="E1652" s="325" t="s">
        <v>1455</v>
      </c>
    </row>
    <row r="1653" spans="1:5" x14ac:dyDescent="0.2">
      <c r="A1653" s="347" t="s">
        <v>2266</v>
      </c>
      <c r="B1653" s="349" t="s">
        <v>2264</v>
      </c>
      <c r="C1653" s="350"/>
      <c r="D1653" s="353" t="s">
        <v>62</v>
      </c>
      <c r="E1653" s="326" t="s">
        <v>1454</v>
      </c>
    </row>
    <row r="1654" spans="1:5" x14ac:dyDescent="0.2">
      <c r="A1654" s="348"/>
      <c r="B1654" s="351"/>
      <c r="C1654" s="352"/>
      <c r="D1654" s="354"/>
      <c r="E1654" s="327" t="s">
        <v>1455</v>
      </c>
    </row>
    <row r="1655" spans="1:5" x14ac:dyDescent="0.2">
      <c r="A1655" s="355" t="s">
        <v>2267</v>
      </c>
      <c r="B1655" s="357" t="s">
        <v>2264</v>
      </c>
      <c r="C1655" s="358"/>
      <c r="D1655" s="361" t="s">
        <v>62</v>
      </c>
      <c r="E1655" s="324" t="s">
        <v>1454</v>
      </c>
    </row>
    <row r="1656" spans="1:5" x14ac:dyDescent="0.2">
      <c r="A1656" s="363"/>
      <c r="B1656" s="364"/>
      <c r="C1656" s="365"/>
      <c r="D1656" s="366"/>
      <c r="E1656" s="325" t="s">
        <v>1455</v>
      </c>
    </row>
    <row r="1657" spans="1:5" x14ac:dyDescent="0.2">
      <c r="A1657" s="347" t="s">
        <v>2268</v>
      </c>
      <c r="B1657" s="349" t="s">
        <v>2264</v>
      </c>
      <c r="C1657" s="350"/>
      <c r="D1657" s="353" t="s">
        <v>62</v>
      </c>
      <c r="E1657" s="326" t="s">
        <v>1454</v>
      </c>
    </row>
    <row r="1658" spans="1:5" x14ac:dyDescent="0.2">
      <c r="A1658" s="348"/>
      <c r="B1658" s="351"/>
      <c r="C1658" s="352"/>
      <c r="D1658" s="354"/>
      <c r="E1658" s="327" t="s">
        <v>1455</v>
      </c>
    </row>
    <row r="1659" spans="1:5" x14ac:dyDescent="0.2">
      <c r="A1659" s="355" t="s">
        <v>2269</v>
      </c>
      <c r="B1659" s="357" t="s">
        <v>2264</v>
      </c>
      <c r="C1659" s="358"/>
      <c r="D1659" s="361" t="s">
        <v>62</v>
      </c>
      <c r="E1659" s="324" t="s">
        <v>1454</v>
      </c>
    </row>
    <row r="1660" spans="1:5" x14ac:dyDescent="0.2">
      <c r="A1660" s="363"/>
      <c r="B1660" s="364"/>
      <c r="C1660" s="365"/>
      <c r="D1660" s="366"/>
      <c r="E1660" s="325" t="s">
        <v>1455</v>
      </c>
    </row>
    <row r="1661" spans="1:5" x14ac:dyDescent="0.2">
      <c r="A1661" s="347" t="s">
        <v>2270</v>
      </c>
      <c r="B1661" s="349" t="s">
        <v>2264</v>
      </c>
      <c r="C1661" s="350"/>
      <c r="D1661" s="353" t="s">
        <v>62</v>
      </c>
      <c r="E1661" s="326" t="s">
        <v>1454</v>
      </c>
    </row>
    <row r="1662" spans="1:5" x14ac:dyDescent="0.2">
      <c r="A1662" s="348"/>
      <c r="B1662" s="351"/>
      <c r="C1662" s="352"/>
      <c r="D1662" s="354"/>
      <c r="E1662" s="327" t="s">
        <v>1455</v>
      </c>
    </row>
    <row r="1663" spans="1:5" x14ac:dyDescent="0.2">
      <c r="A1663" s="355" t="s">
        <v>2271</v>
      </c>
      <c r="B1663" s="357" t="s">
        <v>2264</v>
      </c>
      <c r="C1663" s="358"/>
      <c r="D1663" s="361" t="s">
        <v>62</v>
      </c>
      <c r="E1663" s="324" t="s">
        <v>1454</v>
      </c>
    </row>
    <row r="1664" spans="1:5" x14ac:dyDescent="0.2">
      <c r="A1664" s="363"/>
      <c r="B1664" s="364"/>
      <c r="C1664" s="365"/>
      <c r="D1664" s="366"/>
      <c r="E1664" s="325" t="s">
        <v>1455</v>
      </c>
    </row>
    <row r="1665" spans="1:5" x14ac:dyDescent="0.2">
      <c r="A1665" s="347" t="s">
        <v>2272</v>
      </c>
      <c r="B1665" s="349" t="s">
        <v>2273</v>
      </c>
      <c r="C1665" s="350"/>
      <c r="D1665" s="353" t="s">
        <v>62</v>
      </c>
      <c r="E1665" s="326" t="s">
        <v>1454</v>
      </c>
    </row>
    <row r="1666" spans="1:5" x14ac:dyDescent="0.2">
      <c r="A1666" s="348"/>
      <c r="B1666" s="351"/>
      <c r="C1666" s="352"/>
      <c r="D1666" s="354"/>
      <c r="E1666" s="327" t="s">
        <v>1455</v>
      </c>
    </row>
    <row r="1667" spans="1:5" x14ac:dyDescent="0.2">
      <c r="A1667" s="355" t="s">
        <v>2274</v>
      </c>
      <c r="B1667" s="357" t="s">
        <v>2273</v>
      </c>
      <c r="C1667" s="358"/>
      <c r="D1667" s="361" t="s">
        <v>62</v>
      </c>
      <c r="E1667" s="324" t="s">
        <v>1454</v>
      </c>
    </row>
    <row r="1668" spans="1:5" x14ac:dyDescent="0.2">
      <c r="A1668" s="363"/>
      <c r="B1668" s="364"/>
      <c r="C1668" s="365"/>
      <c r="D1668" s="366"/>
      <c r="E1668" s="325" t="s">
        <v>1455</v>
      </c>
    </row>
    <row r="1669" spans="1:5" x14ac:dyDescent="0.2">
      <c r="A1669" s="347" t="s">
        <v>2275</v>
      </c>
      <c r="B1669" s="349" t="s">
        <v>2273</v>
      </c>
      <c r="C1669" s="350"/>
      <c r="D1669" s="353" t="s">
        <v>62</v>
      </c>
      <c r="E1669" s="326" t="s">
        <v>1454</v>
      </c>
    </row>
    <row r="1670" spans="1:5" x14ac:dyDescent="0.2">
      <c r="A1670" s="348"/>
      <c r="B1670" s="351"/>
      <c r="C1670" s="352"/>
      <c r="D1670" s="354"/>
      <c r="E1670" s="327" t="s">
        <v>1455</v>
      </c>
    </row>
    <row r="1671" spans="1:5" x14ac:dyDescent="0.2">
      <c r="A1671" s="355" t="s">
        <v>2276</v>
      </c>
      <c r="B1671" s="357" t="s">
        <v>2273</v>
      </c>
      <c r="C1671" s="358"/>
      <c r="D1671" s="361" t="s">
        <v>62</v>
      </c>
      <c r="E1671" s="324" t="s">
        <v>1454</v>
      </c>
    </row>
    <row r="1672" spans="1:5" x14ac:dyDescent="0.2">
      <c r="A1672" s="363"/>
      <c r="B1672" s="364"/>
      <c r="C1672" s="365"/>
      <c r="D1672" s="366"/>
      <c r="E1672" s="325" t="s">
        <v>1455</v>
      </c>
    </row>
    <row r="1673" spans="1:5" x14ac:dyDescent="0.2">
      <c r="A1673" s="347" t="s">
        <v>2277</v>
      </c>
      <c r="B1673" s="349" t="s">
        <v>2273</v>
      </c>
      <c r="C1673" s="350"/>
      <c r="D1673" s="353" t="s">
        <v>62</v>
      </c>
      <c r="E1673" s="326" t="s">
        <v>1454</v>
      </c>
    </row>
    <row r="1674" spans="1:5" x14ac:dyDescent="0.2">
      <c r="A1674" s="348"/>
      <c r="B1674" s="351"/>
      <c r="C1674" s="352"/>
      <c r="D1674" s="354"/>
      <c r="E1674" s="327" t="s">
        <v>1455</v>
      </c>
    </row>
    <row r="1675" spans="1:5" x14ac:dyDescent="0.2">
      <c r="A1675" s="355" t="s">
        <v>2278</v>
      </c>
      <c r="B1675" s="357" t="s">
        <v>2279</v>
      </c>
      <c r="C1675" s="358"/>
      <c r="D1675" s="361" t="s">
        <v>62</v>
      </c>
      <c r="E1675" s="324" t="s">
        <v>1454</v>
      </c>
    </row>
    <row r="1676" spans="1:5" x14ac:dyDescent="0.2">
      <c r="A1676" s="363"/>
      <c r="B1676" s="364"/>
      <c r="C1676" s="365"/>
      <c r="D1676" s="366"/>
      <c r="E1676" s="325" t="s">
        <v>1455</v>
      </c>
    </row>
    <row r="1677" spans="1:5" x14ac:dyDescent="0.2">
      <c r="A1677" s="347" t="s">
        <v>2280</v>
      </c>
      <c r="B1677" s="349" t="s">
        <v>2273</v>
      </c>
      <c r="C1677" s="350"/>
      <c r="D1677" s="353" t="s">
        <v>62</v>
      </c>
      <c r="E1677" s="326" t="s">
        <v>1454</v>
      </c>
    </row>
    <row r="1678" spans="1:5" x14ac:dyDescent="0.2">
      <c r="A1678" s="348"/>
      <c r="B1678" s="351"/>
      <c r="C1678" s="352"/>
      <c r="D1678" s="354"/>
      <c r="E1678" s="327" t="s">
        <v>1455</v>
      </c>
    </row>
    <row r="1679" spans="1:5" x14ac:dyDescent="0.2">
      <c r="A1679" s="355" t="s">
        <v>2281</v>
      </c>
      <c r="B1679" s="357" t="s">
        <v>2273</v>
      </c>
      <c r="C1679" s="358"/>
      <c r="D1679" s="361" t="s">
        <v>62</v>
      </c>
      <c r="E1679" s="324" t="s">
        <v>1454</v>
      </c>
    </row>
    <row r="1680" spans="1:5" x14ac:dyDescent="0.2">
      <c r="A1680" s="363"/>
      <c r="B1680" s="364"/>
      <c r="C1680" s="365"/>
      <c r="D1680" s="366"/>
      <c r="E1680" s="325" t="s">
        <v>1455</v>
      </c>
    </row>
    <row r="1681" spans="1:5" x14ac:dyDescent="0.2">
      <c r="A1681" s="347" t="s">
        <v>2282</v>
      </c>
      <c r="B1681" s="349" t="s">
        <v>2279</v>
      </c>
      <c r="C1681" s="350"/>
      <c r="D1681" s="353" t="s">
        <v>62</v>
      </c>
      <c r="E1681" s="326" t="s">
        <v>1454</v>
      </c>
    </row>
    <row r="1682" spans="1:5" x14ac:dyDescent="0.2">
      <c r="A1682" s="348"/>
      <c r="B1682" s="351"/>
      <c r="C1682" s="352"/>
      <c r="D1682" s="354"/>
      <c r="E1682" s="327" t="s">
        <v>1455</v>
      </c>
    </row>
    <row r="1683" spans="1:5" x14ac:dyDescent="0.2">
      <c r="A1683" s="355" t="s">
        <v>2283</v>
      </c>
      <c r="B1683" s="357" t="s">
        <v>2279</v>
      </c>
      <c r="C1683" s="358"/>
      <c r="D1683" s="361" t="s">
        <v>62</v>
      </c>
      <c r="E1683" s="324" t="s">
        <v>1454</v>
      </c>
    </row>
    <row r="1684" spans="1:5" x14ac:dyDescent="0.2">
      <c r="A1684" s="363"/>
      <c r="B1684" s="364"/>
      <c r="C1684" s="365"/>
      <c r="D1684" s="366"/>
      <c r="E1684" s="325" t="s">
        <v>1455</v>
      </c>
    </row>
    <row r="1685" spans="1:5" x14ac:dyDescent="0.2">
      <c r="A1685" s="347" t="s">
        <v>2284</v>
      </c>
      <c r="B1685" s="349" t="s">
        <v>2273</v>
      </c>
      <c r="C1685" s="350"/>
      <c r="D1685" s="353" t="s">
        <v>62</v>
      </c>
      <c r="E1685" s="326" t="s">
        <v>1454</v>
      </c>
    </row>
    <row r="1686" spans="1:5" x14ac:dyDescent="0.2">
      <c r="A1686" s="348"/>
      <c r="B1686" s="351"/>
      <c r="C1686" s="352"/>
      <c r="D1686" s="354"/>
      <c r="E1686" s="327" t="s">
        <v>1455</v>
      </c>
    </row>
    <row r="1687" spans="1:5" x14ac:dyDescent="0.2">
      <c r="A1687" s="355" t="s">
        <v>2285</v>
      </c>
      <c r="B1687" s="357" t="s">
        <v>2273</v>
      </c>
      <c r="C1687" s="358"/>
      <c r="D1687" s="361" t="s">
        <v>62</v>
      </c>
      <c r="E1687" s="324" t="s">
        <v>1454</v>
      </c>
    </row>
    <row r="1688" spans="1:5" x14ac:dyDescent="0.2">
      <c r="A1688" s="363"/>
      <c r="B1688" s="364"/>
      <c r="C1688" s="365"/>
      <c r="D1688" s="366"/>
      <c r="E1688" s="325" t="s">
        <v>1455</v>
      </c>
    </row>
    <row r="1689" spans="1:5" x14ac:dyDescent="0.2">
      <c r="A1689" s="347" t="s">
        <v>2286</v>
      </c>
      <c r="B1689" s="349" t="s">
        <v>2273</v>
      </c>
      <c r="C1689" s="350"/>
      <c r="D1689" s="353" t="s">
        <v>62</v>
      </c>
      <c r="E1689" s="326" t="s">
        <v>1454</v>
      </c>
    </row>
    <row r="1690" spans="1:5" x14ac:dyDescent="0.2">
      <c r="A1690" s="348"/>
      <c r="B1690" s="351"/>
      <c r="C1690" s="352"/>
      <c r="D1690" s="354"/>
      <c r="E1690" s="327" t="s">
        <v>1455</v>
      </c>
    </row>
    <row r="1691" spans="1:5" x14ac:dyDescent="0.2">
      <c r="A1691" s="355" t="s">
        <v>2287</v>
      </c>
      <c r="B1691" s="357" t="s">
        <v>2279</v>
      </c>
      <c r="C1691" s="358"/>
      <c r="D1691" s="361" t="s">
        <v>62</v>
      </c>
      <c r="E1691" s="324" t="s">
        <v>1454</v>
      </c>
    </row>
    <row r="1692" spans="1:5" x14ac:dyDescent="0.2">
      <c r="A1692" s="363"/>
      <c r="B1692" s="364"/>
      <c r="C1692" s="365"/>
      <c r="D1692" s="366"/>
      <c r="E1692" s="325" t="s">
        <v>1455</v>
      </c>
    </row>
    <row r="1693" spans="1:5" x14ac:dyDescent="0.2">
      <c r="A1693" s="347" t="s">
        <v>2288</v>
      </c>
      <c r="B1693" s="349" t="s">
        <v>2273</v>
      </c>
      <c r="C1693" s="350"/>
      <c r="D1693" s="353" t="s">
        <v>62</v>
      </c>
      <c r="E1693" s="326" t="s">
        <v>1454</v>
      </c>
    </row>
    <row r="1694" spans="1:5" x14ac:dyDescent="0.2">
      <c r="A1694" s="348"/>
      <c r="B1694" s="351"/>
      <c r="C1694" s="352"/>
      <c r="D1694" s="354"/>
      <c r="E1694" s="327" t="s">
        <v>1455</v>
      </c>
    </row>
    <row r="1695" spans="1:5" x14ac:dyDescent="0.2">
      <c r="A1695" s="355" t="s">
        <v>2289</v>
      </c>
      <c r="B1695" s="357" t="s">
        <v>2273</v>
      </c>
      <c r="C1695" s="358"/>
      <c r="D1695" s="361" t="s">
        <v>62</v>
      </c>
      <c r="E1695" s="324" t="s">
        <v>1454</v>
      </c>
    </row>
    <row r="1696" spans="1:5" x14ac:dyDescent="0.2">
      <c r="A1696" s="363"/>
      <c r="B1696" s="364"/>
      <c r="C1696" s="365"/>
      <c r="D1696" s="366"/>
      <c r="E1696" s="325" t="s">
        <v>1455</v>
      </c>
    </row>
    <row r="1697" spans="1:5" x14ac:dyDescent="0.2">
      <c r="A1697" s="347" t="s">
        <v>2290</v>
      </c>
      <c r="B1697" s="349" t="s">
        <v>2273</v>
      </c>
      <c r="C1697" s="350"/>
      <c r="D1697" s="353" t="s">
        <v>62</v>
      </c>
      <c r="E1697" s="326" t="s">
        <v>1454</v>
      </c>
    </row>
    <row r="1698" spans="1:5" x14ac:dyDescent="0.2">
      <c r="A1698" s="348"/>
      <c r="B1698" s="351"/>
      <c r="C1698" s="352"/>
      <c r="D1698" s="354"/>
      <c r="E1698" s="327" t="s">
        <v>1455</v>
      </c>
    </row>
    <row r="1699" spans="1:5" x14ac:dyDescent="0.2">
      <c r="A1699" s="355" t="s">
        <v>2291</v>
      </c>
      <c r="B1699" s="357" t="s">
        <v>2273</v>
      </c>
      <c r="C1699" s="358"/>
      <c r="D1699" s="361" t="s">
        <v>62</v>
      </c>
      <c r="E1699" s="324" t="s">
        <v>1454</v>
      </c>
    </row>
    <row r="1700" spans="1:5" x14ac:dyDescent="0.2">
      <c r="A1700" s="363"/>
      <c r="B1700" s="364"/>
      <c r="C1700" s="365"/>
      <c r="D1700" s="366"/>
      <c r="E1700" s="325" t="s">
        <v>1455</v>
      </c>
    </row>
    <row r="1701" spans="1:5" x14ac:dyDescent="0.2">
      <c r="A1701" s="347" t="s">
        <v>2292</v>
      </c>
      <c r="B1701" s="349" t="s">
        <v>2273</v>
      </c>
      <c r="C1701" s="350"/>
      <c r="D1701" s="353" t="s">
        <v>62</v>
      </c>
      <c r="E1701" s="326" t="s">
        <v>1454</v>
      </c>
    </row>
    <row r="1702" spans="1:5" x14ac:dyDescent="0.2">
      <c r="A1702" s="348"/>
      <c r="B1702" s="351"/>
      <c r="C1702" s="352"/>
      <c r="D1702" s="354"/>
      <c r="E1702" s="327" t="s">
        <v>1455</v>
      </c>
    </row>
    <row r="1703" spans="1:5" x14ac:dyDescent="0.2">
      <c r="A1703" s="355" t="s">
        <v>2293</v>
      </c>
      <c r="B1703" s="357" t="s">
        <v>2273</v>
      </c>
      <c r="C1703" s="358"/>
      <c r="D1703" s="361" t="s">
        <v>62</v>
      </c>
      <c r="E1703" s="324" t="s">
        <v>1454</v>
      </c>
    </row>
    <row r="1704" spans="1:5" x14ac:dyDescent="0.2">
      <c r="A1704" s="363"/>
      <c r="B1704" s="364"/>
      <c r="C1704" s="365"/>
      <c r="D1704" s="366"/>
      <c r="E1704" s="325" t="s">
        <v>1455</v>
      </c>
    </row>
    <row r="1705" spans="1:5" x14ac:dyDescent="0.2">
      <c r="A1705" s="347" t="s">
        <v>2294</v>
      </c>
      <c r="B1705" s="349" t="s">
        <v>2295</v>
      </c>
      <c r="C1705" s="350"/>
      <c r="D1705" s="353" t="s">
        <v>62</v>
      </c>
      <c r="E1705" s="326" t="s">
        <v>1454</v>
      </c>
    </row>
    <row r="1706" spans="1:5" x14ac:dyDescent="0.2">
      <c r="A1706" s="348"/>
      <c r="B1706" s="351"/>
      <c r="C1706" s="352"/>
      <c r="D1706" s="354"/>
      <c r="E1706" s="327" t="s">
        <v>1455</v>
      </c>
    </row>
    <row r="1707" spans="1:5" x14ac:dyDescent="0.2">
      <c r="A1707" s="355" t="s">
        <v>2296</v>
      </c>
      <c r="B1707" s="357" t="s">
        <v>2295</v>
      </c>
      <c r="C1707" s="358"/>
      <c r="D1707" s="361" t="s">
        <v>62</v>
      </c>
      <c r="E1707" s="324" t="s">
        <v>1454</v>
      </c>
    </row>
    <row r="1708" spans="1:5" x14ac:dyDescent="0.2">
      <c r="A1708" s="363"/>
      <c r="B1708" s="364"/>
      <c r="C1708" s="365"/>
      <c r="D1708" s="366"/>
      <c r="E1708" s="325" t="s">
        <v>1455</v>
      </c>
    </row>
    <row r="1709" spans="1:5" x14ac:dyDescent="0.2">
      <c r="A1709" s="347" t="s">
        <v>2297</v>
      </c>
      <c r="B1709" s="349" t="s">
        <v>2295</v>
      </c>
      <c r="C1709" s="350"/>
      <c r="D1709" s="353" t="s">
        <v>62</v>
      </c>
      <c r="E1709" s="326" t="s">
        <v>1454</v>
      </c>
    </row>
    <row r="1710" spans="1:5" x14ac:dyDescent="0.2">
      <c r="A1710" s="348"/>
      <c r="B1710" s="351"/>
      <c r="C1710" s="352"/>
      <c r="D1710" s="354"/>
      <c r="E1710" s="327" t="s">
        <v>1455</v>
      </c>
    </row>
    <row r="1711" spans="1:5" x14ac:dyDescent="0.2">
      <c r="A1711" s="355" t="s">
        <v>2298</v>
      </c>
      <c r="B1711" s="357" t="s">
        <v>2295</v>
      </c>
      <c r="C1711" s="358"/>
      <c r="D1711" s="361" t="s">
        <v>62</v>
      </c>
      <c r="E1711" s="324" t="s">
        <v>1454</v>
      </c>
    </row>
    <row r="1712" spans="1:5" x14ac:dyDescent="0.2">
      <c r="A1712" s="363"/>
      <c r="B1712" s="364"/>
      <c r="C1712" s="365"/>
      <c r="D1712" s="366"/>
      <c r="E1712" s="325" t="s">
        <v>1455</v>
      </c>
    </row>
    <row r="1713" spans="1:5" x14ac:dyDescent="0.2">
      <c r="A1713" s="347" t="s">
        <v>2299</v>
      </c>
      <c r="B1713" s="349" t="s">
        <v>2295</v>
      </c>
      <c r="C1713" s="350"/>
      <c r="D1713" s="353" t="s">
        <v>62</v>
      </c>
      <c r="E1713" s="326" t="s">
        <v>1454</v>
      </c>
    </row>
    <row r="1714" spans="1:5" x14ac:dyDescent="0.2">
      <c r="A1714" s="348"/>
      <c r="B1714" s="351"/>
      <c r="C1714" s="352"/>
      <c r="D1714" s="354"/>
      <c r="E1714" s="327" t="s">
        <v>1455</v>
      </c>
    </row>
    <row r="1715" spans="1:5" x14ac:dyDescent="0.2">
      <c r="A1715" s="355" t="s">
        <v>2300</v>
      </c>
      <c r="B1715" s="357" t="s">
        <v>2295</v>
      </c>
      <c r="C1715" s="358"/>
      <c r="D1715" s="361" t="s">
        <v>62</v>
      </c>
      <c r="E1715" s="324" t="s">
        <v>1454</v>
      </c>
    </row>
    <row r="1716" spans="1:5" x14ac:dyDescent="0.2">
      <c r="A1716" s="363"/>
      <c r="B1716" s="364"/>
      <c r="C1716" s="365"/>
      <c r="D1716" s="366"/>
      <c r="E1716" s="325" t="s">
        <v>1455</v>
      </c>
    </row>
    <row r="1717" spans="1:5" x14ac:dyDescent="0.2">
      <c r="A1717" s="347" t="s">
        <v>2301</v>
      </c>
      <c r="B1717" s="349" t="s">
        <v>2295</v>
      </c>
      <c r="C1717" s="350"/>
      <c r="D1717" s="353" t="s">
        <v>62</v>
      </c>
      <c r="E1717" s="326" t="s">
        <v>1454</v>
      </c>
    </row>
    <row r="1718" spans="1:5" x14ac:dyDescent="0.2">
      <c r="A1718" s="348"/>
      <c r="B1718" s="351"/>
      <c r="C1718" s="352"/>
      <c r="D1718" s="354"/>
      <c r="E1718" s="327" t="s">
        <v>1455</v>
      </c>
    </row>
    <row r="1719" spans="1:5" x14ac:dyDescent="0.2">
      <c r="A1719" s="355" t="s">
        <v>2263</v>
      </c>
      <c r="B1719" s="357" t="s">
        <v>2295</v>
      </c>
      <c r="C1719" s="358"/>
      <c r="D1719" s="361" t="s">
        <v>62</v>
      </c>
      <c r="E1719" s="324" t="s">
        <v>1454</v>
      </c>
    </row>
    <row r="1720" spans="1:5" x14ac:dyDescent="0.2">
      <c r="A1720" s="363"/>
      <c r="B1720" s="364"/>
      <c r="C1720" s="365"/>
      <c r="D1720" s="366"/>
      <c r="E1720" s="325" t="s">
        <v>1455</v>
      </c>
    </row>
    <row r="1721" spans="1:5" x14ac:dyDescent="0.2">
      <c r="A1721" s="347" t="s">
        <v>2302</v>
      </c>
      <c r="B1721" s="349" t="s">
        <v>2303</v>
      </c>
      <c r="C1721" s="350"/>
      <c r="D1721" s="353" t="s">
        <v>62</v>
      </c>
      <c r="E1721" s="326" t="s">
        <v>1454</v>
      </c>
    </row>
    <row r="1722" spans="1:5" x14ac:dyDescent="0.2">
      <c r="A1722" s="348"/>
      <c r="B1722" s="351"/>
      <c r="C1722" s="352"/>
      <c r="D1722" s="354"/>
      <c r="E1722" s="327" t="s">
        <v>1455</v>
      </c>
    </row>
    <row r="1723" spans="1:5" x14ac:dyDescent="0.2">
      <c r="A1723" s="355" t="s">
        <v>2304</v>
      </c>
      <c r="B1723" s="357" t="s">
        <v>2303</v>
      </c>
      <c r="C1723" s="358"/>
      <c r="D1723" s="361" t="s">
        <v>62</v>
      </c>
      <c r="E1723" s="324" t="s">
        <v>1454</v>
      </c>
    </row>
    <row r="1724" spans="1:5" x14ac:dyDescent="0.2">
      <c r="A1724" s="363"/>
      <c r="B1724" s="364"/>
      <c r="C1724" s="365"/>
      <c r="D1724" s="366"/>
      <c r="E1724" s="325" t="s">
        <v>1455</v>
      </c>
    </row>
    <row r="1725" spans="1:5" x14ac:dyDescent="0.2">
      <c r="A1725" s="347" t="s">
        <v>2305</v>
      </c>
      <c r="B1725" s="349" t="s">
        <v>2303</v>
      </c>
      <c r="C1725" s="350"/>
      <c r="D1725" s="353" t="s">
        <v>62</v>
      </c>
      <c r="E1725" s="326" t="s">
        <v>1454</v>
      </c>
    </row>
    <row r="1726" spans="1:5" x14ac:dyDescent="0.2">
      <c r="A1726" s="348"/>
      <c r="B1726" s="351"/>
      <c r="C1726" s="352"/>
      <c r="D1726" s="354"/>
      <c r="E1726" s="327" t="s">
        <v>1455</v>
      </c>
    </row>
    <row r="1727" spans="1:5" x14ac:dyDescent="0.2">
      <c r="A1727" s="355" t="s">
        <v>2306</v>
      </c>
      <c r="B1727" s="357" t="s">
        <v>2303</v>
      </c>
      <c r="C1727" s="358"/>
      <c r="D1727" s="361" t="s">
        <v>62</v>
      </c>
      <c r="E1727" s="324" t="s">
        <v>1454</v>
      </c>
    </row>
    <row r="1728" spans="1:5" x14ac:dyDescent="0.2">
      <c r="A1728" s="363"/>
      <c r="B1728" s="364"/>
      <c r="C1728" s="365"/>
      <c r="D1728" s="366"/>
      <c r="E1728" s="325" t="s">
        <v>1455</v>
      </c>
    </row>
    <row r="1729" spans="1:5" x14ac:dyDescent="0.2">
      <c r="A1729" s="347" t="s">
        <v>2307</v>
      </c>
      <c r="B1729" s="349" t="s">
        <v>2303</v>
      </c>
      <c r="C1729" s="350"/>
      <c r="D1729" s="353" t="s">
        <v>62</v>
      </c>
      <c r="E1729" s="326" t="s">
        <v>1454</v>
      </c>
    </row>
    <row r="1730" spans="1:5" x14ac:dyDescent="0.2">
      <c r="A1730" s="348"/>
      <c r="B1730" s="351"/>
      <c r="C1730" s="352"/>
      <c r="D1730" s="354"/>
      <c r="E1730" s="327" t="s">
        <v>1455</v>
      </c>
    </row>
    <row r="1731" spans="1:5" x14ac:dyDescent="0.2">
      <c r="A1731" s="355" t="s">
        <v>2308</v>
      </c>
      <c r="B1731" s="357" t="s">
        <v>2303</v>
      </c>
      <c r="C1731" s="358"/>
      <c r="D1731" s="361" t="s">
        <v>62</v>
      </c>
      <c r="E1731" s="324" t="s">
        <v>1454</v>
      </c>
    </row>
    <row r="1732" spans="1:5" x14ac:dyDescent="0.2">
      <c r="A1732" s="363"/>
      <c r="B1732" s="364"/>
      <c r="C1732" s="365"/>
      <c r="D1732" s="366"/>
      <c r="E1732" s="325" t="s">
        <v>1455</v>
      </c>
    </row>
    <row r="1733" spans="1:5" x14ac:dyDescent="0.2">
      <c r="A1733" s="347" t="s">
        <v>2309</v>
      </c>
      <c r="B1733" s="349" t="s">
        <v>2303</v>
      </c>
      <c r="C1733" s="350"/>
      <c r="D1733" s="353" t="s">
        <v>62</v>
      </c>
      <c r="E1733" s="326" t="s">
        <v>1454</v>
      </c>
    </row>
    <row r="1734" spans="1:5" x14ac:dyDescent="0.2">
      <c r="A1734" s="348"/>
      <c r="B1734" s="351"/>
      <c r="C1734" s="352"/>
      <c r="D1734" s="354"/>
      <c r="E1734" s="327" t="s">
        <v>1455</v>
      </c>
    </row>
    <row r="1735" spans="1:5" x14ac:dyDescent="0.2">
      <c r="A1735" s="355" t="s">
        <v>2310</v>
      </c>
      <c r="B1735" s="357" t="s">
        <v>2303</v>
      </c>
      <c r="C1735" s="358"/>
      <c r="D1735" s="361" t="s">
        <v>62</v>
      </c>
      <c r="E1735" s="324" t="s">
        <v>1454</v>
      </c>
    </row>
    <row r="1736" spans="1:5" x14ac:dyDescent="0.2">
      <c r="A1736" s="363"/>
      <c r="B1736" s="364"/>
      <c r="C1736" s="365"/>
      <c r="D1736" s="366"/>
      <c r="E1736" s="325" t="s">
        <v>1455</v>
      </c>
    </row>
    <row r="1737" spans="1:5" x14ac:dyDescent="0.2">
      <c r="A1737" s="347" t="s">
        <v>2311</v>
      </c>
      <c r="B1737" s="349" t="s">
        <v>2303</v>
      </c>
      <c r="C1737" s="350"/>
      <c r="D1737" s="353" t="s">
        <v>62</v>
      </c>
      <c r="E1737" s="326" t="s">
        <v>1454</v>
      </c>
    </row>
    <row r="1738" spans="1:5" x14ac:dyDescent="0.2">
      <c r="A1738" s="348"/>
      <c r="B1738" s="351"/>
      <c r="C1738" s="352"/>
      <c r="D1738" s="354"/>
      <c r="E1738" s="327" t="s">
        <v>1455</v>
      </c>
    </row>
    <row r="1739" spans="1:5" x14ac:dyDescent="0.2">
      <c r="A1739" s="355" t="s">
        <v>2312</v>
      </c>
      <c r="B1739" s="357" t="s">
        <v>2303</v>
      </c>
      <c r="C1739" s="358"/>
      <c r="D1739" s="361" t="s">
        <v>62</v>
      </c>
      <c r="E1739" s="324" t="s">
        <v>1454</v>
      </c>
    </row>
    <row r="1740" spans="1:5" x14ac:dyDescent="0.2">
      <c r="A1740" s="363"/>
      <c r="B1740" s="364"/>
      <c r="C1740" s="365"/>
      <c r="D1740" s="366"/>
      <c r="E1740" s="325" t="s">
        <v>1455</v>
      </c>
    </row>
    <row r="1741" spans="1:5" x14ac:dyDescent="0.2">
      <c r="A1741" s="347" t="s">
        <v>2313</v>
      </c>
      <c r="B1741" s="349" t="s">
        <v>2303</v>
      </c>
      <c r="C1741" s="350"/>
      <c r="D1741" s="353" t="s">
        <v>62</v>
      </c>
      <c r="E1741" s="326" t="s">
        <v>1454</v>
      </c>
    </row>
    <row r="1742" spans="1:5" x14ac:dyDescent="0.2">
      <c r="A1742" s="348"/>
      <c r="B1742" s="351"/>
      <c r="C1742" s="352"/>
      <c r="D1742" s="354"/>
      <c r="E1742" s="327" t="s">
        <v>1455</v>
      </c>
    </row>
    <row r="1743" spans="1:5" x14ac:dyDescent="0.2">
      <c r="A1743" s="355" t="s">
        <v>2314</v>
      </c>
      <c r="B1743" s="357" t="s">
        <v>2303</v>
      </c>
      <c r="C1743" s="358"/>
      <c r="D1743" s="361" t="s">
        <v>62</v>
      </c>
      <c r="E1743" s="324" t="s">
        <v>1454</v>
      </c>
    </row>
    <row r="1744" spans="1:5" x14ac:dyDescent="0.2">
      <c r="A1744" s="363"/>
      <c r="B1744" s="364"/>
      <c r="C1744" s="365"/>
      <c r="D1744" s="366"/>
      <c r="E1744" s="325" t="s">
        <v>1455</v>
      </c>
    </row>
    <row r="1745" spans="1:5" x14ac:dyDescent="0.2">
      <c r="A1745" s="347" t="s">
        <v>2315</v>
      </c>
      <c r="B1745" s="349" t="s">
        <v>2303</v>
      </c>
      <c r="C1745" s="350"/>
      <c r="D1745" s="353" t="s">
        <v>62</v>
      </c>
      <c r="E1745" s="326" t="s">
        <v>1454</v>
      </c>
    </row>
    <row r="1746" spans="1:5" x14ac:dyDescent="0.2">
      <c r="A1746" s="348"/>
      <c r="B1746" s="351"/>
      <c r="C1746" s="352"/>
      <c r="D1746" s="354"/>
      <c r="E1746" s="327" t="s">
        <v>1455</v>
      </c>
    </row>
    <row r="1747" spans="1:5" x14ac:dyDescent="0.2">
      <c r="A1747" s="355" t="s">
        <v>2316</v>
      </c>
      <c r="B1747" s="357" t="s">
        <v>2317</v>
      </c>
      <c r="C1747" s="358"/>
      <c r="D1747" s="361" t="s">
        <v>62</v>
      </c>
      <c r="E1747" s="324" t="s">
        <v>1454</v>
      </c>
    </row>
    <row r="1748" spans="1:5" x14ac:dyDescent="0.2">
      <c r="A1748" s="363"/>
      <c r="B1748" s="364"/>
      <c r="C1748" s="365"/>
      <c r="D1748" s="366"/>
      <c r="E1748" s="325" t="s">
        <v>1455</v>
      </c>
    </row>
    <row r="1749" spans="1:5" x14ac:dyDescent="0.2">
      <c r="A1749" s="347" t="s">
        <v>2318</v>
      </c>
      <c r="B1749" s="349" t="s">
        <v>2317</v>
      </c>
      <c r="C1749" s="350"/>
      <c r="D1749" s="353" t="s">
        <v>62</v>
      </c>
      <c r="E1749" s="326" t="s">
        <v>1454</v>
      </c>
    </row>
    <row r="1750" spans="1:5" x14ac:dyDescent="0.2">
      <c r="A1750" s="348"/>
      <c r="B1750" s="351"/>
      <c r="C1750" s="352"/>
      <c r="D1750" s="354"/>
      <c r="E1750" s="327" t="s">
        <v>1455</v>
      </c>
    </row>
    <row r="1751" spans="1:5" x14ac:dyDescent="0.2">
      <c r="A1751" s="355" t="s">
        <v>2319</v>
      </c>
      <c r="B1751" s="357" t="s">
        <v>2317</v>
      </c>
      <c r="C1751" s="358"/>
      <c r="D1751" s="361" t="s">
        <v>62</v>
      </c>
      <c r="E1751" s="324" t="s">
        <v>1454</v>
      </c>
    </row>
    <row r="1752" spans="1:5" x14ac:dyDescent="0.2">
      <c r="A1752" s="363"/>
      <c r="B1752" s="364"/>
      <c r="C1752" s="365"/>
      <c r="D1752" s="366"/>
      <c r="E1752" s="325" t="s">
        <v>1455</v>
      </c>
    </row>
    <row r="1753" spans="1:5" x14ac:dyDescent="0.2">
      <c r="A1753" s="347" t="s">
        <v>2320</v>
      </c>
      <c r="B1753" s="349" t="s">
        <v>2317</v>
      </c>
      <c r="C1753" s="350"/>
      <c r="D1753" s="353" t="s">
        <v>62</v>
      </c>
      <c r="E1753" s="326" t="s">
        <v>1454</v>
      </c>
    </row>
    <row r="1754" spans="1:5" x14ac:dyDescent="0.2">
      <c r="A1754" s="348"/>
      <c r="B1754" s="351"/>
      <c r="C1754" s="352"/>
      <c r="D1754" s="354"/>
      <c r="E1754" s="327" t="s">
        <v>1455</v>
      </c>
    </row>
    <row r="1755" spans="1:5" x14ac:dyDescent="0.2">
      <c r="A1755" s="355" t="s">
        <v>2321</v>
      </c>
      <c r="B1755" s="357" t="s">
        <v>2317</v>
      </c>
      <c r="C1755" s="358"/>
      <c r="D1755" s="361" t="s">
        <v>62</v>
      </c>
      <c r="E1755" s="324" t="s">
        <v>1454</v>
      </c>
    </row>
    <row r="1756" spans="1:5" x14ac:dyDescent="0.2">
      <c r="A1756" s="363"/>
      <c r="B1756" s="364"/>
      <c r="C1756" s="365"/>
      <c r="D1756" s="366"/>
      <c r="E1756" s="325" t="s">
        <v>1455</v>
      </c>
    </row>
    <row r="1757" spans="1:5" x14ac:dyDescent="0.2">
      <c r="A1757" s="347" t="s">
        <v>2322</v>
      </c>
      <c r="B1757" s="349" t="s">
        <v>2323</v>
      </c>
      <c r="C1757" s="350"/>
      <c r="D1757" s="353" t="s">
        <v>62</v>
      </c>
      <c r="E1757" s="326" t="s">
        <v>1454</v>
      </c>
    </row>
    <row r="1758" spans="1:5" x14ac:dyDescent="0.2">
      <c r="A1758" s="348"/>
      <c r="B1758" s="351"/>
      <c r="C1758" s="352"/>
      <c r="D1758" s="354"/>
      <c r="E1758" s="327" t="s">
        <v>1455</v>
      </c>
    </row>
    <row r="1759" spans="1:5" x14ac:dyDescent="0.2">
      <c r="A1759" s="355" t="s">
        <v>2324</v>
      </c>
      <c r="B1759" s="357" t="s">
        <v>2323</v>
      </c>
      <c r="C1759" s="358"/>
      <c r="D1759" s="361" t="s">
        <v>62</v>
      </c>
      <c r="E1759" s="324" t="s">
        <v>1454</v>
      </c>
    </row>
    <row r="1760" spans="1:5" x14ac:dyDescent="0.2">
      <c r="A1760" s="363"/>
      <c r="B1760" s="364"/>
      <c r="C1760" s="365"/>
      <c r="D1760" s="366"/>
      <c r="E1760" s="325" t="s">
        <v>1455</v>
      </c>
    </row>
    <row r="1761" spans="1:5" x14ac:dyDescent="0.2">
      <c r="A1761" s="347" t="s">
        <v>2325</v>
      </c>
      <c r="B1761" s="349" t="s">
        <v>2323</v>
      </c>
      <c r="C1761" s="350"/>
      <c r="D1761" s="353" t="s">
        <v>62</v>
      </c>
      <c r="E1761" s="326" t="s">
        <v>1454</v>
      </c>
    </row>
    <row r="1762" spans="1:5" x14ac:dyDescent="0.2">
      <c r="A1762" s="348"/>
      <c r="B1762" s="351"/>
      <c r="C1762" s="352"/>
      <c r="D1762" s="354"/>
      <c r="E1762" s="327" t="s">
        <v>1455</v>
      </c>
    </row>
    <row r="1763" spans="1:5" x14ac:dyDescent="0.2">
      <c r="A1763" s="355" t="s">
        <v>2326</v>
      </c>
      <c r="B1763" s="357" t="s">
        <v>2323</v>
      </c>
      <c r="C1763" s="358"/>
      <c r="D1763" s="361" t="s">
        <v>62</v>
      </c>
      <c r="E1763" s="324" t="s">
        <v>1454</v>
      </c>
    </row>
    <row r="1764" spans="1:5" x14ac:dyDescent="0.2">
      <c r="A1764" s="363"/>
      <c r="B1764" s="364"/>
      <c r="C1764" s="365"/>
      <c r="D1764" s="366"/>
      <c r="E1764" s="325" t="s">
        <v>1455</v>
      </c>
    </row>
    <row r="1765" spans="1:5" x14ac:dyDescent="0.2">
      <c r="A1765" s="347" t="s">
        <v>2327</v>
      </c>
      <c r="B1765" s="349" t="s">
        <v>2328</v>
      </c>
      <c r="C1765" s="350"/>
      <c r="D1765" s="353" t="s">
        <v>62</v>
      </c>
      <c r="E1765" s="326" t="s">
        <v>1454</v>
      </c>
    </row>
    <row r="1766" spans="1:5" x14ac:dyDescent="0.2">
      <c r="A1766" s="348"/>
      <c r="B1766" s="351"/>
      <c r="C1766" s="352"/>
      <c r="D1766" s="354"/>
      <c r="E1766" s="327" t="s">
        <v>1455</v>
      </c>
    </row>
    <row r="1767" spans="1:5" x14ac:dyDescent="0.2">
      <c r="A1767" s="355" t="s">
        <v>2329</v>
      </c>
      <c r="B1767" s="357" t="s">
        <v>2328</v>
      </c>
      <c r="C1767" s="358"/>
      <c r="D1767" s="361" t="s">
        <v>62</v>
      </c>
      <c r="E1767" s="324" t="s">
        <v>1454</v>
      </c>
    </row>
    <row r="1768" spans="1:5" x14ac:dyDescent="0.2">
      <c r="A1768" s="363"/>
      <c r="B1768" s="364"/>
      <c r="C1768" s="365"/>
      <c r="D1768" s="366"/>
      <c r="E1768" s="325" t="s">
        <v>1455</v>
      </c>
    </row>
    <row r="1769" spans="1:5" x14ac:dyDescent="0.2">
      <c r="A1769" s="347" t="s">
        <v>2330</v>
      </c>
      <c r="B1769" s="349" t="s">
        <v>2328</v>
      </c>
      <c r="C1769" s="350"/>
      <c r="D1769" s="353" t="s">
        <v>62</v>
      </c>
      <c r="E1769" s="326" t="s">
        <v>1454</v>
      </c>
    </row>
    <row r="1770" spans="1:5" x14ac:dyDescent="0.2">
      <c r="A1770" s="348"/>
      <c r="B1770" s="351"/>
      <c r="C1770" s="352"/>
      <c r="D1770" s="354"/>
      <c r="E1770" s="327" t="s">
        <v>1455</v>
      </c>
    </row>
    <row r="1771" spans="1:5" x14ac:dyDescent="0.2">
      <c r="A1771" s="355" t="s">
        <v>2331</v>
      </c>
      <c r="B1771" s="357" t="s">
        <v>2328</v>
      </c>
      <c r="C1771" s="358"/>
      <c r="D1771" s="361" t="s">
        <v>62</v>
      </c>
      <c r="E1771" s="324" t="s">
        <v>1454</v>
      </c>
    </row>
    <row r="1772" spans="1:5" x14ac:dyDescent="0.2">
      <c r="A1772" s="363"/>
      <c r="B1772" s="364"/>
      <c r="C1772" s="365"/>
      <c r="D1772" s="366"/>
      <c r="E1772" s="325" t="s">
        <v>1455</v>
      </c>
    </row>
    <row r="1773" spans="1:5" x14ac:dyDescent="0.2">
      <c r="A1773" s="347" t="s">
        <v>2332</v>
      </c>
      <c r="B1773" s="349" t="s">
        <v>2328</v>
      </c>
      <c r="C1773" s="350"/>
      <c r="D1773" s="353" t="s">
        <v>62</v>
      </c>
      <c r="E1773" s="326" t="s">
        <v>1454</v>
      </c>
    </row>
    <row r="1774" spans="1:5" x14ac:dyDescent="0.2">
      <c r="A1774" s="348"/>
      <c r="B1774" s="351"/>
      <c r="C1774" s="352"/>
      <c r="D1774" s="354"/>
      <c r="E1774" s="327" t="s">
        <v>1455</v>
      </c>
    </row>
    <row r="1775" spans="1:5" x14ac:dyDescent="0.2">
      <c r="A1775" s="355" t="s">
        <v>2333</v>
      </c>
      <c r="B1775" s="357" t="s">
        <v>2328</v>
      </c>
      <c r="C1775" s="358"/>
      <c r="D1775" s="361" t="s">
        <v>62</v>
      </c>
      <c r="E1775" s="324" t="s">
        <v>1454</v>
      </c>
    </row>
    <row r="1776" spans="1:5" x14ac:dyDescent="0.2">
      <c r="A1776" s="363"/>
      <c r="B1776" s="364"/>
      <c r="C1776" s="365"/>
      <c r="D1776" s="366"/>
      <c r="E1776" s="325" t="s">
        <v>1455</v>
      </c>
    </row>
    <row r="1777" spans="1:5" x14ac:dyDescent="0.2">
      <c r="A1777" s="347" t="s">
        <v>2334</v>
      </c>
      <c r="B1777" s="349" t="s">
        <v>2328</v>
      </c>
      <c r="C1777" s="350"/>
      <c r="D1777" s="353" t="s">
        <v>62</v>
      </c>
      <c r="E1777" s="326" t="s">
        <v>1454</v>
      </c>
    </row>
    <row r="1778" spans="1:5" x14ac:dyDescent="0.2">
      <c r="A1778" s="348"/>
      <c r="B1778" s="351"/>
      <c r="C1778" s="352"/>
      <c r="D1778" s="354"/>
      <c r="E1778" s="327" t="s">
        <v>1455</v>
      </c>
    </row>
    <row r="1779" spans="1:5" x14ac:dyDescent="0.2">
      <c r="A1779" s="355" t="s">
        <v>2335</v>
      </c>
      <c r="B1779" s="357" t="s">
        <v>2328</v>
      </c>
      <c r="C1779" s="358"/>
      <c r="D1779" s="361" t="s">
        <v>62</v>
      </c>
      <c r="E1779" s="324" t="s">
        <v>1454</v>
      </c>
    </row>
    <row r="1780" spans="1:5" x14ac:dyDescent="0.2">
      <c r="A1780" s="363"/>
      <c r="B1780" s="364"/>
      <c r="C1780" s="365"/>
      <c r="D1780" s="366"/>
      <c r="E1780" s="325" t="s">
        <v>1455</v>
      </c>
    </row>
    <row r="1781" spans="1:5" x14ac:dyDescent="0.2">
      <c r="A1781" s="347" t="s">
        <v>2336</v>
      </c>
      <c r="B1781" s="349" t="s">
        <v>2328</v>
      </c>
      <c r="C1781" s="350"/>
      <c r="D1781" s="353" t="s">
        <v>62</v>
      </c>
      <c r="E1781" s="326" t="s">
        <v>1454</v>
      </c>
    </row>
    <row r="1782" spans="1:5" x14ac:dyDescent="0.2">
      <c r="A1782" s="348"/>
      <c r="B1782" s="351"/>
      <c r="C1782" s="352"/>
      <c r="D1782" s="354"/>
      <c r="E1782" s="327" t="s">
        <v>1455</v>
      </c>
    </row>
    <row r="1783" spans="1:5" x14ac:dyDescent="0.2">
      <c r="A1783" s="355" t="s">
        <v>2337</v>
      </c>
      <c r="B1783" s="357" t="s">
        <v>2338</v>
      </c>
      <c r="C1783" s="358"/>
      <c r="D1783" s="361" t="s">
        <v>62</v>
      </c>
      <c r="E1783" s="324" t="s">
        <v>1454</v>
      </c>
    </row>
    <row r="1784" spans="1:5" x14ac:dyDescent="0.2">
      <c r="A1784" s="363"/>
      <c r="B1784" s="364"/>
      <c r="C1784" s="365"/>
      <c r="D1784" s="366"/>
      <c r="E1784" s="325" t="s">
        <v>1455</v>
      </c>
    </row>
    <row r="1785" spans="1:5" x14ac:dyDescent="0.2">
      <c r="A1785" s="347" t="s">
        <v>2339</v>
      </c>
      <c r="B1785" s="349" t="s">
        <v>2338</v>
      </c>
      <c r="C1785" s="350"/>
      <c r="D1785" s="353" t="s">
        <v>62</v>
      </c>
      <c r="E1785" s="326" t="s">
        <v>1454</v>
      </c>
    </row>
    <row r="1786" spans="1:5" x14ac:dyDescent="0.2">
      <c r="A1786" s="348"/>
      <c r="B1786" s="351"/>
      <c r="C1786" s="352"/>
      <c r="D1786" s="354"/>
      <c r="E1786" s="327" t="s">
        <v>1455</v>
      </c>
    </row>
    <row r="1787" spans="1:5" x14ac:dyDescent="0.2">
      <c r="A1787" s="355" t="s">
        <v>2340</v>
      </c>
      <c r="B1787" s="357" t="s">
        <v>2338</v>
      </c>
      <c r="C1787" s="358"/>
      <c r="D1787" s="361" t="s">
        <v>62</v>
      </c>
      <c r="E1787" s="324" t="s">
        <v>1454</v>
      </c>
    </row>
    <row r="1788" spans="1:5" x14ac:dyDescent="0.2">
      <c r="A1788" s="363"/>
      <c r="B1788" s="364"/>
      <c r="C1788" s="365"/>
      <c r="D1788" s="366"/>
      <c r="E1788" s="325" t="s">
        <v>1455</v>
      </c>
    </row>
    <row r="1789" spans="1:5" x14ac:dyDescent="0.2">
      <c r="A1789" s="347" t="s">
        <v>2341</v>
      </c>
      <c r="B1789" s="349" t="s">
        <v>2338</v>
      </c>
      <c r="C1789" s="350"/>
      <c r="D1789" s="353" t="s">
        <v>62</v>
      </c>
      <c r="E1789" s="326" t="s">
        <v>1454</v>
      </c>
    </row>
    <row r="1790" spans="1:5" x14ac:dyDescent="0.2">
      <c r="A1790" s="348"/>
      <c r="B1790" s="351"/>
      <c r="C1790" s="352"/>
      <c r="D1790" s="354"/>
      <c r="E1790" s="327" t="s">
        <v>1455</v>
      </c>
    </row>
    <row r="1791" spans="1:5" x14ac:dyDescent="0.2">
      <c r="A1791" s="355" t="s">
        <v>2342</v>
      </c>
      <c r="B1791" s="357" t="s">
        <v>2338</v>
      </c>
      <c r="C1791" s="358"/>
      <c r="D1791" s="361" t="s">
        <v>62</v>
      </c>
      <c r="E1791" s="324" t="s">
        <v>1454</v>
      </c>
    </row>
    <row r="1792" spans="1:5" x14ac:dyDescent="0.2">
      <c r="A1792" s="363"/>
      <c r="B1792" s="364"/>
      <c r="C1792" s="365"/>
      <c r="D1792" s="366"/>
      <c r="E1792" s="325" t="s">
        <v>1455</v>
      </c>
    </row>
    <row r="1793" spans="1:5" x14ac:dyDescent="0.2">
      <c r="A1793" s="347" t="s">
        <v>2343</v>
      </c>
      <c r="B1793" s="349" t="s">
        <v>2338</v>
      </c>
      <c r="C1793" s="350"/>
      <c r="D1793" s="353" t="s">
        <v>62</v>
      </c>
      <c r="E1793" s="326" t="s">
        <v>1454</v>
      </c>
    </row>
    <row r="1794" spans="1:5" x14ac:dyDescent="0.2">
      <c r="A1794" s="348"/>
      <c r="B1794" s="351"/>
      <c r="C1794" s="352"/>
      <c r="D1794" s="354"/>
      <c r="E1794" s="327" t="s">
        <v>1455</v>
      </c>
    </row>
    <row r="1795" spans="1:5" x14ac:dyDescent="0.2">
      <c r="A1795" s="355" t="s">
        <v>2344</v>
      </c>
      <c r="B1795" s="357" t="s">
        <v>2338</v>
      </c>
      <c r="C1795" s="358"/>
      <c r="D1795" s="361" t="s">
        <v>62</v>
      </c>
      <c r="E1795" s="324" t="s">
        <v>1454</v>
      </c>
    </row>
    <row r="1796" spans="1:5" x14ac:dyDescent="0.2">
      <c r="A1796" s="363"/>
      <c r="B1796" s="364"/>
      <c r="C1796" s="365"/>
      <c r="D1796" s="366"/>
      <c r="E1796" s="325" t="s">
        <v>1455</v>
      </c>
    </row>
    <row r="1797" spans="1:5" x14ac:dyDescent="0.2">
      <c r="A1797" s="347" t="s">
        <v>2345</v>
      </c>
      <c r="B1797" s="349" t="s">
        <v>2338</v>
      </c>
      <c r="C1797" s="350"/>
      <c r="D1797" s="353" t="s">
        <v>62</v>
      </c>
      <c r="E1797" s="326" t="s">
        <v>1454</v>
      </c>
    </row>
    <row r="1798" spans="1:5" x14ac:dyDescent="0.2">
      <c r="A1798" s="348"/>
      <c r="B1798" s="351"/>
      <c r="C1798" s="352"/>
      <c r="D1798" s="354"/>
      <c r="E1798" s="327" t="s">
        <v>1455</v>
      </c>
    </row>
    <row r="1799" spans="1:5" x14ac:dyDescent="0.2">
      <c r="A1799" s="355" t="s">
        <v>2346</v>
      </c>
      <c r="B1799" s="357" t="s">
        <v>2347</v>
      </c>
      <c r="C1799" s="358"/>
      <c r="D1799" s="361" t="s">
        <v>62</v>
      </c>
      <c r="E1799" s="324" t="s">
        <v>1454</v>
      </c>
    </row>
    <row r="1800" spans="1:5" x14ac:dyDescent="0.2">
      <c r="A1800" s="363"/>
      <c r="B1800" s="364"/>
      <c r="C1800" s="365"/>
      <c r="D1800" s="366"/>
      <c r="E1800" s="325" t="s">
        <v>1455</v>
      </c>
    </row>
    <row r="1801" spans="1:5" x14ac:dyDescent="0.2">
      <c r="A1801" s="347" t="s">
        <v>2348</v>
      </c>
      <c r="B1801" s="349" t="s">
        <v>2347</v>
      </c>
      <c r="C1801" s="350"/>
      <c r="D1801" s="353" t="s">
        <v>62</v>
      </c>
      <c r="E1801" s="326" t="s">
        <v>1454</v>
      </c>
    </row>
    <row r="1802" spans="1:5" x14ac:dyDescent="0.2">
      <c r="A1802" s="348"/>
      <c r="B1802" s="351"/>
      <c r="C1802" s="352"/>
      <c r="D1802" s="354"/>
      <c r="E1802" s="327" t="s">
        <v>1455</v>
      </c>
    </row>
    <row r="1803" spans="1:5" x14ac:dyDescent="0.2">
      <c r="A1803" s="355" t="s">
        <v>2349</v>
      </c>
      <c r="B1803" s="357" t="s">
        <v>2347</v>
      </c>
      <c r="C1803" s="358"/>
      <c r="D1803" s="361" t="s">
        <v>62</v>
      </c>
      <c r="E1803" s="324" t="s">
        <v>1454</v>
      </c>
    </row>
    <row r="1804" spans="1:5" x14ac:dyDescent="0.2">
      <c r="A1804" s="363"/>
      <c r="B1804" s="364"/>
      <c r="C1804" s="365"/>
      <c r="D1804" s="366"/>
      <c r="E1804" s="325" t="s">
        <v>1455</v>
      </c>
    </row>
    <row r="1805" spans="1:5" x14ac:dyDescent="0.2">
      <c r="A1805" s="347" t="s">
        <v>2350</v>
      </c>
      <c r="B1805" s="349" t="s">
        <v>2347</v>
      </c>
      <c r="C1805" s="350"/>
      <c r="D1805" s="353" t="s">
        <v>62</v>
      </c>
      <c r="E1805" s="326" t="s">
        <v>1454</v>
      </c>
    </row>
    <row r="1806" spans="1:5" x14ac:dyDescent="0.2">
      <c r="A1806" s="348"/>
      <c r="B1806" s="351"/>
      <c r="C1806" s="352"/>
      <c r="D1806" s="354"/>
      <c r="E1806" s="327" t="s">
        <v>1455</v>
      </c>
    </row>
    <row r="1807" spans="1:5" x14ac:dyDescent="0.2">
      <c r="A1807" s="355" t="s">
        <v>2351</v>
      </c>
      <c r="B1807" s="357" t="s">
        <v>2347</v>
      </c>
      <c r="C1807" s="358"/>
      <c r="D1807" s="361" t="s">
        <v>62</v>
      </c>
      <c r="E1807" s="324" t="s">
        <v>1454</v>
      </c>
    </row>
    <row r="1808" spans="1:5" x14ac:dyDescent="0.2">
      <c r="A1808" s="363"/>
      <c r="B1808" s="364"/>
      <c r="C1808" s="365"/>
      <c r="D1808" s="366"/>
      <c r="E1808" s="325" t="s">
        <v>1455</v>
      </c>
    </row>
    <row r="1809" spans="1:5" x14ac:dyDescent="0.2">
      <c r="A1809" s="347" t="s">
        <v>2352</v>
      </c>
      <c r="B1809" s="349" t="s">
        <v>2347</v>
      </c>
      <c r="C1809" s="350"/>
      <c r="D1809" s="353" t="s">
        <v>62</v>
      </c>
      <c r="E1809" s="326" t="s">
        <v>1454</v>
      </c>
    </row>
    <row r="1810" spans="1:5" x14ac:dyDescent="0.2">
      <c r="A1810" s="348"/>
      <c r="B1810" s="351"/>
      <c r="C1810" s="352"/>
      <c r="D1810" s="354"/>
      <c r="E1810" s="327" t="s">
        <v>1455</v>
      </c>
    </row>
    <row r="1811" spans="1:5" x14ac:dyDescent="0.2">
      <c r="A1811" s="355" t="s">
        <v>2353</v>
      </c>
      <c r="B1811" s="357" t="s">
        <v>2347</v>
      </c>
      <c r="C1811" s="358"/>
      <c r="D1811" s="361" t="s">
        <v>62</v>
      </c>
      <c r="E1811" s="324" t="s">
        <v>1454</v>
      </c>
    </row>
    <row r="1812" spans="1:5" x14ac:dyDescent="0.2">
      <c r="A1812" s="363"/>
      <c r="B1812" s="364"/>
      <c r="C1812" s="365"/>
      <c r="D1812" s="366"/>
      <c r="E1812" s="325" t="s">
        <v>1455</v>
      </c>
    </row>
    <row r="1813" spans="1:5" x14ac:dyDescent="0.2">
      <c r="A1813" s="347" t="s">
        <v>2354</v>
      </c>
      <c r="B1813" s="349" t="s">
        <v>2347</v>
      </c>
      <c r="C1813" s="350"/>
      <c r="D1813" s="353" t="s">
        <v>62</v>
      </c>
      <c r="E1813" s="326" t="s">
        <v>1454</v>
      </c>
    </row>
    <row r="1814" spans="1:5" x14ac:dyDescent="0.2">
      <c r="A1814" s="348"/>
      <c r="B1814" s="351"/>
      <c r="C1814" s="352"/>
      <c r="D1814" s="354"/>
      <c r="E1814" s="327" t="s">
        <v>1455</v>
      </c>
    </row>
    <row r="1815" spans="1:5" x14ac:dyDescent="0.2">
      <c r="A1815" s="355" t="s">
        <v>2355</v>
      </c>
      <c r="B1815" s="357" t="s">
        <v>2347</v>
      </c>
      <c r="C1815" s="358"/>
      <c r="D1815" s="361" t="s">
        <v>62</v>
      </c>
      <c r="E1815" s="324" t="s">
        <v>1454</v>
      </c>
    </row>
    <row r="1816" spans="1:5" x14ac:dyDescent="0.2">
      <c r="A1816" s="363"/>
      <c r="B1816" s="364"/>
      <c r="C1816" s="365"/>
      <c r="D1816" s="366"/>
      <c r="E1816" s="325" t="s">
        <v>1455</v>
      </c>
    </row>
    <row r="1817" spans="1:5" x14ac:dyDescent="0.2">
      <c r="A1817" s="347" t="s">
        <v>2356</v>
      </c>
      <c r="B1817" s="349" t="s">
        <v>2347</v>
      </c>
      <c r="C1817" s="350"/>
      <c r="D1817" s="353" t="s">
        <v>62</v>
      </c>
      <c r="E1817" s="326" t="s">
        <v>1454</v>
      </c>
    </row>
    <row r="1818" spans="1:5" x14ac:dyDescent="0.2">
      <c r="A1818" s="348"/>
      <c r="B1818" s="351"/>
      <c r="C1818" s="352"/>
      <c r="D1818" s="354"/>
      <c r="E1818" s="327" t="s">
        <v>1455</v>
      </c>
    </row>
    <row r="1819" spans="1:5" x14ac:dyDescent="0.2">
      <c r="A1819" s="355" t="s">
        <v>2357</v>
      </c>
      <c r="B1819" s="357" t="s">
        <v>2347</v>
      </c>
      <c r="C1819" s="358"/>
      <c r="D1819" s="361" t="s">
        <v>62</v>
      </c>
      <c r="E1819" s="324" t="s">
        <v>1454</v>
      </c>
    </row>
    <row r="1820" spans="1:5" x14ac:dyDescent="0.2">
      <c r="A1820" s="363"/>
      <c r="B1820" s="364"/>
      <c r="C1820" s="365"/>
      <c r="D1820" s="366"/>
      <c r="E1820" s="325" t="s">
        <v>1455</v>
      </c>
    </row>
    <row r="1821" spans="1:5" x14ac:dyDescent="0.2">
      <c r="A1821" s="347" t="s">
        <v>2358</v>
      </c>
      <c r="B1821" s="349" t="s">
        <v>2347</v>
      </c>
      <c r="C1821" s="350"/>
      <c r="D1821" s="353" t="s">
        <v>62</v>
      </c>
      <c r="E1821" s="326" t="s">
        <v>1454</v>
      </c>
    </row>
    <row r="1822" spans="1:5" x14ac:dyDescent="0.2">
      <c r="A1822" s="348"/>
      <c r="B1822" s="351"/>
      <c r="C1822" s="352"/>
      <c r="D1822" s="354"/>
      <c r="E1822" s="327" t="s">
        <v>1455</v>
      </c>
    </row>
    <row r="1823" spans="1:5" x14ac:dyDescent="0.2">
      <c r="A1823" s="355" t="s">
        <v>2359</v>
      </c>
      <c r="B1823" s="357" t="s">
        <v>2347</v>
      </c>
      <c r="C1823" s="358"/>
      <c r="D1823" s="361" t="s">
        <v>62</v>
      </c>
      <c r="E1823" s="324" t="s">
        <v>1454</v>
      </c>
    </row>
    <row r="1824" spans="1:5" x14ac:dyDescent="0.2">
      <c r="A1824" s="363"/>
      <c r="B1824" s="364"/>
      <c r="C1824" s="365"/>
      <c r="D1824" s="366"/>
      <c r="E1824" s="325" t="s">
        <v>1455</v>
      </c>
    </row>
    <row r="1825" spans="1:5" x14ac:dyDescent="0.2">
      <c r="A1825" s="347" t="s">
        <v>2360</v>
      </c>
      <c r="B1825" s="349" t="s">
        <v>2347</v>
      </c>
      <c r="C1825" s="350"/>
      <c r="D1825" s="353" t="s">
        <v>62</v>
      </c>
      <c r="E1825" s="326" t="s">
        <v>1454</v>
      </c>
    </row>
    <row r="1826" spans="1:5" x14ac:dyDescent="0.2">
      <c r="A1826" s="348"/>
      <c r="B1826" s="351"/>
      <c r="C1826" s="352"/>
      <c r="D1826" s="354"/>
      <c r="E1826" s="327" t="s">
        <v>1455</v>
      </c>
    </row>
    <row r="1827" spans="1:5" x14ac:dyDescent="0.2">
      <c r="A1827" s="355" t="s">
        <v>2361</v>
      </c>
      <c r="B1827" s="357" t="s">
        <v>2347</v>
      </c>
      <c r="C1827" s="358"/>
      <c r="D1827" s="361" t="s">
        <v>62</v>
      </c>
      <c r="E1827" s="324" t="s">
        <v>1454</v>
      </c>
    </row>
    <row r="1828" spans="1:5" x14ac:dyDescent="0.2">
      <c r="A1828" s="363"/>
      <c r="B1828" s="364"/>
      <c r="C1828" s="365"/>
      <c r="D1828" s="366"/>
      <c r="E1828" s="325" t="s">
        <v>1455</v>
      </c>
    </row>
    <row r="1829" spans="1:5" x14ac:dyDescent="0.2">
      <c r="A1829" s="347" t="s">
        <v>2362</v>
      </c>
      <c r="B1829" s="349" t="s">
        <v>2363</v>
      </c>
      <c r="C1829" s="350"/>
      <c r="D1829" s="353" t="s">
        <v>62</v>
      </c>
      <c r="E1829" s="326" t="s">
        <v>1454</v>
      </c>
    </row>
    <row r="1830" spans="1:5" x14ac:dyDescent="0.2">
      <c r="A1830" s="348"/>
      <c r="B1830" s="351"/>
      <c r="C1830" s="352"/>
      <c r="D1830" s="354"/>
      <c r="E1830" s="327" t="s">
        <v>1455</v>
      </c>
    </row>
    <row r="1831" spans="1:5" x14ac:dyDescent="0.2">
      <c r="A1831" s="355" t="s">
        <v>2364</v>
      </c>
      <c r="B1831" s="357" t="s">
        <v>2363</v>
      </c>
      <c r="C1831" s="358"/>
      <c r="D1831" s="361" t="s">
        <v>62</v>
      </c>
      <c r="E1831" s="324" t="s">
        <v>1454</v>
      </c>
    </row>
    <row r="1832" spans="1:5" x14ac:dyDescent="0.2">
      <c r="A1832" s="363"/>
      <c r="B1832" s="364"/>
      <c r="C1832" s="365"/>
      <c r="D1832" s="366"/>
      <c r="E1832" s="325" t="s">
        <v>1455</v>
      </c>
    </row>
    <row r="1833" spans="1:5" x14ac:dyDescent="0.2">
      <c r="A1833" s="347" t="s">
        <v>2365</v>
      </c>
      <c r="B1833" s="349" t="s">
        <v>2363</v>
      </c>
      <c r="C1833" s="350"/>
      <c r="D1833" s="353" t="s">
        <v>62</v>
      </c>
      <c r="E1833" s="326" t="s">
        <v>1454</v>
      </c>
    </row>
    <row r="1834" spans="1:5" x14ac:dyDescent="0.2">
      <c r="A1834" s="348"/>
      <c r="B1834" s="351"/>
      <c r="C1834" s="352"/>
      <c r="D1834" s="354"/>
      <c r="E1834" s="327" t="s">
        <v>1455</v>
      </c>
    </row>
    <row r="1835" spans="1:5" x14ac:dyDescent="0.2">
      <c r="A1835" s="355" t="s">
        <v>2366</v>
      </c>
      <c r="B1835" s="357" t="s">
        <v>2363</v>
      </c>
      <c r="C1835" s="358"/>
      <c r="D1835" s="361" t="s">
        <v>62</v>
      </c>
      <c r="E1835" s="324" t="s">
        <v>1454</v>
      </c>
    </row>
    <row r="1836" spans="1:5" x14ac:dyDescent="0.2">
      <c r="A1836" s="363"/>
      <c r="B1836" s="364"/>
      <c r="C1836" s="365"/>
      <c r="D1836" s="366"/>
      <c r="E1836" s="325" t="s">
        <v>1455</v>
      </c>
    </row>
    <row r="1837" spans="1:5" x14ac:dyDescent="0.2">
      <c r="A1837" s="347" t="s">
        <v>2367</v>
      </c>
      <c r="B1837" s="349" t="s">
        <v>2363</v>
      </c>
      <c r="C1837" s="350"/>
      <c r="D1837" s="353" t="s">
        <v>62</v>
      </c>
      <c r="E1837" s="326" t="s">
        <v>1454</v>
      </c>
    </row>
    <row r="1838" spans="1:5" x14ac:dyDescent="0.2">
      <c r="A1838" s="348"/>
      <c r="B1838" s="351"/>
      <c r="C1838" s="352"/>
      <c r="D1838" s="354"/>
      <c r="E1838" s="327" t="s">
        <v>1455</v>
      </c>
    </row>
    <row r="1839" spans="1:5" x14ac:dyDescent="0.2">
      <c r="A1839" s="355" t="s">
        <v>2368</v>
      </c>
      <c r="B1839" s="357" t="s">
        <v>2363</v>
      </c>
      <c r="C1839" s="358"/>
      <c r="D1839" s="361" t="s">
        <v>62</v>
      </c>
      <c r="E1839" s="324" t="s">
        <v>1454</v>
      </c>
    </row>
    <row r="1840" spans="1:5" x14ac:dyDescent="0.2">
      <c r="A1840" s="363"/>
      <c r="B1840" s="364"/>
      <c r="C1840" s="365"/>
      <c r="D1840" s="366"/>
      <c r="E1840" s="325" t="s">
        <v>1455</v>
      </c>
    </row>
    <row r="1841" spans="1:5" x14ac:dyDescent="0.2">
      <c r="A1841" s="347" t="s">
        <v>2369</v>
      </c>
      <c r="B1841" s="349" t="s">
        <v>2363</v>
      </c>
      <c r="C1841" s="350"/>
      <c r="D1841" s="353" t="s">
        <v>62</v>
      </c>
      <c r="E1841" s="326" t="s">
        <v>1454</v>
      </c>
    </row>
    <row r="1842" spans="1:5" x14ac:dyDescent="0.2">
      <c r="A1842" s="348"/>
      <c r="B1842" s="351"/>
      <c r="C1842" s="352"/>
      <c r="D1842" s="354"/>
      <c r="E1842" s="327" t="s">
        <v>1455</v>
      </c>
    </row>
    <row r="1843" spans="1:5" x14ac:dyDescent="0.2">
      <c r="A1843" s="355" t="s">
        <v>2370</v>
      </c>
      <c r="B1843" s="357" t="s">
        <v>2363</v>
      </c>
      <c r="C1843" s="358"/>
      <c r="D1843" s="361" t="s">
        <v>62</v>
      </c>
      <c r="E1843" s="324" t="s">
        <v>1454</v>
      </c>
    </row>
    <row r="1844" spans="1:5" x14ac:dyDescent="0.2">
      <c r="A1844" s="363"/>
      <c r="B1844" s="364"/>
      <c r="C1844" s="365"/>
      <c r="D1844" s="366"/>
      <c r="E1844" s="325" t="s">
        <v>1455</v>
      </c>
    </row>
    <row r="1845" spans="1:5" x14ac:dyDescent="0.2">
      <c r="A1845" s="347" t="s">
        <v>2371</v>
      </c>
      <c r="B1845" s="349" t="s">
        <v>2363</v>
      </c>
      <c r="C1845" s="350"/>
      <c r="D1845" s="353" t="s">
        <v>62</v>
      </c>
      <c r="E1845" s="326" t="s">
        <v>1454</v>
      </c>
    </row>
    <row r="1846" spans="1:5" x14ac:dyDescent="0.2">
      <c r="A1846" s="348"/>
      <c r="B1846" s="351"/>
      <c r="C1846" s="352"/>
      <c r="D1846" s="354"/>
      <c r="E1846" s="327" t="s">
        <v>1455</v>
      </c>
    </row>
    <row r="1847" spans="1:5" x14ac:dyDescent="0.2">
      <c r="A1847" s="355" t="s">
        <v>2372</v>
      </c>
      <c r="B1847" s="357" t="s">
        <v>2363</v>
      </c>
      <c r="C1847" s="358"/>
      <c r="D1847" s="361" t="s">
        <v>62</v>
      </c>
      <c r="E1847" s="324" t="s">
        <v>1454</v>
      </c>
    </row>
    <row r="1848" spans="1:5" x14ac:dyDescent="0.2">
      <c r="A1848" s="363"/>
      <c r="B1848" s="364"/>
      <c r="C1848" s="365"/>
      <c r="D1848" s="366"/>
      <c r="E1848" s="325" t="s">
        <v>1455</v>
      </c>
    </row>
    <row r="1849" spans="1:5" x14ac:dyDescent="0.2">
      <c r="A1849" s="347" t="s">
        <v>2373</v>
      </c>
      <c r="B1849" s="349" t="s">
        <v>2363</v>
      </c>
      <c r="C1849" s="350"/>
      <c r="D1849" s="353" t="s">
        <v>62</v>
      </c>
      <c r="E1849" s="326" t="s">
        <v>1454</v>
      </c>
    </row>
    <row r="1850" spans="1:5" x14ac:dyDescent="0.2">
      <c r="A1850" s="348"/>
      <c r="B1850" s="351"/>
      <c r="C1850" s="352"/>
      <c r="D1850" s="354"/>
      <c r="E1850" s="327" t="s">
        <v>1455</v>
      </c>
    </row>
    <row r="1851" spans="1:5" x14ac:dyDescent="0.2">
      <c r="A1851" s="355" t="s">
        <v>2374</v>
      </c>
      <c r="B1851" s="357" t="s">
        <v>2363</v>
      </c>
      <c r="C1851" s="358"/>
      <c r="D1851" s="361" t="s">
        <v>62</v>
      </c>
      <c r="E1851" s="324" t="s">
        <v>1454</v>
      </c>
    </row>
    <row r="1852" spans="1:5" x14ac:dyDescent="0.2">
      <c r="A1852" s="363"/>
      <c r="B1852" s="364"/>
      <c r="C1852" s="365"/>
      <c r="D1852" s="366"/>
      <c r="E1852" s="325" t="s">
        <v>1455</v>
      </c>
    </row>
    <row r="1853" spans="1:5" x14ac:dyDescent="0.2">
      <c r="A1853" s="347" t="s">
        <v>2375</v>
      </c>
      <c r="B1853" s="349" t="s">
        <v>2363</v>
      </c>
      <c r="C1853" s="350"/>
      <c r="D1853" s="353" t="s">
        <v>62</v>
      </c>
      <c r="E1853" s="326" t="s">
        <v>1454</v>
      </c>
    </row>
    <row r="1854" spans="1:5" x14ac:dyDescent="0.2">
      <c r="A1854" s="348"/>
      <c r="B1854" s="351"/>
      <c r="C1854" s="352"/>
      <c r="D1854" s="354"/>
      <c r="E1854" s="327" t="s">
        <v>1455</v>
      </c>
    </row>
    <row r="1855" spans="1:5" x14ac:dyDescent="0.2">
      <c r="A1855" s="355" t="s">
        <v>2376</v>
      </c>
      <c r="B1855" s="357" t="s">
        <v>2363</v>
      </c>
      <c r="C1855" s="358"/>
      <c r="D1855" s="361" t="s">
        <v>62</v>
      </c>
      <c r="E1855" s="324" t="s">
        <v>1454</v>
      </c>
    </row>
    <row r="1856" spans="1:5" x14ac:dyDescent="0.2">
      <c r="A1856" s="363"/>
      <c r="B1856" s="364"/>
      <c r="C1856" s="365"/>
      <c r="D1856" s="366"/>
      <c r="E1856" s="325" t="s">
        <v>1455</v>
      </c>
    </row>
    <row r="1857" spans="1:5" x14ac:dyDescent="0.2">
      <c r="A1857" s="347" t="s">
        <v>2377</v>
      </c>
      <c r="B1857" s="349" t="s">
        <v>2363</v>
      </c>
      <c r="C1857" s="350"/>
      <c r="D1857" s="353" t="s">
        <v>62</v>
      </c>
      <c r="E1857" s="326" t="s">
        <v>1454</v>
      </c>
    </row>
    <row r="1858" spans="1:5" x14ac:dyDescent="0.2">
      <c r="A1858" s="348"/>
      <c r="B1858" s="351"/>
      <c r="C1858" s="352"/>
      <c r="D1858" s="354"/>
      <c r="E1858" s="327" t="s">
        <v>1455</v>
      </c>
    </row>
    <row r="1859" spans="1:5" x14ac:dyDescent="0.2">
      <c r="A1859" s="355" t="s">
        <v>2378</v>
      </c>
      <c r="B1859" s="357" t="s">
        <v>2363</v>
      </c>
      <c r="C1859" s="358"/>
      <c r="D1859" s="361" t="s">
        <v>62</v>
      </c>
      <c r="E1859" s="324" t="s">
        <v>1454</v>
      </c>
    </row>
    <row r="1860" spans="1:5" x14ac:dyDescent="0.2">
      <c r="A1860" s="363"/>
      <c r="B1860" s="364"/>
      <c r="C1860" s="365"/>
      <c r="D1860" s="366"/>
      <c r="E1860" s="325" t="s">
        <v>1455</v>
      </c>
    </row>
    <row r="1861" spans="1:5" x14ac:dyDescent="0.2">
      <c r="A1861" s="347" t="s">
        <v>2379</v>
      </c>
      <c r="B1861" s="349" t="s">
        <v>2363</v>
      </c>
      <c r="C1861" s="350"/>
      <c r="D1861" s="353" t="s">
        <v>62</v>
      </c>
      <c r="E1861" s="326" t="s">
        <v>1454</v>
      </c>
    </row>
    <row r="1862" spans="1:5" x14ac:dyDescent="0.2">
      <c r="A1862" s="348"/>
      <c r="B1862" s="351"/>
      <c r="C1862" s="352"/>
      <c r="D1862" s="354"/>
      <c r="E1862" s="327" t="s">
        <v>1455</v>
      </c>
    </row>
    <row r="1863" spans="1:5" x14ac:dyDescent="0.2">
      <c r="A1863" s="355" t="s">
        <v>2380</v>
      </c>
      <c r="B1863" s="357" t="s">
        <v>2381</v>
      </c>
      <c r="C1863" s="358"/>
      <c r="D1863" s="361" t="s">
        <v>62</v>
      </c>
      <c r="E1863" s="324" t="s">
        <v>1454</v>
      </c>
    </row>
    <row r="1864" spans="1:5" x14ac:dyDescent="0.2">
      <c r="A1864" s="363"/>
      <c r="B1864" s="364"/>
      <c r="C1864" s="365"/>
      <c r="D1864" s="366"/>
      <c r="E1864" s="325" t="s">
        <v>1455</v>
      </c>
    </row>
    <row r="1865" spans="1:5" x14ac:dyDescent="0.2">
      <c r="A1865" s="347" t="s">
        <v>2382</v>
      </c>
      <c r="B1865" s="349" t="s">
        <v>2381</v>
      </c>
      <c r="C1865" s="350"/>
      <c r="D1865" s="353" t="s">
        <v>62</v>
      </c>
      <c r="E1865" s="326" t="s">
        <v>1454</v>
      </c>
    </row>
    <row r="1866" spans="1:5" x14ac:dyDescent="0.2">
      <c r="A1866" s="348"/>
      <c r="B1866" s="351"/>
      <c r="C1866" s="352"/>
      <c r="D1866" s="354"/>
      <c r="E1866" s="327" t="s">
        <v>1455</v>
      </c>
    </row>
    <row r="1867" spans="1:5" x14ac:dyDescent="0.2">
      <c r="A1867" s="355" t="s">
        <v>2182</v>
      </c>
      <c r="B1867" s="357" t="s">
        <v>2381</v>
      </c>
      <c r="C1867" s="358"/>
      <c r="D1867" s="361" t="s">
        <v>62</v>
      </c>
      <c r="E1867" s="324" t="s">
        <v>1454</v>
      </c>
    </row>
    <row r="1868" spans="1:5" x14ac:dyDescent="0.2">
      <c r="A1868" s="363"/>
      <c r="B1868" s="364"/>
      <c r="C1868" s="365"/>
      <c r="D1868" s="366"/>
      <c r="E1868" s="325" t="s">
        <v>1455</v>
      </c>
    </row>
    <row r="1869" spans="1:5" x14ac:dyDescent="0.2">
      <c r="A1869" s="347" t="s">
        <v>1941</v>
      </c>
      <c r="B1869" s="349" t="s">
        <v>2381</v>
      </c>
      <c r="C1869" s="350"/>
      <c r="D1869" s="353" t="s">
        <v>62</v>
      </c>
      <c r="E1869" s="326" t="s">
        <v>1454</v>
      </c>
    </row>
    <row r="1870" spans="1:5" x14ac:dyDescent="0.2">
      <c r="A1870" s="348"/>
      <c r="B1870" s="351"/>
      <c r="C1870" s="352"/>
      <c r="D1870" s="354"/>
      <c r="E1870" s="327" t="s">
        <v>1455</v>
      </c>
    </row>
    <row r="1871" spans="1:5" x14ac:dyDescent="0.2">
      <c r="A1871" s="355" t="s">
        <v>2383</v>
      </c>
      <c r="B1871" s="357" t="s">
        <v>2381</v>
      </c>
      <c r="C1871" s="358"/>
      <c r="D1871" s="361" t="s">
        <v>62</v>
      </c>
      <c r="E1871" s="324" t="s">
        <v>1454</v>
      </c>
    </row>
    <row r="1872" spans="1:5" x14ac:dyDescent="0.2">
      <c r="A1872" s="363"/>
      <c r="B1872" s="364"/>
      <c r="C1872" s="365"/>
      <c r="D1872" s="366"/>
      <c r="E1872" s="325" t="s">
        <v>1455</v>
      </c>
    </row>
    <row r="1873" spans="1:5" x14ac:dyDescent="0.2">
      <c r="A1873" s="347" t="s">
        <v>2384</v>
      </c>
      <c r="B1873" s="349" t="s">
        <v>2381</v>
      </c>
      <c r="C1873" s="350"/>
      <c r="D1873" s="353" t="s">
        <v>62</v>
      </c>
      <c r="E1873" s="326" t="s">
        <v>1454</v>
      </c>
    </row>
    <row r="1874" spans="1:5" x14ac:dyDescent="0.2">
      <c r="A1874" s="348"/>
      <c r="B1874" s="351"/>
      <c r="C1874" s="352"/>
      <c r="D1874" s="354"/>
      <c r="E1874" s="327" t="s">
        <v>1455</v>
      </c>
    </row>
    <row r="1875" spans="1:5" x14ac:dyDescent="0.2">
      <c r="A1875" s="355" t="s">
        <v>2385</v>
      </c>
      <c r="B1875" s="357" t="s">
        <v>2381</v>
      </c>
      <c r="C1875" s="358"/>
      <c r="D1875" s="361" t="s">
        <v>62</v>
      </c>
      <c r="E1875" s="324" t="s">
        <v>1454</v>
      </c>
    </row>
    <row r="1876" spans="1:5" x14ac:dyDescent="0.2">
      <c r="A1876" s="363"/>
      <c r="B1876" s="364"/>
      <c r="C1876" s="365"/>
      <c r="D1876" s="366"/>
      <c r="E1876" s="325" t="s">
        <v>1455</v>
      </c>
    </row>
    <row r="1877" spans="1:5" x14ac:dyDescent="0.2">
      <c r="A1877" s="347" t="s">
        <v>2386</v>
      </c>
      <c r="B1877" s="349" t="s">
        <v>2387</v>
      </c>
      <c r="C1877" s="350"/>
      <c r="D1877" s="353" t="s">
        <v>62</v>
      </c>
      <c r="E1877" s="326" t="s">
        <v>1454</v>
      </c>
    </row>
    <row r="1878" spans="1:5" x14ac:dyDescent="0.2">
      <c r="A1878" s="348"/>
      <c r="B1878" s="351"/>
      <c r="C1878" s="352"/>
      <c r="D1878" s="354"/>
      <c r="E1878" s="327" t="s">
        <v>1455</v>
      </c>
    </row>
    <row r="1879" spans="1:5" x14ac:dyDescent="0.2">
      <c r="A1879" s="355" t="s">
        <v>2388</v>
      </c>
      <c r="B1879" s="357" t="s">
        <v>2387</v>
      </c>
      <c r="C1879" s="358"/>
      <c r="D1879" s="361" t="s">
        <v>62</v>
      </c>
      <c r="E1879" s="324" t="s">
        <v>1454</v>
      </c>
    </row>
    <row r="1880" spans="1:5" x14ac:dyDescent="0.2">
      <c r="A1880" s="363"/>
      <c r="B1880" s="364"/>
      <c r="C1880" s="365"/>
      <c r="D1880" s="366"/>
      <c r="E1880" s="325" t="s">
        <v>1455</v>
      </c>
    </row>
    <row r="1881" spans="1:5" x14ac:dyDescent="0.2">
      <c r="A1881" s="347" t="s">
        <v>2389</v>
      </c>
      <c r="B1881" s="349" t="s">
        <v>2387</v>
      </c>
      <c r="C1881" s="350"/>
      <c r="D1881" s="353" t="s">
        <v>62</v>
      </c>
      <c r="E1881" s="326" t="s">
        <v>1454</v>
      </c>
    </row>
    <row r="1882" spans="1:5" x14ac:dyDescent="0.2">
      <c r="A1882" s="348"/>
      <c r="B1882" s="351"/>
      <c r="C1882" s="352"/>
      <c r="D1882" s="354"/>
      <c r="E1882" s="327" t="s">
        <v>1455</v>
      </c>
    </row>
    <row r="1883" spans="1:5" x14ac:dyDescent="0.2">
      <c r="A1883" s="355" t="s">
        <v>2390</v>
      </c>
      <c r="B1883" s="357" t="s">
        <v>2387</v>
      </c>
      <c r="C1883" s="358"/>
      <c r="D1883" s="361" t="s">
        <v>62</v>
      </c>
      <c r="E1883" s="324" t="s">
        <v>1454</v>
      </c>
    </row>
    <row r="1884" spans="1:5" x14ac:dyDescent="0.2">
      <c r="A1884" s="363"/>
      <c r="B1884" s="364"/>
      <c r="C1884" s="365"/>
      <c r="D1884" s="366"/>
      <c r="E1884" s="325" t="s">
        <v>1455</v>
      </c>
    </row>
    <row r="1885" spans="1:5" x14ac:dyDescent="0.2">
      <c r="A1885" s="347" t="s">
        <v>2391</v>
      </c>
      <c r="B1885" s="349" t="s">
        <v>2387</v>
      </c>
      <c r="C1885" s="350"/>
      <c r="D1885" s="353" t="s">
        <v>62</v>
      </c>
      <c r="E1885" s="326" t="s">
        <v>1454</v>
      </c>
    </row>
    <row r="1886" spans="1:5" x14ac:dyDescent="0.2">
      <c r="A1886" s="348"/>
      <c r="B1886" s="351"/>
      <c r="C1886" s="352"/>
      <c r="D1886" s="354"/>
      <c r="E1886" s="327" t="s">
        <v>1455</v>
      </c>
    </row>
    <row r="1887" spans="1:5" x14ac:dyDescent="0.2">
      <c r="A1887" s="355" t="s">
        <v>2392</v>
      </c>
      <c r="B1887" s="357" t="s">
        <v>2387</v>
      </c>
      <c r="C1887" s="358"/>
      <c r="D1887" s="361" t="s">
        <v>62</v>
      </c>
      <c r="E1887" s="324" t="s">
        <v>1454</v>
      </c>
    </row>
    <row r="1888" spans="1:5" x14ac:dyDescent="0.2">
      <c r="A1888" s="363"/>
      <c r="B1888" s="364"/>
      <c r="C1888" s="365"/>
      <c r="D1888" s="366"/>
      <c r="E1888" s="325" t="s">
        <v>1455</v>
      </c>
    </row>
    <row r="1889" spans="1:5" x14ac:dyDescent="0.2">
      <c r="A1889" s="347" t="s">
        <v>2393</v>
      </c>
      <c r="B1889" s="349" t="s">
        <v>2387</v>
      </c>
      <c r="C1889" s="350"/>
      <c r="D1889" s="353" t="s">
        <v>62</v>
      </c>
      <c r="E1889" s="326" t="s">
        <v>1454</v>
      </c>
    </row>
    <row r="1890" spans="1:5" x14ac:dyDescent="0.2">
      <c r="A1890" s="348"/>
      <c r="B1890" s="351"/>
      <c r="C1890" s="352"/>
      <c r="D1890" s="354"/>
      <c r="E1890" s="327" t="s">
        <v>1455</v>
      </c>
    </row>
    <row r="1891" spans="1:5" x14ac:dyDescent="0.2">
      <c r="A1891" s="355" t="s">
        <v>2394</v>
      </c>
      <c r="B1891" s="357" t="s">
        <v>2387</v>
      </c>
      <c r="C1891" s="358"/>
      <c r="D1891" s="361" t="s">
        <v>62</v>
      </c>
      <c r="E1891" s="324" t="s">
        <v>1454</v>
      </c>
    </row>
    <row r="1892" spans="1:5" x14ac:dyDescent="0.2">
      <c r="A1892" s="363"/>
      <c r="B1892" s="364"/>
      <c r="C1892" s="365"/>
      <c r="D1892" s="366"/>
      <c r="E1892" s="325" t="s">
        <v>1455</v>
      </c>
    </row>
    <row r="1893" spans="1:5" x14ac:dyDescent="0.2">
      <c r="A1893" s="347" t="s">
        <v>2395</v>
      </c>
      <c r="B1893" s="349" t="s">
        <v>2387</v>
      </c>
      <c r="C1893" s="350"/>
      <c r="D1893" s="353" t="s">
        <v>62</v>
      </c>
      <c r="E1893" s="326" t="s">
        <v>1454</v>
      </c>
    </row>
    <row r="1894" spans="1:5" x14ac:dyDescent="0.2">
      <c r="A1894" s="348"/>
      <c r="B1894" s="351"/>
      <c r="C1894" s="352"/>
      <c r="D1894" s="354"/>
      <c r="E1894" s="327" t="s">
        <v>1455</v>
      </c>
    </row>
    <row r="1895" spans="1:5" x14ac:dyDescent="0.2">
      <c r="A1895" s="355" t="s">
        <v>2396</v>
      </c>
      <c r="B1895" s="357" t="s">
        <v>2387</v>
      </c>
      <c r="C1895" s="358"/>
      <c r="D1895" s="361" t="s">
        <v>62</v>
      </c>
      <c r="E1895" s="324" t="s">
        <v>1454</v>
      </c>
    </row>
    <row r="1896" spans="1:5" x14ac:dyDescent="0.2">
      <c r="A1896" s="363"/>
      <c r="B1896" s="364"/>
      <c r="C1896" s="365"/>
      <c r="D1896" s="366"/>
      <c r="E1896" s="325" t="s">
        <v>1455</v>
      </c>
    </row>
    <row r="1897" spans="1:5" x14ac:dyDescent="0.2">
      <c r="A1897" s="347" t="s">
        <v>2397</v>
      </c>
      <c r="B1897" s="349" t="s">
        <v>2387</v>
      </c>
      <c r="C1897" s="350"/>
      <c r="D1897" s="353" t="s">
        <v>62</v>
      </c>
      <c r="E1897" s="326" t="s">
        <v>1454</v>
      </c>
    </row>
    <row r="1898" spans="1:5" x14ac:dyDescent="0.2">
      <c r="A1898" s="348"/>
      <c r="B1898" s="351"/>
      <c r="C1898" s="352"/>
      <c r="D1898" s="354"/>
      <c r="E1898" s="327" t="s">
        <v>1455</v>
      </c>
    </row>
    <row r="1899" spans="1:5" x14ac:dyDescent="0.2">
      <c r="A1899" s="355" t="s">
        <v>2398</v>
      </c>
      <c r="B1899" s="357" t="s">
        <v>2387</v>
      </c>
      <c r="C1899" s="358"/>
      <c r="D1899" s="361" t="s">
        <v>62</v>
      </c>
      <c r="E1899" s="324" t="s">
        <v>1454</v>
      </c>
    </row>
    <row r="1900" spans="1:5" x14ac:dyDescent="0.2">
      <c r="A1900" s="363"/>
      <c r="B1900" s="364"/>
      <c r="C1900" s="365"/>
      <c r="D1900" s="366"/>
      <c r="E1900" s="325" t="s">
        <v>1455</v>
      </c>
    </row>
    <row r="1901" spans="1:5" x14ac:dyDescent="0.2">
      <c r="A1901" s="347" t="s">
        <v>2399</v>
      </c>
      <c r="B1901" s="349" t="s">
        <v>2400</v>
      </c>
      <c r="C1901" s="350"/>
      <c r="D1901" s="353" t="s">
        <v>62</v>
      </c>
      <c r="E1901" s="326" t="s">
        <v>1454</v>
      </c>
    </row>
    <row r="1902" spans="1:5" x14ac:dyDescent="0.2">
      <c r="A1902" s="348"/>
      <c r="B1902" s="351"/>
      <c r="C1902" s="352"/>
      <c r="D1902" s="354"/>
      <c r="E1902" s="327" t="s">
        <v>1455</v>
      </c>
    </row>
    <row r="1903" spans="1:5" x14ac:dyDescent="0.2">
      <c r="A1903" s="355" t="s">
        <v>2401</v>
      </c>
      <c r="B1903" s="357" t="s">
        <v>2400</v>
      </c>
      <c r="C1903" s="358"/>
      <c r="D1903" s="361" t="s">
        <v>62</v>
      </c>
      <c r="E1903" s="324" t="s">
        <v>1454</v>
      </c>
    </row>
    <row r="1904" spans="1:5" x14ac:dyDescent="0.2">
      <c r="A1904" s="363"/>
      <c r="B1904" s="364"/>
      <c r="C1904" s="365"/>
      <c r="D1904" s="366"/>
      <c r="E1904" s="325" t="s">
        <v>1455</v>
      </c>
    </row>
    <row r="1905" spans="1:5" x14ac:dyDescent="0.2">
      <c r="A1905" s="347" t="s">
        <v>2027</v>
      </c>
      <c r="B1905" s="349" t="s">
        <v>2400</v>
      </c>
      <c r="C1905" s="350"/>
      <c r="D1905" s="353" t="s">
        <v>62</v>
      </c>
      <c r="E1905" s="326" t="s">
        <v>1454</v>
      </c>
    </row>
    <row r="1906" spans="1:5" x14ac:dyDescent="0.2">
      <c r="A1906" s="348"/>
      <c r="B1906" s="351"/>
      <c r="C1906" s="352"/>
      <c r="D1906" s="354"/>
      <c r="E1906" s="327" t="s">
        <v>1455</v>
      </c>
    </row>
    <row r="1907" spans="1:5" x14ac:dyDescent="0.2">
      <c r="A1907" s="355" t="s">
        <v>2402</v>
      </c>
      <c r="B1907" s="357" t="s">
        <v>2400</v>
      </c>
      <c r="C1907" s="358"/>
      <c r="D1907" s="361" t="s">
        <v>62</v>
      </c>
      <c r="E1907" s="324" t="s">
        <v>1454</v>
      </c>
    </row>
    <row r="1908" spans="1:5" x14ac:dyDescent="0.2">
      <c r="A1908" s="363"/>
      <c r="B1908" s="364"/>
      <c r="C1908" s="365"/>
      <c r="D1908" s="366"/>
      <c r="E1908" s="325" t="s">
        <v>1455</v>
      </c>
    </row>
    <row r="1909" spans="1:5" x14ac:dyDescent="0.2">
      <c r="A1909" s="347" t="s">
        <v>2403</v>
      </c>
      <c r="B1909" s="349" t="s">
        <v>2400</v>
      </c>
      <c r="C1909" s="350"/>
      <c r="D1909" s="353" t="s">
        <v>62</v>
      </c>
      <c r="E1909" s="326" t="s">
        <v>1454</v>
      </c>
    </row>
    <row r="1910" spans="1:5" x14ac:dyDescent="0.2">
      <c r="A1910" s="348"/>
      <c r="B1910" s="351"/>
      <c r="C1910" s="352"/>
      <c r="D1910" s="354"/>
      <c r="E1910" s="327" t="s">
        <v>1455</v>
      </c>
    </row>
    <row r="1911" spans="1:5" x14ac:dyDescent="0.2">
      <c r="A1911" s="355" t="s">
        <v>2404</v>
      </c>
      <c r="B1911" s="357" t="s">
        <v>2405</v>
      </c>
      <c r="C1911" s="358"/>
      <c r="D1911" s="361" t="s">
        <v>62</v>
      </c>
      <c r="E1911" s="324" t="s">
        <v>1454</v>
      </c>
    </row>
    <row r="1912" spans="1:5" x14ac:dyDescent="0.2">
      <c r="A1912" s="363"/>
      <c r="B1912" s="364"/>
      <c r="C1912" s="365"/>
      <c r="D1912" s="366"/>
      <c r="E1912" s="325" t="s">
        <v>1455</v>
      </c>
    </row>
    <row r="1913" spans="1:5" x14ac:dyDescent="0.2">
      <c r="A1913" s="347" t="s">
        <v>2406</v>
      </c>
      <c r="B1913" s="349" t="s">
        <v>2405</v>
      </c>
      <c r="C1913" s="350"/>
      <c r="D1913" s="353" t="s">
        <v>62</v>
      </c>
      <c r="E1913" s="326" t="s">
        <v>1454</v>
      </c>
    </row>
    <row r="1914" spans="1:5" x14ac:dyDescent="0.2">
      <c r="A1914" s="348"/>
      <c r="B1914" s="351"/>
      <c r="C1914" s="352"/>
      <c r="D1914" s="354"/>
      <c r="E1914" s="327" t="s">
        <v>1455</v>
      </c>
    </row>
    <row r="1915" spans="1:5" x14ac:dyDescent="0.2">
      <c r="A1915" s="355" t="s">
        <v>2407</v>
      </c>
      <c r="B1915" s="357" t="s">
        <v>2405</v>
      </c>
      <c r="C1915" s="358"/>
      <c r="D1915" s="361" t="s">
        <v>62</v>
      </c>
      <c r="E1915" s="324" t="s">
        <v>1454</v>
      </c>
    </row>
    <row r="1916" spans="1:5" x14ac:dyDescent="0.2">
      <c r="A1916" s="363"/>
      <c r="B1916" s="364"/>
      <c r="C1916" s="365"/>
      <c r="D1916" s="366"/>
      <c r="E1916" s="325" t="s">
        <v>1455</v>
      </c>
    </row>
    <row r="1917" spans="1:5" x14ac:dyDescent="0.2">
      <c r="A1917" s="347" t="s">
        <v>1755</v>
      </c>
      <c r="B1917" s="349" t="s">
        <v>2405</v>
      </c>
      <c r="C1917" s="350"/>
      <c r="D1917" s="353" t="s">
        <v>62</v>
      </c>
      <c r="E1917" s="326" t="s">
        <v>1454</v>
      </c>
    </row>
    <row r="1918" spans="1:5" x14ac:dyDescent="0.2">
      <c r="A1918" s="348"/>
      <c r="B1918" s="351"/>
      <c r="C1918" s="352"/>
      <c r="D1918" s="354"/>
      <c r="E1918" s="327" t="s">
        <v>1455</v>
      </c>
    </row>
    <row r="1919" spans="1:5" x14ac:dyDescent="0.2">
      <c r="A1919" s="355" t="s">
        <v>2408</v>
      </c>
      <c r="B1919" s="357" t="s">
        <v>2409</v>
      </c>
      <c r="C1919" s="358"/>
      <c r="D1919" s="361" t="s">
        <v>62</v>
      </c>
      <c r="E1919" s="324" t="s">
        <v>1454</v>
      </c>
    </row>
    <row r="1920" spans="1:5" x14ac:dyDescent="0.2">
      <c r="A1920" s="363"/>
      <c r="B1920" s="364"/>
      <c r="C1920" s="365"/>
      <c r="D1920" s="366"/>
      <c r="E1920" s="325" t="s">
        <v>1455</v>
      </c>
    </row>
    <row r="1921" spans="1:5" x14ac:dyDescent="0.2">
      <c r="A1921" s="347" t="s">
        <v>2410</v>
      </c>
      <c r="B1921" s="349" t="s">
        <v>2409</v>
      </c>
      <c r="C1921" s="350"/>
      <c r="D1921" s="353" t="s">
        <v>62</v>
      </c>
      <c r="E1921" s="326" t="s">
        <v>1454</v>
      </c>
    </row>
    <row r="1922" spans="1:5" x14ac:dyDescent="0.2">
      <c r="A1922" s="348"/>
      <c r="B1922" s="351"/>
      <c r="C1922" s="352"/>
      <c r="D1922" s="354"/>
      <c r="E1922" s="327" t="s">
        <v>1455</v>
      </c>
    </row>
    <row r="1923" spans="1:5" x14ac:dyDescent="0.2">
      <c r="A1923" s="355" t="s">
        <v>2411</v>
      </c>
      <c r="B1923" s="357" t="s">
        <v>2409</v>
      </c>
      <c r="C1923" s="358"/>
      <c r="D1923" s="361" t="s">
        <v>62</v>
      </c>
      <c r="E1923" s="324" t="s">
        <v>1454</v>
      </c>
    </row>
    <row r="1924" spans="1:5" x14ac:dyDescent="0.2">
      <c r="A1924" s="363"/>
      <c r="B1924" s="364"/>
      <c r="C1924" s="365"/>
      <c r="D1924" s="366"/>
      <c r="E1924" s="325" t="s">
        <v>1455</v>
      </c>
    </row>
    <row r="1925" spans="1:5" x14ac:dyDescent="0.2">
      <c r="A1925" s="347" t="s">
        <v>2412</v>
      </c>
      <c r="B1925" s="349" t="s">
        <v>2409</v>
      </c>
      <c r="C1925" s="350"/>
      <c r="D1925" s="353" t="s">
        <v>62</v>
      </c>
      <c r="E1925" s="326" t="s">
        <v>1454</v>
      </c>
    </row>
    <row r="1926" spans="1:5" x14ac:dyDescent="0.2">
      <c r="A1926" s="348"/>
      <c r="B1926" s="351"/>
      <c r="C1926" s="352"/>
      <c r="D1926" s="354"/>
      <c r="E1926" s="327" t="s">
        <v>1455</v>
      </c>
    </row>
    <row r="1927" spans="1:5" x14ac:dyDescent="0.2">
      <c r="A1927" s="355" t="s">
        <v>2413</v>
      </c>
      <c r="B1927" s="357" t="s">
        <v>2409</v>
      </c>
      <c r="C1927" s="358"/>
      <c r="D1927" s="361" t="s">
        <v>62</v>
      </c>
      <c r="E1927" s="324" t="s">
        <v>1454</v>
      </c>
    </row>
    <row r="1928" spans="1:5" x14ac:dyDescent="0.2">
      <c r="A1928" s="363"/>
      <c r="B1928" s="364"/>
      <c r="C1928" s="365"/>
      <c r="D1928" s="366"/>
      <c r="E1928" s="325" t="s">
        <v>1455</v>
      </c>
    </row>
    <row r="1929" spans="1:5" x14ac:dyDescent="0.2">
      <c r="A1929" s="347" t="s">
        <v>2414</v>
      </c>
      <c r="B1929" s="349" t="s">
        <v>2409</v>
      </c>
      <c r="C1929" s="350"/>
      <c r="D1929" s="353" t="s">
        <v>62</v>
      </c>
      <c r="E1929" s="326" t="s">
        <v>1454</v>
      </c>
    </row>
    <row r="1930" spans="1:5" x14ac:dyDescent="0.2">
      <c r="A1930" s="348"/>
      <c r="B1930" s="351"/>
      <c r="C1930" s="352"/>
      <c r="D1930" s="354"/>
      <c r="E1930" s="327" t="s">
        <v>1455</v>
      </c>
    </row>
    <row r="1931" spans="1:5" x14ac:dyDescent="0.2">
      <c r="A1931" s="355" t="s">
        <v>2415</v>
      </c>
      <c r="B1931" s="357" t="s">
        <v>2409</v>
      </c>
      <c r="C1931" s="358"/>
      <c r="D1931" s="361" t="s">
        <v>62</v>
      </c>
      <c r="E1931" s="324" t="s">
        <v>1454</v>
      </c>
    </row>
    <row r="1932" spans="1:5" x14ac:dyDescent="0.2">
      <c r="A1932" s="363"/>
      <c r="B1932" s="364"/>
      <c r="C1932" s="365"/>
      <c r="D1932" s="366"/>
      <c r="E1932" s="325" t="s">
        <v>1455</v>
      </c>
    </row>
    <row r="1933" spans="1:5" x14ac:dyDescent="0.2">
      <c r="A1933" s="347" t="s">
        <v>2416</v>
      </c>
      <c r="B1933" s="349" t="s">
        <v>2417</v>
      </c>
      <c r="C1933" s="350"/>
      <c r="D1933" s="353" t="s">
        <v>62</v>
      </c>
      <c r="E1933" s="326" t="s">
        <v>1454</v>
      </c>
    </row>
    <row r="1934" spans="1:5" x14ac:dyDescent="0.2">
      <c r="A1934" s="348"/>
      <c r="B1934" s="351"/>
      <c r="C1934" s="352"/>
      <c r="D1934" s="354"/>
      <c r="E1934" s="327" t="s">
        <v>1455</v>
      </c>
    </row>
    <row r="1935" spans="1:5" x14ac:dyDescent="0.2">
      <c r="A1935" s="355" t="s">
        <v>2418</v>
      </c>
      <c r="B1935" s="357" t="s">
        <v>2417</v>
      </c>
      <c r="C1935" s="358"/>
      <c r="D1935" s="361" t="s">
        <v>62</v>
      </c>
      <c r="E1935" s="324" t="s">
        <v>1454</v>
      </c>
    </row>
    <row r="1936" spans="1:5" x14ac:dyDescent="0.2">
      <c r="A1936" s="363"/>
      <c r="B1936" s="364"/>
      <c r="C1936" s="365"/>
      <c r="D1936" s="366"/>
      <c r="E1936" s="325" t="s">
        <v>1455</v>
      </c>
    </row>
    <row r="1937" spans="1:5" x14ac:dyDescent="0.2">
      <c r="A1937" s="347" t="s">
        <v>2419</v>
      </c>
      <c r="B1937" s="349" t="s">
        <v>2417</v>
      </c>
      <c r="C1937" s="350"/>
      <c r="D1937" s="353" t="s">
        <v>62</v>
      </c>
      <c r="E1937" s="326" t="s">
        <v>1454</v>
      </c>
    </row>
    <row r="1938" spans="1:5" x14ac:dyDescent="0.2">
      <c r="A1938" s="348"/>
      <c r="B1938" s="351"/>
      <c r="C1938" s="352"/>
      <c r="D1938" s="354"/>
      <c r="E1938" s="327" t="s">
        <v>1455</v>
      </c>
    </row>
    <row r="1939" spans="1:5" x14ac:dyDescent="0.2">
      <c r="A1939" s="355" t="s">
        <v>2420</v>
      </c>
      <c r="B1939" s="357" t="s">
        <v>2421</v>
      </c>
      <c r="C1939" s="358"/>
      <c r="D1939" s="361" t="s">
        <v>62</v>
      </c>
      <c r="E1939" s="324" t="s">
        <v>1454</v>
      </c>
    </row>
    <row r="1940" spans="1:5" x14ac:dyDescent="0.2">
      <c r="A1940" s="363"/>
      <c r="B1940" s="364"/>
      <c r="C1940" s="365"/>
      <c r="D1940" s="366"/>
      <c r="E1940" s="325" t="s">
        <v>1455</v>
      </c>
    </row>
    <row r="1941" spans="1:5" x14ac:dyDescent="0.2">
      <c r="A1941" s="347" t="s">
        <v>2422</v>
      </c>
      <c r="B1941" s="349" t="s">
        <v>2421</v>
      </c>
      <c r="C1941" s="350"/>
      <c r="D1941" s="353" t="s">
        <v>62</v>
      </c>
      <c r="E1941" s="326" t="s">
        <v>1454</v>
      </c>
    </row>
    <row r="1942" spans="1:5" x14ac:dyDescent="0.2">
      <c r="A1942" s="348"/>
      <c r="B1942" s="351"/>
      <c r="C1942" s="352"/>
      <c r="D1942" s="354"/>
      <c r="E1942" s="327" t="s">
        <v>1455</v>
      </c>
    </row>
    <row r="1943" spans="1:5" x14ac:dyDescent="0.2">
      <c r="A1943" s="355" t="s">
        <v>2423</v>
      </c>
      <c r="B1943" s="357" t="s">
        <v>2421</v>
      </c>
      <c r="C1943" s="358"/>
      <c r="D1943" s="361" t="s">
        <v>62</v>
      </c>
      <c r="E1943" s="324" t="s">
        <v>1454</v>
      </c>
    </row>
    <row r="1944" spans="1:5" x14ac:dyDescent="0.2">
      <c r="A1944" s="363"/>
      <c r="B1944" s="364"/>
      <c r="C1944" s="365"/>
      <c r="D1944" s="366"/>
      <c r="E1944" s="325" t="s">
        <v>1455</v>
      </c>
    </row>
    <row r="1945" spans="1:5" x14ac:dyDescent="0.2">
      <c r="A1945" s="347" t="s">
        <v>2424</v>
      </c>
      <c r="B1945" s="349" t="s">
        <v>2421</v>
      </c>
      <c r="C1945" s="350"/>
      <c r="D1945" s="353" t="s">
        <v>62</v>
      </c>
      <c r="E1945" s="326" t="s">
        <v>1454</v>
      </c>
    </row>
    <row r="1946" spans="1:5" x14ac:dyDescent="0.2">
      <c r="A1946" s="348"/>
      <c r="B1946" s="351"/>
      <c r="C1946" s="352"/>
      <c r="D1946" s="354"/>
      <c r="E1946" s="327" t="s">
        <v>1455</v>
      </c>
    </row>
    <row r="1947" spans="1:5" x14ac:dyDescent="0.2">
      <c r="A1947" s="355" t="s">
        <v>2231</v>
      </c>
      <c r="B1947" s="357"/>
      <c r="C1947" s="358"/>
      <c r="D1947" s="361" t="s">
        <v>62</v>
      </c>
      <c r="E1947" s="324" t="s">
        <v>1454</v>
      </c>
    </row>
    <row r="1948" spans="1:5" x14ac:dyDescent="0.2">
      <c r="A1948" s="363"/>
      <c r="B1948" s="364"/>
      <c r="C1948" s="365"/>
      <c r="D1948" s="366"/>
      <c r="E1948" s="325" t="s">
        <v>1455</v>
      </c>
    </row>
    <row r="1949" spans="1:5" x14ac:dyDescent="0.2">
      <c r="A1949" s="347" t="s">
        <v>2256</v>
      </c>
      <c r="B1949" s="349"/>
      <c r="C1949" s="350"/>
      <c r="D1949" s="353" t="s">
        <v>62</v>
      </c>
      <c r="E1949" s="326" t="s">
        <v>1454</v>
      </c>
    </row>
    <row r="1950" spans="1:5" x14ac:dyDescent="0.2">
      <c r="A1950" s="348"/>
      <c r="B1950" s="351"/>
      <c r="C1950" s="352"/>
      <c r="D1950" s="354"/>
      <c r="E1950" s="327" t="s">
        <v>1455</v>
      </c>
    </row>
    <row r="1951" spans="1:5" x14ac:dyDescent="0.2">
      <c r="A1951" s="355" t="s">
        <v>2264</v>
      </c>
      <c r="B1951" s="357"/>
      <c r="C1951" s="358"/>
      <c r="D1951" s="361" t="s">
        <v>62</v>
      </c>
      <c r="E1951" s="324" t="s">
        <v>1454</v>
      </c>
    </row>
    <row r="1952" spans="1:5" x14ac:dyDescent="0.2">
      <c r="A1952" s="363"/>
      <c r="B1952" s="364"/>
      <c r="C1952" s="365"/>
      <c r="D1952" s="366"/>
      <c r="E1952" s="325" t="s">
        <v>1455</v>
      </c>
    </row>
    <row r="1953" spans="1:5" x14ac:dyDescent="0.2">
      <c r="A1953" s="347" t="s">
        <v>2273</v>
      </c>
      <c r="B1953" s="349"/>
      <c r="C1953" s="350"/>
      <c r="D1953" s="353" t="s">
        <v>62</v>
      </c>
      <c r="E1953" s="326" t="s">
        <v>1454</v>
      </c>
    </row>
    <row r="1954" spans="1:5" x14ac:dyDescent="0.2">
      <c r="A1954" s="348"/>
      <c r="B1954" s="351"/>
      <c r="C1954" s="352"/>
      <c r="D1954" s="354"/>
      <c r="E1954" s="327" t="s">
        <v>1455</v>
      </c>
    </row>
    <row r="1955" spans="1:5" x14ac:dyDescent="0.2">
      <c r="A1955" s="355" t="s">
        <v>2425</v>
      </c>
      <c r="B1955" s="357"/>
      <c r="C1955" s="358"/>
      <c r="D1955" s="361" t="s">
        <v>62</v>
      </c>
      <c r="E1955" s="324" t="s">
        <v>1454</v>
      </c>
    </row>
    <row r="1956" spans="1:5" x14ac:dyDescent="0.2">
      <c r="A1956" s="363"/>
      <c r="B1956" s="364"/>
      <c r="C1956" s="365"/>
      <c r="D1956" s="366"/>
      <c r="E1956" s="325" t="s">
        <v>1455</v>
      </c>
    </row>
    <row r="1957" spans="1:5" x14ac:dyDescent="0.2">
      <c r="A1957" s="347" t="s">
        <v>2295</v>
      </c>
      <c r="B1957" s="349"/>
      <c r="C1957" s="350"/>
      <c r="D1957" s="353" t="s">
        <v>62</v>
      </c>
      <c r="E1957" s="326" t="s">
        <v>1454</v>
      </c>
    </row>
    <row r="1958" spans="1:5" x14ac:dyDescent="0.2">
      <c r="A1958" s="348"/>
      <c r="B1958" s="351"/>
      <c r="C1958" s="352"/>
      <c r="D1958" s="354"/>
      <c r="E1958" s="327" t="s">
        <v>1455</v>
      </c>
    </row>
    <row r="1959" spans="1:5" x14ac:dyDescent="0.2">
      <c r="A1959" s="355" t="s">
        <v>2303</v>
      </c>
      <c r="B1959" s="357"/>
      <c r="C1959" s="358"/>
      <c r="D1959" s="361" t="s">
        <v>62</v>
      </c>
      <c r="E1959" s="324" t="s">
        <v>1454</v>
      </c>
    </row>
    <row r="1960" spans="1:5" x14ac:dyDescent="0.2">
      <c r="A1960" s="363"/>
      <c r="B1960" s="364"/>
      <c r="C1960" s="365"/>
      <c r="D1960" s="366"/>
      <c r="E1960" s="325" t="s">
        <v>1455</v>
      </c>
    </row>
    <row r="1961" spans="1:5" x14ac:dyDescent="0.2">
      <c r="A1961" s="347" t="s">
        <v>2317</v>
      </c>
      <c r="B1961" s="349"/>
      <c r="C1961" s="350"/>
      <c r="D1961" s="353" t="s">
        <v>62</v>
      </c>
      <c r="E1961" s="326" t="s">
        <v>1454</v>
      </c>
    </row>
    <row r="1962" spans="1:5" x14ac:dyDescent="0.2">
      <c r="A1962" s="348"/>
      <c r="B1962" s="351"/>
      <c r="C1962" s="352"/>
      <c r="D1962" s="354"/>
      <c r="E1962" s="327" t="s">
        <v>1455</v>
      </c>
    </row>
    <row r="1963" spans="1:5" x14ac:dyDescent="0.2">
      <c r="A1963" s="355" t="s">
        <v>2323</v>
      </c>
      <c r="B1963" s="357"/>
      <c r="C1963" s="358"/>
      <c r="D1963" s="361" t="s">
        <v>62</v>
      </c>
      <c r="E1963" s="324" t="s">
        <v>1454</v>
      </c>
    </row>
    <row r="1964" spans="1:5" x14ac:dyDescent="0.2">
      <c r="A1964" s="363"/>
      <c r="B1964" s="364"/>
      <c r="C1964" s="365"/>
      <c r="D1964" s="366"/>
      <c r="E1964" s="325" t="s">
        <v>1455</v>
      </c>
    </row>
    <row r="1965" spans="1:5" x14ac:dyDescent="0.2">
      <c r="A1965" s="347" t="s">
        <v>2328</v>
      </c>
      <c r="B1965" s="349"/>
      <c r="C1965" s="350"/>
      <c r="D1965" s="353" t="s">
        <v>62</v>
      </c>
      <c r="E1965" s="326" t="s">
        <v>1454</v>
      </c>
    </row>
    <row r="1966" spans="1:5" x14ac:dyDescent="0.2">
      <c r="A1966" s="348"/>
      <c r="B1966" s="351"/>
      <c r="C1966" s="352"/>
      <c r="D1966" s="354"/>
      <c r="E1966" s="327" t="s">
        <v>1455</v>
      </c>
    </row>
    <row r="1967" spans="1:5" x14ac:dyDescent="0.2">
      <c r="A1967" s="355" t="s">
        <v>2338</v>
      </c>
      <c r="B1967" s="357"/>
      <c r="C1967" s="358"/>
      <c r="D1967" s="361" t="s">
        <v>62</v>
      </c>
      <c r="E1967" s="324" t="s">
        <v>1454</v>
      </c>
    </row>
    <row r="1968" spans="1:5" x14ac:dyDescent="0.2">
      <c r="A1968" s="363"/>
      <c r="B1968" s="364"/>
      <c r="C1968" s="365"/>
      <c r="D1968" s="366"/>
      <c r="E1968" s="325" t="s">
        <v>1455</v>
      </c>
    </row>
    <row r="1969" spans="1:5" x14ac:dyDescent="0.2">
      <c r="A1969" s="347" t="s">
        <v>2363</v>
      </c>
      <c r="B1969" s="349"/>
      <c r="C1969" s="350"/>
      <c r="D1969" s="353" t="s">
        <v>62</v>
      </c>
      <c r="E1969" s="326" t="s">
        <v>1454</v>
      </c>
    </row>
    <row r="1970" spans="1:5" x14ac:dyDescent="0.2">
      <c r="A1970" s="348"/>
      <c r="B1970" s="351"/>
      <c r="C1970" s="352"/>
      <c r="D1970" s="354"/>
      <c r="E1970" s="327" t="s">
        <v>1455</v>
      </c>
    </row>
    <row r="1971" spans="1:5" x14ac:dyDescent="0.2">
      <c r="A1971" s="355" t="s">
        <v>2381</v>
      </c>
      <c r="B1971" s="357"/>
      <c r="C1971" s="358"/>
      <c r="D1971" s="361" t="s">
        <v>62</v>
      </c>
      <c r="E1971" s="324" t="s">
        <v>1454</v>
      </c>
    </row>
    <row r="1972" spans="1:5" x14ac:dyDescent="0.2">
      <c r="A1972" s="363"/>
      <c r="B1972" s="364"/>
      <c r="C1972" s="365"/>
      <c r="D1972" s="366"/>
      <c r="E1972" s="325" t="s">
        <v>1455</v>
      </c>
    </row>
    <row r="1973" spans="1:5" x14ac:dyDescent="0.2">
      <c r="A1973" s="347" t="s">
        <v>2387</v>
      </c>
      <c r="B1973" s="349"/>
      <c r="C1973" s="350"/>
      <c r="D1973" s="353" t="s">
        <v>62</v>
      </c>
      <c r="E1973" s="326" t="s">
        <v>1454</v>
      </c>
    </row>
    <row r="1974" spans="1:5" x14ac:dyDescent="0.2">
      <c r="A1974" s="348"/>
      <c r="B1974" s="351"/>
      <c r="C1974" s="352"/>
      <c r="D1974" s="354"/>
      <c r="E1974" s="327" t="s">
        <v>1455</v>
      </c>
    </row>
    <row r="1975" spans="1:5" x14ac:dyDescent="0.2">
      <c r="A1975" s="355" t="s">
        <v>2400</v>
      </c>
      <c r="B1975" s="357"/>
      <c r="C1975" s="358"/>
      <c r="D1975" s="361" t="s">
        <v>62</v>
      </c>
      <c r="E1975" s="324" t="s">
        <v>1454</v>
      </c>
    </row>
    <row r="1976" spans="1:5" x14ac:dyDescent="0.2">
      <c r="A1976" s="363"/>
      <c r="B1976" s="364"/>
      <c r="C1976" s="365"/>
      <c r="D1976" s="366"/>
      <c r="E1976" s="325" t="s">
        <v>1455</v>
      </c>
    </row>
    <row r="1977" spans="1:5" x14ac:dyDescent="0.2">
      <c r="A1977" s="347" t="s">
        <v>2405</v>
      </c>
      <c r="B1977" s="349"/>
      <c r="C1977" s="350"/>
      <c r="D1977" s="353" t="s">
        <v>62</v>
      </c>
      <c r="E1977" s="326" t="s">
        <v>1454</v>
      </c>
    </row>
    <row r="1978" spans="1:5" x14ac:dyDescent="0.2">
      <c r="A1978" s="348"/>
      <c r="B1978" s="351"/>
      <c r="C1978" s="352"/>
      <c r="D1978" s="354"/>
      <c r="E1978" s="327" t="s">
        <v>1455</v>
      </c>
    </row>
    <row r="1979" spans="1:5" x14ac:dyDescent="0.2">
      <c r="A1979" s="355" t="s">
        <v>2409</v>
      </c>
      <c r="B1979" s="357"/>
      <c r="C1979" s="358"/>
      <c r="D1979" s="361" t="s">
        <v>62</v>
      </c>
      <c r="E1979" s="324" t="s">
        <v>1454</v>
      </c>
    </row>
    <row r="1980" spans="1:5" x14ac:dyDescent="0.2">
      <c r="A1980" s="363"/>
      <c r="B1980" s="364"/>
      <c r="C1980" s="365"/>
      <c r="D1980" s="366"/>
      <c r="E1980" s="325" t="s">
        <v>1455</v>
      </c>
    </row>
    <row r="1981" spans="1:5" x14ac:dyDescent="0.2">
      <c r="A1981" s="347" t="s">
        <v>2417</v>
      </c>
      <c r="B1981" s="349"/>
      <c r="C1981" s="350"/>
      <c r="D1981" s="353" t="s">
        <v>62</v>
      </c>
      <c r="E1981" s="326" t="s">
        <v>1454</v>
      </c>
    </row>
    <row r="1982" spans="1:5" x14ac:dyDescent="0.2">
      <c r="A1982" s="348"/>
      <c r="B1982" s="351"/>
      <c r="C1982" s="352"/>
      <c r="D1982" s="354"/>
      <c r="E1982" s="327" t="s">
        <v>1455</v>
      </c>
    </row>
    <row r="1983" spans="1:5" x14ac:dyDescent="0.2">
      <c r="A1983" s="355" t="s">
        <v>2347</v>
      </c>
      <c r="B1983" s="357"/>
      <c r="C1983" s="358"/>
      <c r="D1983" s="361" t="s">
        <v>62</v>
      </c>
      <c r="E1983" s="324" t="s">
        <v>1454</v>
      </c>
    </row>
    <row r="1984" spans="1:5" x14ac:dyDescent="0.2">
      <c r="A1984" s="363"/>
      <c r="B1984" s="364"/>
      <c r="C1984" s="365"/>
      <c r="D1984" s="366"/>
      <c r="E1984" s="325" t="s">
        <v>1455</v>
      </c>
    </row>
    <row r="1985" spans="1:5" x14ac:dyDescent="0.2">
      <c r="A1985" s="347" t="s">
        <v>2426</v>
      </c>
      <c r="B1985" s="349" t="s">
        <v>2231</v>
      </c>
      <c r="C1985" s="350"/>
      <c r="D1985" s="353" t="s">
        <v>62</v>
      </c>
      <c r="E1985" s="326" t="s">
        <v>1454</v>
      </c>
    </row>
    <row r="1986" spans="1:5" x14ac:dyDescent="0.2">
      <c r="A1986" s="348"/>
      <c r="B1986" s="351"/>
      <c r="C1986" s="352"/>
      <c r="D1986" s="354"/>
      <c r="E1986" s="327" t="s">
        <v>1455</v>
      </c>
    </row>
    <row r="1987" spans="1:5" x14ac:dyDescent="0.2">
      <c r="A1987" s="355" t="s">
        <v>2427</v>
      </c>
      <c r="B1987" s="357" t="s">
        <v>2231</v>
      </c>
      <c r="C1987" s="358"/>
      <c r="D1987" s="361" t="s">
        <v>62</v>
      </c>
      <c r="E1987" s="324" t="s">
        <v>1454</v>
      </c>
    </row>
    <row r="1988" spans="1:5" x14ac:dyDescent="0.2">
      <c r="A1988" s="363"/>
      <c r="B1988" s="364"/>
      <c r="C1988" s="365"/>
      <c r="D1988" s="366"/>
      <c r="E1988" s="325" t="s">
        <v>1455</v>
      </c>
    </row>
    <row r="1989" spans="1:5" x14ac:dyDescent="0.2">
      <c r="A1989" s="347" t="s">
        <v>2428</v>
      </c>
      <c r="B1989" s="349" t="s">
        <v>2231</v>
      </c>
      <c r="C1989" s="350"/>
      <c r="D1989" s="353" t="s">
        <v>62</v>
      </c>
      <c r="E1989" s="326" t="s">
        <v>1454</v>
      </c>
    </row>
    <row r="1990" spans="1:5" x14ac:dyDescent="0.2">
      <c r="A1990" s="348"/>
      <c r="B1990" s="351"/>
      <c r="C1990" s="352"/>
      <c r="D1990" s="354"/>
      <c r="E1990" s="327" t="s">
        <v>1455</v>
      </c>
    </row>
    <row r="1991" spans="1:5" x14ac:dyDescent="0.2">
      <c r="A1991" s="355" t="s">
        <v>2429</v>
      </c>
      <c r="B1991" s="357" t="s">
        <v>2256</v>
      </c>
      <c r="C1991" s="358"/>
      <c r="D1991" s="361" t="s">
        <v>62</v>
      </c>
      <c r="E1991" s="324" t="s">
        <v>1454</v>
      </c>
    </row>
    <row r="1992" spans="1:5" x14ac:dyDescent="0.2">
      <c r="A1992" s="363"/>
      <c r="B1992" s="364"/>
      <c r="C1992" s="365"/>
      <c r="D1992" s="366"/>
      <c r="E1992" s="325" t="s">
        <v>1455</v>
      </c>
    </row>
    <row r="1993" spans="1:5" x14ac:dyDescent="0.2">
      <c r="A1993" s="347" t="s">
        <v>2430</v>
      </c>
      <c r="B1993" s="349" t="s">
        <v>2256</v>
      </c>
      <c r="C1993" s="350"/>
      <c r="D1993" s="353" t="s">
        <v>62</v>
      </c>
      <c r="E1993" s="326" t="s">
        <v>1454</v>
      </c>
    </row>
    <row r="1994" spans="1:5" x14ac:dyDescent="0.2">
      <c r="A1994" s="348"/>
      <c r="B1994" s="351"/>
      <c r="C1994" s="352"/>
      <c r="D1994" s="354"/>
      <c r="E1994" s="327" t="s">
        <v>1455</v>
      </c>
    </row>
    <row r="1995" spans="1:5" x14ac:dyDescent="0.2">
      <c r="A1995" s="355" t="s">
        <v>1799</v>
      </c>
      <c r="B1995" s="357" t="s">
        <v>2264</v>
      </c>
      <c r="C1995" s="358"/>
      <c r="D1995" s="361" t="s">
        <v>62</v>
      </c>
      <c r="E1995" s="324" t="s">
        <v>1454</v>
      </c>
    </row>
    <row r="1996" spans="1:5" x14ac:dyDescent="0.2">
      <c r="A1996" s="363"/>
      <c r="B1996" s="364"/>
      <c r="C1996" s="365"/>
      <c r="D1996" s="366"/>
      <c r="E1996" s="325" t="s">
        <v>1455</v>
      </c>
    </row>
    <row r="1997" spans="1:5" x14ac:dyDescent="0.2">
      <c r="A1997" s="347" t="s">
        <v>2431</v>
      </c>
      <c r="B1997" s="349" t="s">
        <v>2264</v>
      </c>
      <c r="C1997" s="350"/>
      <c r="D1997" s="353" t="s">
        <v>62</v>
      </c>
      <c r="E1997" s="326" t="s">
        <v>1454</v>
      </c>
    </row>
    <row r="1998" spans="1:5" x14ac:dyDescent="0.2">
      <c r="A1998" s="348"/>
      <c r="B1998" s="351"/>
      <c r="C1998" s="352"/>
      <c r="D1998" s="354"/>
      <c r="E1998" s="327" t="s">
        <v>1455</v>
      </c>
    </row>
    <row r="1999" spans="1:5" x14ac:dyDescent="0.2">
      <c r="A1999" s="355" t="s">
        <v>2432</v>
      </c>
      <c r="B1999" s="357" t="s">
        <v>2264</v>
      </c>
      <c r="C1999" s="358"/>
      <c r="D1999" s="361" t="s">
        <v>62</v>
      </c>
      <c r="E1999" s="324" t="s">
        <v>1454</v>
      </c>
    </row>
    <row r="2000" spans="1:5" x14ac:dyDescent="0.2">
      <c r="A2000" s="363"/>
      <c r="B2000" s="364"/>
      <c r="C2000" s="365"/>
      <c r="D2000" s="366"/>
      <c r="E2000" s="325" t="s">
        <v>1455</v>
      </c>
    </row>
    <row r="2001" spans="1:5" x14ac:dyDescent="0.2">
      <c r="A2001" s="347" t="s">
        <v>2433</v>
      </c>
      <c r="B2001" s="349" t="s">
        <v>2295</v>
      </c>
      <c r="C2001" s="350"/>
      <c r="D2001" s="353" t="s">
        <v>62</v>
      </c>
      <c r="E2001" s="326" t="s">
        <v>1454</v>
      </c>
    </row>
    <row r="2002" spans="1:5" x14ac:dyDescent="0.2">
      <c r="A2002" s="348"/>
      <c r="B2002" s="351"/>
      <c r="C2002" s="352"/>
      <c r="D2002" s="354"/>
      <c r="E2002" s="327" t="s">
        <v>1455</v>
      </c>
    </row>
    <row r="2003" spans="1:5" x14ac:dyDescent="0.2">
      <c r="A2003" s="355" t="s">
        <v>2434</v>
      </c>
      <c r="B2003" s="357" t="s">
        <v>2303</v>
      </c>
      <c r="C2003" s="358"/>
      <c r="D2003" s="361" t="s">
        <v>62</v>
      </c>
      <c r="E2003" s="324" t="s">
        <v>1454</v>
      </c>
    </row>
    <row r="2004" spans="1:5" x14ac:dyDescent="0.2">
      <c r="A2004" s="363"/>
      <c r="B2004" s="364"/>
      <c r="C2004" s="365"/>
      <c r="D2004" s="366"/>
      <c r="E2004" s="325" t="s">
        <v>1455</v>
      </c>
    </row>
    <row r="2005" spans="1:5" x14ac:dyDescent="0.2">
      <c r="A2005" s="347" t="s">
        <v>2435</v>
      </c>
      <c r="B2005" s="349" t="s">
        <v>2317</v>
      </c>
      <c r="C2005" s="350"/>
      <c r="D2005" s="353" t="s">
        <v>62</v>
      </c>
      <c r="E2005" s="326" t="s">
        <v>1454</v>
      </c>
    </row>
    <row r="2006" spans="1:5" x14ac:dyDescent="0.2">
      <c r="A2006" s="348"/>
      <c r="B2006" s="351"/>
      <c r="C2006" s="352"/>
      <c r="D2006" s="354"/>
      <c r="E2006" s="327" t="s">
        <v>1455</v>
      </c>
    </row>
    <row r="2007" spans="1:5" x14ac:dyDescent="0.2">
      <c r="A2007" s="355" t="s">
        <v>2436</v>
      </c>
      <c r="B2007" s="357" t="s">
        <v>2328</v>
      </c>
      <c r="C2007" s="358"/>
      <c r="D2007" s="361" t="s">
        <v>62</v>
      </c>
      <c r="E2007" s="324" t="s">
        <v>1454</v>
      </c>
    </row>
    <row r="2008" spans="1:5" x14ac:dyDescent="0.2">
      <c r="A2008" s="363"/>
      <c r="B2008" s="364"/>
      <c r="C2008" s="365"/>
      <c r="D2008" s="366"/>
      <c r="E2008" s="325" t="s">
        <v>1455</v>
      </c>
    </row>
    <row r="2009" spans="1:5" x14ac:dyDescent="0.2">
      <c r="A2009" s="347" t="s">
        <v>2437</v>
      </c>
      <c r="B2009" s="349" t="s">
        <v>2328</v>
      </c>
      <c r="C2009" s="350"/>
      <c r="D2009" s="353" t="s">
        <v>62</v>
      </c>
      <c r="E2009" s="326" t="s">
        <v>1454</v>
      </c>
    </row>
    <row r="2010" spans="1:5" x14ac:dyDescent="0.2">
      <c r="A2010" s="348"/>
      <c r="B2010" s="351"/>
      <c r="C2010" s="352"/>
      <c r="D2010" s="354"/>
      <c r="E2010" s="327" t="s">
        <v>1455</v>
      </c>
    </row>
    <row r="2011" spans="1:5" x14ac:dyDescent="0.2">
      <c r="A2011" s="355" t="s">
        <v>2438</v>
      </c>
      <c r="B2011" s="357" t="s">
        <v>2338</v>
      </c>
      <c r="C2011" s="358"/>
      <c r="D2011" s="361" t="s">
        <v>62</v>
      </c>
      <c r="E2011" s="324" t="s">
        <v>1454</v>
      </c>
    </row>
    <row r="2012" spans="1:5" x14ac:dyDescent="0.2">
      <c r="A2012" s="363"/>
      <c r="B2012" s="364"/>
      <c r="C2012" s="365"/>
      <c r="D2012" s="366"/>
      <c r="E2012" s="325" t="s">
        <v>1455</v>
      </c>
    </row>
    <row r="2013" spans="1:5" x14ac:dyDescent="0.2">
      <c r="A2013" s="347" t="s">
        <v>2439</v>
      </c>
      <c r="B2013" s="349" t="s">
        <v>2338</v>
      </c>
      <c r="C2013" s="350"/>
      <c r="D2013" s="353" t="s">
        <v>62</v>
      </c>
      <c r="E2013" s="326" t="s">
        <v>1454</v>
      </c>
    </row>
    <row r="2014" spans="1:5" x14ac:dyDescent="0.2">
      <c r="A2014" s="348"/>
      <c r="B2014" s="351"/>
      <c r="C2014" s="352"/>
      <c r="D2014" s="354"/>
      <c r="E2014" s="327" t="s">
        <v>1455</v>
      </c>
    </row>
    <row r="2015" spans="1:5" x14ac:dyDescent="0.2">
      <c r="A2015" s="355" t="s">
        <v>2440</v>
      </c>
      <c r="B2015" s="357" t="s">
        <v>2381</v>
      </c>
      <c r="C2015" s="358"/>
      <c r="D2015" s="361" t="s">
        <v>62</v>
      </c>
      <c r="E2015" s="324" t="s">
        <v>1454</v>
      </c>
    </row>
    <row r="2016" spans="1:5" x14ac:dyDescent="0.2">
      <c r="A2016" s="363"/>
      <c r="B2016" s="364"/>
      <c r="C2016" s="365"/>
      <c r="D2016" s="366"/>
      <c r="E2016" s="325" t="s">
        <v>1455</v>
      </c>
    </row>
    <row r="2017" spans="1:5" x14ac:dyDescent="0.2">
      <c r="A2017" s="347" t="s">
        <v>2441</v>
      </c>
      <c r="B2017" s="349" t="s">
        <v>2409</v>
      </c>
      <c r="C2017" s="350"/>
      <c r="D2017" s="353" t="s">
        <v>62</v>
      </c>
      <c r="E2017" s="326" t="s">
        <v>1454</v>
      </c>
    </row>
    <row r="2018" spans="1:5" x14ac:dyDescent="0.2">
      <c r="A2018" s="348"/>
      <c r="B2018" s="351"/>
      <c r="C2018" s="352"/>
      <c r="D2018" s="354"/>
      <c r="E2018" s="327" t="s">
        <v>1455</v>
      </c>
    </row>
    <row r="2019" spans="1:5" x14ac:dyDescent="0.2">
      <c r="A2019" s="320" t="s">
        <v>2442</v>
      </c>
      <c r="B2019" s="367"/>
      <c r="C2019" s="368"/>
      <c r="D2019" s="311" t="s">
        <v>62</v>
      </c>
      <c r="E2019" s="321"/>
    </row>
    <row r="2020" spans="1:5" x14ac:dyDescent="0.2">
      <c r="A2020" s="347" t="s">
        <v>2443</v>
      </c>
      <c r="B2020" s="349" t="s">
        <v>2363</v>
      </c>
      <c r="C2020" s="350"/>
      <c r="D2020" s="353" t="s">
        <v>62</v>
      </c>
      <c r="E2020" s="326" t="s">
        <v>1454</v>
      </c>
    </row>
    <row r="2021" spans="1:5" x14ac:dyDescent="0.2">
      <c r="A2021" s="348"/>
      <c r="B2021" s="351"/>
      <c r="C2021" s="352"/>
      <c r="D2021" s="354"/>
      <c r="E2021" s="327" t="s">
        <v>1455</v>
      </c>
    </row>
    <row r="2022" spans="1:5" x14ac:dyDescent="0.2">
      <c r="A2022" s="355" t="s">
        <v>2444</v>
      </c>
      <c r="B2022" s="357" t="s">
        <v>2387</v>
      </c>
      <c r="C2022" s="358"/>
      <c r="D2022" s="361" t="s">
        <v>62</v>
      </c>
      <c r="E2022" s="324" t="s">
        <v>1454</v>
      </c>
    </row>
    <row r="2023" spans="1:5" x14ac:dyDescent="0.2">
      <c r="A2023" s="363"/>
      <c r="B2023" s="364"/>
      <c r="C2023" s="365"/>
      <c r="D2023" s="366"/>
      <c r="E2023" s="325" t="s">
        <v>1455</v>
      </c>
    </row>
    <row r="2024" spans="1:5" x14ac:dyDescent="0.2">
      <c r="A2024" s="347" t="s">
        <v>2445</v>
      </c>
      <c r="B2024" s="349" t="s">
        <v>2417</v>
      </c>
      <c r="C2024" s="350"/>
      <c r="D2024" s="353" t="s">
        <v>62</v>
      </c>
      <c r="E2024" s="326" t="s">
        <v>1454</v>
      </c>
    </row>
    <row r="2025" spans="1:5" x14ac:dyDescent="0.2">
      <c r="A2025" s="348"/>
      <c r="B2025" s="351"/>
      <c r="C2025" s="352"/>
      <c r="D2025" s="354"/>
      <c r="E2025" s="327" t="s">
        <v>1455</v>
      </c>
    </row>
    <row r="2026" spans="1:5" x14ac:dyDescent="0.2">
      <c r="A2026" s="355" t="s">
        <v>2446</v>
      </c>
      <c r="B2026" s="357" t="s">
        <v>2421</v>
      </c>
      <c r="C2026" s="358"/>
      <c r="D2026" s="361" t="s">
        <v>62</v>
      </c>
      <c r="E2026" s="324" t="s">
        <v>1454</v>
      </c>
    </row>
    <row r="2027" spans="1:5" x14ac:dyDescent="0.2">
      <c r="A2027" s="363"/>
      <c r="B2027" s="364"/>
      <c r="C2027" s="365"/>
      <c r="D2027" s="366"/>
      <c r="E2027" s="325" t="s">
        <v>1455</v>
      </c>
    </row>
    <row r="2028" spans="1:5" x14ac:dyDescent="0.2">
      <c r="A2028" s="347" t="s">
        <v>2447</v>
      </c>
      <c r="B2028" s="349" t="s">
        <v>2363</v>
      </c>
      <c r="C2028" s="350"/>
      <c r="D2028" s="353" t="s">
        <v>62</v>
      </c>
      <c r="E2028" s="326" t="s">
        <v>1454</v>
      </c>
    </row>
    <row r="2029" spans="1:5" x14ac:dyDescent="0.2">
      <c r="A2029" s="348"/>
      <c r="B2029" s="351"/>
      <c r="C2029" s="352"/>
      <c r="D2029" s="354"/>
      <c r="E2029" s="327" t="s">
        <v>1455</v>
      </c>
    </row>
    <row r="2030" spans="1:5" x14ac:dyDescent="0.2">
      <c r="A2030" s="355" t="s">
        <v>2448</v>
      </c>
      <c r="B2030" s="357" t="s">
        <v>2256</v>
      </c>
      <c r="C2030" s="358"/>
      <c r="D2030" s="361" t="s">
        <v>62</v>
      </c>
      <c r="E2030" s="324" t="s">
        <v>1454</v>
      </c>
    </row>
    <row r="2031" spans="1:5" x14ac:dyDescent="0.2">
      <c r="A2031" s="363"/>
      <c r="B2031" s="364"/>
      <c r="C2031" s="365"/>
      <c r="D2031" s="366"/>
      <c r="E2031" s="325" t="s">
        <v>1455</v>
      </c>
    </row>
    <row r="2032" spans="1:5" x14ac:dyDescent="0.2">
      <c r="A2032" s="347" t="s">
        <v>2449</v>
      </c>
      <c r="B2032" s="349" t="s">
        <v>2273</v>
      </c>
      <c r="C2032" s="350"/>
      <c r="D2032" s="353" t="s">
        <v>62</v>
      </c>
      <c r="E2032" s="326" t="s">
        <v>1454</v>
      </c>
    </row>
    <row r="2033" spans="1:5" x14ac:dyDescent="0.2">
      <c r="A2033" s="348"/>
      <c r="B2033" s="351"/>
      <c r="C2033" s="352"/>
      <c r="D2033" s="354"/>
      <c r="E2033" s="327" t="s">
        <v>1455</v>
      </c>
    </row>
    <row r="2034" spans="1:5" x14ac:dyDescent="0.2">
      <c r="A2034" s="355" t="s">
        <v>2450</v>
      </c>
      <c r="B2034" s="357" t="s">
        <v>2328</v>
      </c>
      <c r="C2034" s="358"/>
      <c r="D2034" s="361" t="s">
        <v>62</v>
      </c>
      <c r="E2034" s="324" t="s">
        <v>1454</v>
      </c>
    </row>
    <row r="2035" spans="1:5" x14ac:dyDescent="0.2">
      <c r="A2035" s="363"/>
      <c r="B2035" s="364"/>
      <c r="C2035" s="365"/>
      <c r="D2035" s="366"/>
      <c r="E2035" s="325" t="s">
        <v>1455</v>
      </c>
    </row>
    <row r="2036" spans="1:5" x14ac:dyDescent="0.2">
      <c r="A2036" s="347" t="s">
        <v>2451</v>
      </c>
      <c r="B2036" s="349" t="s">
        <v>2363</v>
      </c>
      <c r="C2036" s="350"/>
      <c r="D2036" s="353" t="s">
        <v>62</v>
      </c>
      <c r="E2036" s="326" t="s">
        <v>1454</v>
      </c>
    </row>
    <row r="2037" spans="1:5" x14ac:dyDescent="0.2">
      <c r="A2037" s="348"/>
      <c r="B2037" s="351"/>
      <c r="C2037" s="352"/>
      <c r="D2037" s="354"/>
      <c r="E2037" s="327" t="s">
        <v>1455</v>
      </c>
    </row>
    <row r="2038" spans="1:5" x14ac:dyDescent="0.2">
      <c r="A2038" s="355" t="s">
        <v>1879</v>
      </c>
      <c r="B2038" s="357" t="s">
        <v>2381</v>
      </c>
      <c r="C2038" s="358"/>
      <c r="D2038" s="361" t="s">
        <v>62</v>
      </c>
      <c r="E2038" s="324" t="s">
        <v>1454</v>
      </c>
    </row>
    <row r="2039" spans="1:5" x14ac:dyDescent="0.2">
      <c r="A2039" s="363"/>
      <c r="B2039" s="364"/>
      <c r="C2039" s="365"/>
      <c r="D2039" s="366"/>
      <c r="E2039" s="325" t="s">
        <v>1455</v>
      </c>
    </row>
    <row r="2040" spans="1:5" x14ac:dyDescent="0.2">
      <c r="A2040" s="347" t="s">
        <v>2452</v>
      </c>
      <c r="B2040" s="349" t="s">
        <v>2387</v>
      </c>
      <c r="C2040" s="350"/>
      <c r="D2040" s="353" t="s">
        <v>62</v>
      </c>
      <c r="E2040" s="326" t="s">
        <v>1454</v>
      </c>
    </row>
    <row r="2041" spans="1:5" x14ac:dyDescent="0.2">
      <c r="A2041" s="348"/>
      <c r="B2041" s="351"/>
      <c r="C2041" s="352"/>
      <c r="D2041" s="354"/>
      <c r="E2041" s="327" t="s">
        <v>1455</v>
      </c>
    </row>
    <row r="2042" spans="1:5" x14ac:dyDescent="0.2">
      <c r="A2042" s="355" t="s">
        <v>2453</v>
      </c>
      <c r="B2042" s="357" t="s">
        <v>2409</v>
      </c>
      <c r="C2042" s="358"/>
      <c r="D2042" s="361" t="s">
        <v>62</v>
      </c>
      <c r="E2042" s="324" t="s">
        <v>1454</v>
      </c>
    </row>
    <row r="2043" spans="1:5" x14ac:dyDescent="0.2">
      <c r="A2043" s="363"/>
      <c r="B2043" s="364"/>
      <c r="C2043" s="365"/>
      <c r="D2043" s="366"/>
      <c r="E2043" s="325" t="s">
        <v>1455</v>
      </c>
    </row>
    <row r="2044" spans="1:5" x14ac:dyDescent="0.2">
      <c r="A2044" s="347" t="s">
        <v>2454</v>
      </c>
      <c r="B2044" s="349" t="s">
        <v>2231</v>
      </c>
      <c r="C2044" s="350"/>
      <c r="D2044" s="353" t="s">
        <v>62</v>
      </c>
      <c r="E2044" s="326" t="s">
        <v>1454</v>
      </c>
    </row>
    <row r="2045" spans="1:5" x14ac:dyDescent="0.2">
      <c r="A2045" s="348"/>
      <c r="B2045" s="351"/>
      <c r="C2045" s="352"/>
      <c r="D2045" s="354"/>
      <c r="E2045" s="327" t="s">
        <v>1455</v>
      </c>
    </row>
    <row r="2046" spans="1:5" x14ac:dyDescent="0.2">
      <c r="A2046" s="355" t="s">
        <v>2455</v>
      </c>
      <c r="B2046" s="357" t="s">
        <v>2256</v>
      </c>
      <c r="C2046" s="358"/>
      <c r="D2046" s="361" t="s">
        <v>62</v>
      </c>
      <c r="E2046" s="324" t="s">
        <v>1454</v>
      </c>
    </row>
    <row r="2047" spans="1:5" x14ac:dyDescent="0.2">
      <c r="A2047" s="363"/>
      <c r="B2047" s="364"/>
      <c r="C2047" s="365"/>
      <c r="D2047" s="366"/>
      <c r="E2047" s="325" t="s">
        <v>1455</v>
      </c>
    </row>
    <row r="2048" spans="1:5" x14ac:dyDescent="0.2">
      <c r="A2048" s="347" t="s">
        <v>2421</v>
      </c>
      <c r="B2048" s="349"/>
      <c r="C2048" s="350"/>
      <c r="D2048" s="353" t="s">
        <v>62</v>
      </c>
      <c r="E2048" s="326" t="s">
        <v>1454</v>
      </c>
    </row>
    <row r="2049" spans="1:5" x14ac:dyDescent="0.2">
      <c r="A2049" s="348"/>
      <c r="B2049" s="351"/>
      <c r="C2049" s="352"/>
      <c r="D2049" s="354"/>
      <c r="E2049" s="327" t="s">
        <v>1455</v>
      </c>
    </row>
    <row r="2050" spans="1:5" x14ac:dyDescent="0.2">
      <c r="A2050" s="355" t="s">
        <v>2279</v>
      </c>
      <c r="B2050" s="357"/>
      <c r="C2050" s="358"/>
      <c r="D2050" s="361" t="s">
        <v>62</v>
      </c>
      <c r="E2050" s="324" t="s">
        <v>1454</v>
      </c>
    </row>
    <row r="2051" spans="1:5" ht="15" thickBot="1" x14ac:dyDescent="0.25">
      <c r="A2051" s="356"/>
      <c r="B2051" s="359"/>
      <c r="C2051" s="360"/>
      <c r="D2051" s="362"/>
      <c r="E2051" s="328" t="s">
        <v>1455</v>
      </c>
    </row>
  </sheetData>
  <mergeCells count="3045"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3" r:id="rId2048" name="Control 1">
          <controlPr defaultSize="0" r:id="rId2049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514350</xdr:colOff>
                <xdr:row>2</xdr:row>
                <xdr:rowOff>47625</xdr:rowOff>
              </to>
            </anchor>
          </controlPr>
        </control>
      </mc:Choice>
      <mc:Fallback>
        <control shapeId="3073" r:id="rId2048" name="Control 1"/>
      </mc:Fallback>
    </mc:AlternateContent>
    <mc:AlternateContent xmlns:mc="http://schemas.openxmlformats.org/markup-compatibility/2006">
      <mc:Choice Requires="x14">
        <control shapeId="3074" r:id="rId2050" name="Control 2">
          <controlPr defaultSize="0" r:id="rId2051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419100</xdr:colOff>
                <xdr:row>2</xdr:row>
                <xdr:rowOff>47625</xdr:rowOff>
              </to>
            </anchor>
          </controlPr>
        </control>
      </mc:Choice>
      <mc:Fallback>
        <control shapeId="3074" r:id="rId2050" name="Control 2"/>
      </mc:Fallback>
    </mc:AlternateContent>
    <mc:AlternateContent xmlns:mc="http://schemas.openxmlformats.org/markup-compatibility/2006">
      <mc:Choice Requires="x14">
        <control shapeId="3075" r:id="rId2052" name="Control 3">
          <controlPr defaultSize="0" r:id="rId2053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514350</xdr:colOff>
                <xdr:row>3</xdr:row>
                <xdr:rowOff>47625</xdr:rowOff>
              </to>
            </anchor>
          </controlPr>
        </control>
      </mc:Choice>
      <mc:Fallback>
        <control shapeId="3075" r:id="rId2052" name="Control 3"/>
      </mc:Fallback>
    </mc:AlternateContent>
    <mc:AlternateContent xmlns:mc="http://schemas.openxmlformats.org/markup-compatibility/2006">
      <mc:Choice Requires="x14">
        <control shapeId="3076" r:id="rId2054" name="Control 4">
          <controlPr defaultSize="0" r:id="rId2055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419100</xdr:colOff>
                <xdr:row>3</xdr:row>
                <xdr:rowOff>47625</xdr:rowOff>
              </to>
            </anchor>
          </controlPr>
        </control>
      </mc:Choice>
      <mc:Fallback>
        <control shapeId="3076" r:id="rId2054" name="Control 4"/>
      </mc:Fallback>
    </mc:AlternateContent>
    <mc:AlternateContent xmlns:mc="http://schemas.openxmlformats.org/markup-compatibility/2006">
      <mc:Choice Requires="x14">
        <control shapeId="3077" r:id="rId2056" name="Control 5">
          <controlPr defaultSize="0" r:id="rId2057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609600</xdr:colOff>
                <xdr:row>4</xdr:row>
                <xdr:rowOff>47625</xdr:rowOff>
              </to>
            </anchor>
          </controlPr>
        </control>
      </mc:Choice>
      <mc:Fallback>
        <control shapeId="3077" r:id="rId2056" name="Control 5"/>
      </mc:Fallback>
    </mc:AlternateContent>
    <mc:AlternateContent xmlns:mc="http://schemas.openxmlformats.org/markup-compatibility/2006">
      <mc:Choice Requires="x14">
        <control shapeId="3078" r:id="rId2058" name="Control 6">
          <controlPr defaultSize="0" r:id="rId205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466725</xdr:colOff>
                <xdr:row>5</xdr:row>
                <xdr:rowOff>142875</xdr:rowOff>
              </to>
            </anchor>
          </controlPr>
        </control>
      </mc:Choice>
      <mc:Fallback>
        <control shapeId="3078" r:id="rId2058" name="Control 6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5" tint="-0.249977111117893"/>
  </sheetPr>
  <dimension ref="A1:N41"/>
  <sheetViews>
    <sheetView zoomScale="82" zoomScaleNormal="82" workbookViewId="0">
      <selection activeCell="P19" sqref="P19"/>
    </sheetView>
  </sheetViews>
  <sheetFormatPr defaultRowHeight="18.75" x14ac:dyDescent="0.3"/>
  <cols>
    <col min="1" max="14" width="11.625" style="4" customWidth="1"/>
    <col min="15" max="256" width="9" style="4"/>
    <col min="257" max="257" width="12.75" style="4" customWidth="1"/>
    <col min="258" max="258" width="9.75" style="4" customWidth="1"/>
    <col min="259" max="259" width="12.75" style="4" customWidth="1"/>
    <col min="260" max="260" width="9.75" style="4" customWidth="1"/>
    <col min="261" max="261" width="12.75" style="4" customWidth="1"/>
    <col min="262" max="262" width="9.75" style="4" customWidth="1"/>
    <col min="263" max="263" width="12.75" style="4" customWidth="1"/>
    <col min="264" max="264" width="9.75" style="4" customWidth="1"/>
    <col min="265" max="265" width="12.75" style="4" customWidth="1"/>
    <col min="266" max="266" width="9.75" style="4" customWidth="1"/>
    <col min="267" max="267" width="12.75" style="4" customWidth="1"/>
    <col min="268" max="268" width="9.75" style="4" customWidth="1"/>
    <col min="269" max="269" width="12.75" style="4" customWidth="1"/>
    <col min="270" max="270" width="9.75" style="4" customWidth="1"/>
    <col min="271" max="512" width="9" style="4"/>
    <col min="513" max="513" width="12.75" style="4" customWidth="1"/>
    <col min="514" max="514" width="9.75" style="4" customWidth="1"/>
    <col min="515" max="515" width="12.75" style="4" customWidth="1"/>
    <col min="516" max="516" width="9.75" style="4" customWidth="1"/>
    <col min="517" max="517" width="12.75" style="4" customWidth="1"/>
    <col min="518" max="518" width="9.75" style="4" customWidth="1"/>
    <col min="519" max="519" width="12.75" style="4" customWidth="1"/>
    <col min="520" max="520" width="9.75" style="4" customWidth="1"/>
    <col min="521" max="521" width="12.75" style="4" customWidth="1"/>
    <col min="522" max="522" width="9.75" style="4" customWidth="1"/>
    <col min="523" max="523" width="12.75" style="4" customWidth="1"/>
    <col min="524" max="524" width="9.75" style="4" customWidth="1"/>
    <col min="525" max="525" width="12.75" style="4" customWidth="1"/>
    <col min="526" max="526" width="9.75" style="4" customWidth="1"/>
    <col min="527" max="768" width="9" style="4"/>
    <col min="769" max="769" width="12.75" style="4" customWidth="1"/>
    <col min="770" max="770" width="9.75" style="4" customWidth="1"/>
    <col min="771" max="771" width="12.75" style="4" customWidth="1"/>
    <col min="772" max="772" width="9.75" style="4" customWidth="1"/>
    <col min="773" max="773" width="12.75" style="4" customWidth="1"/>
    <col min="774" max="774" width="9.75" style="4" customWidth="1"/>
    <col min="775" max="775" width="12.75" style="4" customWidth="1"/>
    <col min="776" max="776" width="9.75" style="4" customWidth="1"/>
    <col min="777" max="777" width="12.75" style="4" customWidth="1"/>
    <col min="778" max="778" width="9.75" style="4" customWidth="1"/>
    <col min="779" max="779" width="12.75" style="4" customWidth="1"/>
    <col min="780" max="780" width="9.75" style="4" customWidth="1"/>
    <col min="781" max="781" width="12.75" style="4" customWidth="1"/>
    <col min="782" max="782" width="9.75" style="4" customWidth="1"/>
    <col min="783" max="1024" width="9" style="4"/>
    <col min="1025" max="1025" width="12.75" style="4" customWidth="1"/>
    <col min="1026" max="1026" width="9.75" style="4" customWidth="1"/>
    <col min="1027" max="1027" width="12.75" style="4" customWidth="1"/>
    <col min="1028" max="1028" width="9.75" style="4" customWidth="1"/>
    <col min="1029" max="1029" width="12.75" style="4" customWidth="1"/>
    <col min="1030" max="1030" width="9.75" style="4" customWidth="1"/>
    <col min="1031" max="1031" width="12.75" style="4" customWidth="1"/>
    <col min="1032" max="1032" width="9.75" style="4" customWidth="1"/>
    <col min="1033" max="1033" width="12.75" style="4" customWidth="1"/>
    <col min="1034" max="1034" width="9.75" style="4" customWidth="1"/>
    <col min="1035" max="1035" width="12.75" style="4" customWidth="1"/>
    <col min="1036" max="1036" width="9.75" style="4" customWidth="1"/>
    <col min="1037" max="1037" width="12.75" style="4" customWidth="1"/>
    <col min="1038" max="1038" width="9.75" style="4" customWidth="1"/>
    <col min="1039" max="1280" width="9" style="4"/>
    <col min="1281" max="1281" width="12.75" style="4" customWidth="1"/>
    <col min="1282" max="1282" width="9.75" style="4" customWidth="1"/>
    <col min="1283" max="1283" width="12.75" style="4" customWidth="1"/>
    <col min="1284" max="1284" width="9.75" style="4" customWidth="1"/>
    <col min="1285" max="1285" width="12.75" style="4" customWidth="1"/>
    <col min="1286" max="1286" width="9.75" style="4" customWidth="1"/>
    <col min="1287" max="1287" width="12.75" style="4" customWidth="1"/>
    <col min="1288" max="1288" width="9.75" style="4" customWidth="1"/>
    <col min="1289" max="1289" width="12.75" style="4" customWidth="1"/>
    <col min="1290" max="1290" width="9.75" style="4" customWidth="1"/>
    <col min="1291" max="1291" width="12.75" style="4" customWidth="1"/>
    <col min="1292" max="1292" width="9.75" style="4" customWidth="1"/>
    <col min="1293" max="1293" width="12.75" style="4" customWidth="1"/>
    <col min="1294" max="1294" width="9.75" style="4" customWidth="1"/>
    <col min="1295" max="1536" width="9" style="4"/>
    <col min="1537" max="1537" width="12.75" style="4" customWidth="1"/>
    <col min="1538" max="1538" width="9.75" style="4" customWidth="1"/>
    <col min="1539" max="1539" width="12.75" style="4" customWidth="1"/>
    <col min="1540" max="1540" width="9.75" style="4" customWidth="1"/>
    <col min="1541" max="1541" width="12.75" style="4" customWidth="1"/>
    <col min="1542" max="1542" width="9.75" style="4" customWidth="1"/>
    <col min="1543" max="1543" width="12.75" style="4" customWidth="1"/>
    <col min="1544" max="1544" width="9.75" style="4" customWidth="1"/>
    <col min="1545" max="1545" width="12.75" style="4" customWidth="1"/>
    <col min="1546" max="1546" width="9.75" style="4" customWidth="1"/>
    <col min="1547" max="1547" width="12.75" style="4" customWidth="1"/>
    <col min="1548" max="1548" width="9.75" style="4" customWidth="1"/>
    <col min="1549" max="1549" width="12.75" style="4" customWidth="1"/>
    <col min="1550" max="1550" width="9.75" style="4" customWidth="1"/>
    <col min="1551" max="1792" width="9" style="4"/>
    <col min="1793" max="1793" width="12.75" style="4" customWidth="1"/>
    <col min="1794" max="1794" width="9.75" style="4" customWidth="1"/>
    <col min="1795" max="1795" width="12.75" style="4" customWidth="1"/>
    <col min="1796" max="1796" width="9.75" style="4" customWidth="1"/>
    <col min="1797" max="1797" width="12.75" style="4" customWidth="1"/>
    <col min="1798" max="1798" width="9.75" style="4" customWidth="1"/>
    <col min="1799" max="1799" width="12.75" style="4" customWidth="1"/>
    <col min="1800" max="1800" width="9.75" style="4" customWidth="1"/>
    <col min="1801" max="1801" width="12.75" style="4" customWidth="1"/>
    <col min="1802" max="1802" width="9.75" style="4" customWidth="1"/>
    <col min="1803" max="1803" width="12.75" style="4" customWidth="1"/>
    <col min="1804" max="1804" width="9.75" style="4" customWidth="1"/>
    <col min="1805" max="1805" width="12.75" style="4" customWidth="1"/>
    <col min="1806" max="1806" width="9.75" style="4" customWidth="1"/>
    <col min="1807" max="2048" width="9" style="4"/>
    <col min="2049" max="2049" width="12.75" style="4" customWidth="1"/>
    <col min="2050" max="2050" width="9.75" style="4" customWidth="1"/>
    <col min="2051" max="2051" width="12.75" style="4" customWidth="1"/>
    <col min="2052" max="2052" width="9.75" style="4" customWidth="1"/>
    <col min="2053" max="2053" width="12.75" style="4" customWidth="1"/>
    <col min="2054" max="2054" width="9.75" style="4" customWidth="1"/>
    <col min="2055" max="2055" width="12.75" style="4" customWidth="1"/>
    <col min="2056" max="2056" width="9.75" style="4" customWidth="1"/>
    <col min="2057" max="2057" width="12.75" style="4" customWidth="1"/>
    <col min="2058" max="2058" width="9.75" style="4" customWidth="1"/>
    <col min="2059" max="2059" width="12.75" style="4" customWidth="1"/>
    <col min="2060" max="2060" width="9.75" style="4" customWidth="1"/>
    <col min="2061" max="2061" width="12.75" style="4" customWidth="1"/>
    <col min="2062" max="2062" width="9.75" style="4" customWidth="1"/>
    <col min="2063" max="2304" width="9" style="4"/>
    <col min="2305" max="2305" width="12.75" style="4" customWidth="1"/>
    <col min="2306" max="2306" width="9.75" style="4" customWidth="1"/>
    <col min="2307" max="2307" width="12.75" style="4" customWidth="1"/>
    <col min="2308" max="2308" width="9.75" style="4" customWidth="1"/>
    <col min="2309" max="2309" width="12.75" style="4" customWidth="1"/>
    <col min="2310" max="2310" width="9.75" style="4" customWidth="1"/>
    <col min="2311" max="2311" width="12.75" style="4" customWidth="1"/>
    <col min="2312" max="2312" width="9.75" style="4" customWidth="1"/>
    <col min="2313" max="2313" width="12.75" style="4" customWidth="1"/>
    <col min="2314" max="2314" width="9.75" style="4" customWidth="1"/>
    <col min="2315" max="2315" width="12.75" style="4" customWidth="1"/>
    <col min="2316" max="2316" width="9.75" style="4" customWidth="1"/>
    <col min="2317" max="2317" width="12.75" style="4" customWidth="1"/>
    <col min="2318" max="2318" width="9.75" style="4" customWidth="1"/>
    <col min="2319" max="2560" width="9" style="4"/>
    <col min="2561" max="2561" width="12.75" style="4" customWidth="1"/>
    <col min="2562" max="2562" width="9.75" style="4" customWidth="1"/>
    <col min="2563" max="2563" width="12.75" style="4" customWidth="1"/>
    <col min="2564" max="2564" width="9.75" style="4" customWidth="1"/>
    <col min="2565" max="2565" width="12.75" style="4" customWidth="1"/>
    <col min="2566" max="2566" width="9.75" style="4" customWidth="1"/>
    <col min="2567" max="2567" width="12.75" style="4" customWidth="1"/>
    <col min="2568" max="2568" width="9.75" style="4" customWidth="1"/>
    <col min="2569" max="2569" width="12.75" style="4" customWidth="1"/>
    <col min="2570" max="2570" width="9.75" style="4" customWidth="1"/>
    <col min="2571" max="2571" width="12.75" style="4" customWidth="1"/>
    <col min="2572" max="2572" width="9.75" style="4" customWidth="1"/>
    <col min="2573" max="2573" width="12.75" style="4" customWidth="1"/>
    <col min="2574" max="2574" width="9.75" style="4" customWidth="1"/>
    <col min="2575" max="2816" width="9" style="4"/>
    <col min="2817" max="2817" width="12.75" style="4" customWidth="1"/>
    <col min="2818" max="2818" width="9.75" style="4" customWidth="1"/>
    <col min="2819" max="2819" width="12.75" style="4" customWidth="1"/>
    <col min="2820" max="2820" width="9.75" style="4" customWidth="1"/>
    <col min="2821" max="2821" width="12.75" style="4" customWidth="1"/>
    <col min="2822" max="2822" width="9.75" style="4" customWidth="1"/>
    <col min="2823" max="2823" width="12.75" style="4" customWidth="1"/>
    <col min="2824" max="2824" width="9.75" style="4" customWidth="1"/>
    <col min="2825" max="2825" width="12.75" style="4" customWidth="1"/>
    <col min="2826" max="2826" width="9.75" style="4" customWidth="1"/>
    <col min="2827" max="2827" width="12.75" style="4" customWidth="1"/>
    <col min="2828" max="2828" width="9.75" style="4" customWidth="1"/>
    <col min="2829" max="2829" width="12.75" style="4" customWidth="1"/>
    <col min="2830" max="2830" width="9.75" style="4" customWidth="1"/>
    <col min="2831" max="3072" width="9" style="4"/>
    <col min="3073" max="3073" width="12.75" style="4" customWidth="1"/>
    <col min="3074" max="3074" width="9.75" style="4" customWidth="1"/>
    <col min="3075" max="3075" width="12.75" style="4" customWidth="1"/>
    <col min="3076" max="3076" width="9.75" style="4" customWidth="1"/>
    <col min="3077" max="3077" width="12.75" style="4" customWidth="1"/>
    <col min="3078" max="3078" width="9.75" style="4" customWidth="1"/>
    <col min="3079" max="3079" width="12.75" style="4" customWidth="1"/>
    <col min="3080" max="3080" width="9.75" style="4" customWidth="1"/>
    <col min="3081" max="3081" width="12.75" style="4" customWidth="1"/>
    <col min="3082" max="3082" width="9.75" style="4" customWidth="1"/>
    <col min="3083" max="3083" width="12.75" style="4" customWidth="1"/>
    <col min="3084" max="3084" width="9.75" style="4" customWidth="1"/>
    <col min="3085" max="3085" width="12.75" style="4" customWidth="1"/>
    <col min="3086" max="3086" width="9.75" style="4" customWidth="1"/>
    <col min="3087" max="3328" width="9" style="4"/>
    <col min="3329" max="3329" width="12.75" style="4" customWidth="1"/>
    <col min="3330" max="3330" width="9.75" style="4" customWidth="1"/>
    <col min="3331" max="3331" width="12.75" style="4" customWidth="1"/>
    <col min="3332" max="3332" width="9.75" style="4" customWidth="1"/>
    <col min="3333" max="3333" width="12.75" style="4" customWidth="1"/>
    <col min="3334" max="3334" width="9.75" style="4" customWidth="1"/>
    <col min="3335" max="3335" width="12.75" style="4" customWidth="1"/>
    <col min="3336" max="3336" width="9.75" style="4" customWidth="1"/>
    <col min="3337" max="3337" width="12.75" style="4" customWidth="1"/>
    <col min="3338" max="3338" width="9.75" style="4" customWidth="1"/>
    <col min="3339" max="3339" width="12.75" style="4" customWidth="1"/>
    <col min="3340" max="3340" width="9.75" style="4" customWidth="1"/>
    <col min="3341" max="3341" width="12.75" style="4" customWidth="1"/>
    <col min="3342" max="3342" width="9.75" style="4" customWidth="1"/>
    <col min="3343" max="3584" width="9" style="4"/>
    <col min="3585" max="3585" width="12.75" style="4" customWidth="1"/>
    <col min="3586" max="3586" width="9.75" style="4" customWidth="1"/>
    <col min="3587" max="3587" width="12.75" style="4" customWidth="1"/>
    <col min="3588" max="3588" width="9.75" style="4" customWidth="1"/>
    <col min="3589" max="3589" width="12.75" style="4" customWidth="1"/>
    <col min="3590" max="3590" width="9.75" style="4" customWidth="1"/>
    <col min="3591" max="3591" width="12.75" style="4" customWidth="1"/>
    <col min="3592" max="3592" width="9.75" style="4" customWidth="1"/>
    <col min="3593" max="3593" width="12.75" style="4" customWidth="1"/>
    <col min="3594" max="3594" width="9.75" style="4" customWidth="1"/>
    <col min="3595" max="3595" width="12.75" style="4" customWidth="1"/>
    <col min="3596" max="3596" width="9.75" style="4" customWidth="1"/>
    <col min="3597" max="3597" width="12.75" style="4" customWidth="1"/>
    <col min="3598" max="3598" width="9.75" style="4" customWidth="1"/>
    <col min="3599" max="3840" width="9" style="4"/>
    <col min="3841" max="3841" width="12.75" style="4" customWidth="1"/>
    <col min="3842" max="3842" width="9.75" style="4" customWidth="1"/>
    <col min="3843" max="3843" width="12.75" style="4" customWidth="1"/>
    <col min="3844" max="3844" width="9.75" style="4" customWidth="1"/>
    <col min="3845" max="3845" width="12.75" style="4" customWidth="1"/>
    <col min="3846" max="3846" width="9.75" style="4" customWidth="1"/>
    <col min="3847" max="3847" width="12.75" style="4" customWidth="1"/>
    <col min="3848" max="3848" width="9.75" style="4" customWidth="1"/>
    <col min="3849" max="3849" width="12.75" style="4" customWidth="1"/>
    <col min="3850" max="3850" width="9.75" style="4" customWidth="1"/>
    <col min="3851" max="3851" width="12.75" style="4" customWidth="1"/>
    <col min="3852" max="3852" width="9.75" style="4" customWidth="1"/>
    <col min="3853" max="3853" width="12.75" style="4" customWidth="1"/>
    <col min="3854" max="3854" width="9.75" style="4" customWidth="1"/>
    <col min="3855" max="4096" width="9" style="4"/>
    <col min="4097" max="4097" width="12.75" style="4" customWidth="1"/>
    <col min="4098" max="4098" width="9.75" style="4" customWidth="1"/>
    <col min="4099" max="4099" width="12.75" style="4" customWidth="1"/>
    <col min="4100" max="4100" width="9.75" style="4" customWidth="1"/>
    <col min="4101" max="4101" width="12.75" style="4" customWidth="1"/>
    <col min="4102" max="4102" width="9.75" style="4" customWidth="1"/>
    <col min="4103" max="4103" width="12.75" style="4" customWidth="1"/>
    <col min="4104" max="4104" width="9.75" style="4" customWidth="1"/>
    <col min="4105" max="4105" width="12.75" style="4" customWidth="1"/>
    <col min="4106" max="4106" width="9.75" style="4" customWidth="1"/>
    <col min="4107" max="4107" width="12.75" style="4" customWidth="1"/>
    <col min="4108" max="4108" width="9.75" style="4" customWidth="1"/>
    <col min="4109" max="4109" width="12.75" style="4" customWidth="1"/>
    <col min="4110" max="4110" width="9.75" style="4" customWidth="1"/>
    <col min="4111" max="4352" width="9" style="4"/>
    <col min="4353" max="4353" width="12.75" style="4" customWidth="1"/>
    <col min="4354" max="4354" width="9.75" style="4" customWidth="1"/>
    <col min="4355" max="4355" width="12.75" style="4" customWidth="1"/>
    <col min="4356" max="4356" width="9.75" style="4" customWidth="1"/>
    <col min="4357" max="4357" width="12.75" style="4" customWidth="1"/>
    <col min="4358" max="4358" width="9.75" style="4" customWidth="1"/>
    <col min="4359" max="4359" width="12.75" style="4" customWidth="1"/>
    <col min="4360" max="4360" width="9.75" style="4" customWidth="1"/>
    <col min="4361" max="4361" width="12.75" style="4" customWidth="1"/>
    <col min="4362" max="4362" width="9.75" style="4" customWidth="1"/>
    <col min="4363" max="4363" width="12.75" style="4" customWidth="1"/>
    <col min="4364" max="4364" width="9.75" style="4" customWidth="1"/>
    <col min="4365" max="4365" width="12.75" style="4" customWidth="1"/>
    <col min="4366" max="4366" width="9.75" style="4" customWidth="1"/>
    <col min="4367" max="4608" width="9" style="4"/>
    <col min="4609" max="4609" width="12.75" style="4" customWidth="1"/>
    <col min="4610" max="4610" width="9.75" style="4" customWidth="1"/>
    <col min="4611" max="4611" width="12.75" style="4" customWidth="1"/>
    <col min="4612" max="4612" width="9.75" style="4" customWidth="1"/>
    <col min="4613" max="4613" width="12.75" style="4" customWidth="1"/>
    <col min="4614" max="4614" width="9.75" style="4" customWidth="1"/>
    <col min="4615" max="4615" width="12.75" style="4" customWidth="1"/>
    <col min="4616" max="4616" width="9.75" style="4" customWidth="1"/>
    <col min="4617" max="4617" width="12.75" style="4" customWidth="1"/>
    <col min="4618" max="4618" width="9.75" style="4" customWidth="1"/>
    <col min="4619" max="4619" width="12.75" style="4" customWidth="1"/>
    <col min="4620" max="4620" width="9.75" style="4" customWidth="1"/>
    <col min="4621" max="4621" width="12.75" style="4" customWidth="1"/>
    <col min="4622" max="4622" width="9.75" style="4" customWidth="1"/>
    <col min="4623" max="4864" width="9" style="4"/>
    <col min="4865" max="4865" width="12.75" style="4" customWidth="1"/>
    <col min="4866" max="4866" width="9.75" style="4" customWidth="1"/>
    <col min="4867" max="4867" width="12.75" style="4" customWidth="1"/>
    <col min="4868" max="4868" width="9.75" style="4" customWidth="1"/>
    <col min="4869" max="4869" width="12.75" style="4" customWidth="1"/>
    <col min="4870" max="4870" width="9.75" style="4" customWidth="1"/>
    <col min="4871" max="4871" width="12.75" style="4" customWidth="1"/>
    <col min="4872" max="4872" width="9.75" style="4" customWidth="1"/>
    <col min="4873" max="4873" width="12.75" style="4" customWidth="1"/>
    <col min="4874" max="4874" width="9.75" style="4" customWidth="1"/>
    <col min="4875" max="4875" width="12.75" style="4" customWidth="1"/>
    <col min="4876" max="4876" width="9.75" style="4" customWidth="1"/>
    <col min="4877" max="4877" width="12.75" style="4" customWidth="1"/>
    <col min="4878" max="4878" width="9.75" style="4" customWidth="1"/>
    <col min="4879" max="5120" width="9" style="4"/>
    <col min="5121" max="5121" width="12.75" style="4" customWidth="1"/>
    <col min="5122" max="5122" width="9.75" style="4" customWidth="1"/>
    <col min="5123" max="5123" width="12.75" style="4" customWidth="1"/>
    <col min="5124" max="5124" width="9.75" style="4" customWidth="1"/>
    <col min="5125" max="5125" width="12.75" style="4" customWidth="1"/>
    <col min="5126" max="5126" width="9.75" style="4" customWidth="1"/>
    <col min="5127" max="5127" width="12.75" style="4" customWidth="1"/>
    <col min="5128" max="5128" width="9.75" style="4" customWidth="1"/>
    <col min="5129" max="5129" width="12.75" style="4" customWidth="1"/>
    <col min="5130" max="5130" width="9.75" style="4" customWidth="1"/>
    <col min="5131" max="5131" width="12.75" style="4" customWidth="1"/>
    <col min="5132" max="5132" width="9.75" style="4" customWidth="1"/>
    <col min="5133" max="5133" width="12.75" style="4" customWidth="1"/>
    <col min="5134" max="5134" width="9.75" style="4" customWidth="1"/>
    <col min="5135" max="5376" width="9" style="4"/>
    <col min="5377" max="5377" width="12.75" style="4" customWidth="1"/>
    <col min="5378" max="5378" width="9.75" style="4" customWidth="1"/>
    <col min="5379" max="5379" width="12.75" style="4" customWidth="1"/>
    <col min="5380" max="5380" width="9.75" style="4" customWidth="1"/>
    <col min="5381" max="5381" width="12.75" style="4" customWidth="1"/>
    <col min="5382" max="5382" width="9.75" style="4" customWidth="1"/>
    <col min="5383" max="5383" width="12.75" style="4" customWidth="1"/>
    <col min="5384" max="5384" width="9.75" style="4" customWidth="1"/>
    <col min="5385" max="5385" width="12.75" style="4" customWidth="1"/>
    <col min="5386" max="5386" width="9.75" style="4" customWidth="1"/>
    <col min="5387" max="5387" width="12.75" style="4" customWidth="1"/>
    <col min="5388" max="5388" width="9.75" style="4" customWidth="1"/>
    <col min="5389" max="5389" width="12.75" style="4" customWidth="1"/>
    <col min="5390" max="5390" width="9.75" style="4" customWidth="1"/>
    <col min="5391" max="5632" width="9" style="4"/>
    <col min="5633" max="5633" width="12.75" style="4" customWidth="1"/>
    <col min="5634" max="5634" width="9.75" style="4" customWidth="1"/>
    <col min="5635" max="5635" width="12.75" style="4" customWidth="1"/>
    <col min="5636" max="5636" width="9.75" style="4" customWidth="1"/>
    <col min="5637" max="5637" width="12.75" style="4" customWidth="1"/>
    <col min="5638" max="5638" width="9.75" style="4" customWidth="1"/>
    <col min="5639" max="5639" width="12.75" style="4" customWidth="1"/>
    <col min="5640" max="5640" width="9.75" style="4" customWidth="1"/>
    <col min="5641" max="5641" width="12.75" style="4" customWidth="1"/>
    <col min="5642" max="5642" width="9.75" style="4" customWidth="1"/>
    <col min="5643" max="5643" width="12.75" style="4" customWidth="1"/>
    <col min="5644" max="5644" width="9.75" style="4" customWidth="1"/>
    <col min="5645" max="5645" width="12.75" style="4" customWidth="1"/>
    <col min="5646" max="5646" width="9.75" style="4" customWidth="1"/>
    <col min="5647" max="5888" width="9" style="4"/>
    <col min="5889" max="5889" width="12.75" style="4" customWidth="1"/>
    <col min="5890" max="5890" width="9.75" style="4" customWidth="1"/>
    <col min="5891" max="5891" width="12.75" style="4" customWidth="1"/>
    <col min="5892" max="5892" width="9.75" style="4" customWidth="1"/>
    <col min="5893" max="5893" width="12.75" style="4" customWidth="1"/>
    <col min="5894" max="5894" width="9.75" style="4" customWidth="1"/>
    <col min="5895" max="5895" width="12.75" style="4" customWidth="1"/>
    <col min="5896" max="5896" width="9.75" style="4" customWidth="1"/>
    <col min="5897" max="5897" width="12.75" style="4" customWidth="1"/>
    <col min="5898" max="5898" width="9.75" style="4" customWidth="1"/>
    <col min="5899" max="5899" width="12.75" style="4" customWidth="1"/>
    <col min="5900" max="5900" width="9.75" style="4" customWidth="1"/>
    <col min="5901" max="5901" width="12.75" style="4" customWidth="1"/>
    <col min="5902" max="5902" width="9.75" style="4" customWidth="1"/>
    <col min="5903" max="6144" width="9" style="4"/>
    <col min="6145" max="6145" width="12.75" style="4" customWidth="1"/>
    <col min="6146" max="6146" width="9.75" style="4" customWidth="1"/>
    <col min="6147" max="6147" width="12.75" style="4" customWidth="1"/>
    <col min="6148" max="6148" width="9.75" style="4" customWidth="1"/>
    <col min="6149" max="6149" width="12.75" style="4" customWidth="1"/>
    <col min="6150" max="6150" width="9.75" style="4" customWidth="1"/>
    <col min="6151" max="6151" width="12.75" style="4" customWidth="1"/>
    <col min="6152" max="6152" width="9.75" style="4" customWidth="1"/>
    <col min="6153" max="6153" width="12.75" style="4" customWidth="1"/>
    <col min="6154" max="6154" width="9.75" style="4" customWidth="1"/>
    <col min="6155" max="6155" width="12.75" style="4" customWidth="1"/>
    <col min="6156" max="6156" width="9.75" style="4" customWidth="1"/>
    <col min="6157" max="6157" width="12.75" style="4" customWidth="1"/>
    <col min="6158" max="6158" width="9.75" style="4" customWidth="1"/>
    <col min="6159" max="6400" width="9" style="4"/>
    <col min="6401" max="6401" width="12.75" style="4" customWidth="1"/>
    <col min="6402" max="6402" width="9.75" style="4" customWidth="1"/>
    <col min="6403" max="6403" width="12.75" style="4" customWidth="1"/>
    <col min="6404" max="6404" width="9.75" style="4" customWidth="1"/>
    <col min="6405" max="6405" width="12.75" style="4" customWidth="1"/>
    <col min="6406" max="6406" width="9.75" style="4" customWidth="1"/>
    <col min="6407" max="6407" width="12.75" style="4" customWidth="1"/>
    <col min="6408" max="6408" width="9.75" style="4" customWidth="1"/>
    <col min="6409" max="6409" width="12.75" style="4" customWidth="1"/>
    <col min="6410" max="6410" width="9.75" style="4" customWidth="1"/>
    <col min="6411" max="6411" width="12.75" style="4" customWidth="1"/>
    <col min="6412" max="6412" width="9.75" style="4" customWidth="1"/>
    <col min="6413" max="6413" width="12.75" style="4" customWidth="1"/>
    <col min="6414" max="6414" width="9.75" style="4" customWidth="1"/>
    <col min="6415" max="6656" width="9" style="4"/>
    <col min="6657" max="6657" width="12.75" style="4" customWidth="1"/>
    <col min="6658" max="6658" width="9.75" style="4" customWidth="1"/>
    <col min="6659" max="6659" width="12.75" style="4" customWidth="1"/>
    <col min="6660" max="6660" width="9.75" style="4" customWidth="1"/>
    <col min="6661" max="6661" width="12.75" style="4" customWidth="1"/>
    <col min="6662" max="6662" width="9.75" style="4" customWidth="1"/>
    <col min="6663" max="6663" width="12.75" style="4" customWidth="1"/>
    <col min="6664" max="6664" width="9.75" style="4" customWidth="1"/>
    <col min="6665" max="6665" width="12.75" style="4" customWidth="1"/>
    <col min="6666" max="6666" width="9.75" style="4" customWidth="1"/>
    <col min="6667" max="6667" width="12.75" style="4" customWidth="1"/>
    <col min="6668" max="6668" width="9.75" style="4" customWidth="1"/>
    <col min="6669" max="6669" width="12.75" style="4" customWidth="1"/>
    <col min="6670" max="6670" width="9.75" style="4" customWidth="1"/>
    <col min="6671" max="6912" width="9" style="4"/>
    <col min="6913" max="6913" width="12.75" style="4" customWidth="1"/>
    <col min="6914" max="6914" width="9.75" style="4" customWidth="1"/>
    <col min="6915" max="6915" width="12.75" style="4" customWidth="1"/>
    <col min="6916" max="6916" width="9.75" style="4" customWidth="1"/>
    <col min="6917" max="6917" width="12.75" style="4" customWidth="1"/>
    <col min="6918" max="6918" width="9.75" style="4" customWidth="1"/>
    <col min="6919" max="6919" width="12.75" style="4" customWidth="1"/>
    <col min="6920" max="6920" width="9.75" style="4" customWidth="1"/>
    <col min="6921" max="6921" width="12.75" style="4" customWidth="1"/>
    <col min="6922" max="6922" width="9.75" style="4" customWidth="1"/>
    <col min="6923" max="6923" width="12.75" style="4" customWidth="1"/>
    <col min="6924" max="6924" width="9.75" style="4" customWidth="1"/>
    <col min="6925" max="6925" width="12.75" style="4" customWidth="1"/>
    <col min="6926" max="6926" width="9.75" style="4" customWidth="1"/>
    <col min="6927" max="7168" width="9" style="4"/>
    <col min="7169" max="7169" width="12.75" style="4" customWidth="1"/>
    <col min="7170" max="7170" width="9.75" style="4" customWidth="1"/>
    <col min="7171" max="7171" width="12.75" style="4" customWidth="1"/>
    <col min="7172" max="7172" width="9.75" style="4" customWidth="1"/>
    <col min="7173" max="7173" width="12.75" style="4" customWidth="1"/>
    <col min="7174" max="7174" width="9.75" style="4" customWidth="1"/>
    <col min="7175" max="7175" width="12.75" style="4" customWidth="1"/>
    <col min="7176" max="7176" width="9.75" style="4" customWidth="1"/>
    <col min="7177" max="7177" width="12.75" style="4" customWidth="1"/>
    <col min="7178" max="7178" width="9.75" style="4" customWidth="1"/>
    <col min="7179" max="7179" width="12.75" style="4" customWidth="1"/>
    <col min="7180" max="7180" width="9.75" style="4" customWidth="1"/>
    <col min="7181" max="7181" width="12.75" style="4" customWidth="1"/>
    <col min="7182" max="7182" width="9.75" style="4" customWidth="1"/>
    <col min="7183" max="7424" width="9" style="4"/>
    <col min="7425" max="7425" width="12.75" style="4" customWidth="1"/>
    <col min="7426" max="7426" width="9.75" style="4" customWidth="1"/>
    <col min="7427" max="7427" width="12.75" style="4" customWidth="1"/>
    <col min="7428" max="7428" width="9.75" style="4" customWidth="1"/>
    <col min="7429" max="7429" width="12.75" style="4" customWidth="1"/>
    <col min="7430" max="7430" width="9.75" style="4" customWidth="1"/>
    <col min="7431" max="7431" width="12.75" style="4" customWidth="1"/>
    <col min="7432" max="7432" width="9.75" style="4" customWidth="1"/>
    <col min="7433" max="7433" width="12.75" style="4" customWidth="1"/>
    <col min="7434" max="7434" width="9.75" style="4" customWidth="1"/>
    <col min="7435" max="7435" width="12.75" style="4" customWidth="1"/>
    <col min="7436" max="7436" width="9.75" style="4" customWidth="1"/>
    <col min="7437" max="7437" width="12.75" style="4" customWidth="1"/>
    <col min="7438" max="7438" width="9.75" style="4" customWidth="1"/>
    <col min="7439" max="7680" width="9" style="4"/>
    <col min="7681" max="7681" width="12.75" style="4" customWidth="1"/>
    <col min="7682" max="7682" width="9.75" style="4" customWidth="1"/>
    <col min="7683" max="7683" width="12.75" style="4" customWidth="1"/>
    <col min="7684" max="7684" width="9.75" style="4" customWidth="1"/>
    <col min="7685" max="7685" width="12.75" style="4" customWidth="1"/>
    <col min="7686" max="7686" width="9.75" style="4" customWidth="1"/>
    <col min="7687" max="7687" width="12.75" style="4" customWidth="1"/>
    <col min="7688" max="7688" width="9.75" style="4" customWidth="1"/>
    <col min="7689" max="7689" width="12.75" style="4" customWidth="1"/>
    <col min="7690" max="7690" width="9.75" style="4" customWidth="1"/>
    <col min="7691" max="7691" width="12.75" style="4" customWidth="1"/>
    <col min="7692" max="7692" width="9.75" style="4" customWidth="1"/>
    <col min="7693" max="7693" width="12.75" style="4" customWidth="1"/>
    <col min="7694" max="7694" width="9.75" style="4" customWidth="1"/>
    <col min="7695" max="7936" width="9" style="4"/>
    <col min="7937" max="7937" width="12.75" style="4" customWidth="1"/>
    <col min="7938" max="7938" width="9.75" style="4" customWidth="1"/>
    <col min="7939" max="7939" width="12.75" style="4" customWidth="1"/>
    <col min="7940" max="7940" width="9.75" style="4" customWidth="1"/>
    <col min="7941" max="7941" width="12.75" style="4" customWidth="1"/>
    <col min="7942" max="7942" width="9.75" style="4" customWidth="1"/>
    <col min="7943" max="7943" width="12.75" style="4" customWidth="1"/>
    <col min="7944" max="7944" width="9.75" style="4" customWidth="1"/>
    <col min="7945" max="7945" width="12.75" style="4" customWidth="1"/>
    <col min="7946" max="7946" width="9.75" style="4" customWidth="1"/>
    <col min="7947" max="7947" width="12.75" style="4" customWidth="1"/>
    <col min="7948" max="7948" width="9.75" style="4" customWidth="1"/>
    <col min="7949" max="7949" width="12.75" style="4" customWidth="1"/>
    <col min="7950" max="7950" width="9.75" style="4" customWidth="1"/>
    <col min="7951" max="8192" width="9" style="4"/>
    <col min="8193" max="8193" width="12.75" style="4" customWidth="1"/>
    <col min="8194" max="8194" width="9.75" style="4" customWidth="1"/>
    <col min="8195" max="8195" width="12.75" style="4" customWidth="1"/>
    <col min="8196" max="8196" width="9.75" style="4" customWidth="1"/>
    <col min="8197" max="8197" width="12.75" style="4" customWidth="1"/>
    <col min="8198" max="8198" width="9.75" style="4" customWidth="1"/>
    <col min="8199" max="8199" width="12.75" style="4" customWidth="1"/>
    <col min="8200" max="8200" width="9.75" style="4" customWidth="1"/>
    <col min="8201" max="8201" width="12.75" style="4" customWidth="1"/>
    <col min="8202" max="8202" width="9.75" style="4" customWidth="1"/>
    <col min="8203" max="8203" width="12.75" style="4" customWidth="1"/>
    <col min="8204" max="8204" width="9.75" style="4" customWidth="1"/>
    <col min="8205" max="8205" width="12.75" style="4" customWidth="1"/>
    <col min="8206" max="8206" width="9.75" style="4" customWidth="1"/>
    <col min="8207" max="8448" width="9" style="4"/>
    <col min="8449" max="8449" width="12.75" style="4" customWidth="1"/>
    <col min="8450" max="8450" width="9.75" style="4" customWidth="1"/>
    <col min="8451" max="8451" width="12.75" style="4" customWidth="1"/>
    <col min="8452" max="8452" width="9.75" style="4" customWidth="1"/>
    <col min="8453" max="8453" width="12.75" style="4" customWidth="1"/>
    <col min="8454" max="8454" width="9.75" style="4" customWidth="1"/>
    <col min="8455" max="8455" width="12.75" style="4" customWidth="1"/>
    <col min="8456" max="8456" width="9.75" style="4" customWidth="1"/>
    <col min="8457" max="8457" width="12.75" style="4" customWidth="1"/>
    <col min="8458" max="8458" width="9.75" style="4" customWidth="1"/>
    <col min="8459" max="8459" width="12.75" style="4" customWidth="1"/>
    <col min="8460" max="8460" width="9.75" style="4" customWidth="1"/>
    <col min="8461" max="8461" width="12.75" style="4" customWidth="1"/>
    <col min="8462" max="8462" width="9.75" style="4" customWidth="1"/>
    <col min="8463" max="8704" width="9" style="4"/>
    <col min="8705" max="8705" width="12.75" style="4" customWidth="1"/>
    <col min="8706" max="8706" width="9.75" style="4" customWidth="1"/>
    <col min="8707" max="8707" width="12.75" style="4" customWidth="1"/>
    <col min="8708" max="8708" width="9.75" style="4" customWidth="1"/>
    <col min="8709" max="8709" width="12.75" style="4" customWidth="1"/>
    <col min="8710" max="8710" width="9.75" style="4" customWidth="1"/>
    <col min="8711" max="8711" width="12.75" style="4" customWidth="1"/>
    <col min="8712" max="8712" width="9.75" style="4" customWidth="1"/>
    <col min="8713" max="8713" width="12.75" style="4" customWidth="1"/>
    <col min="8714" max="8714" width="9.75" style="4" customWidth="1"/>
    <col min="8715" max="8715" width="12.75" style="4" customWidth="1"/>
    <col min="8716" max="8716" width="9.75" style="4" customWidth="1"/>
    <col min="8717" max="8717" width="12.75" style="4" customWidth="1"/>
    <col min="8718" max="8718" width="9.75" style="4" customWidth="1"/>
    <col min="8719" max="8960" width="9" style="4"/>
    <col min="8961" max="8961" width="12.75" style="4" customWidth="1"/>
    <col min="8962" max="8962" width="9.75" style="4" customWidth="1"/>
    <col min="8963" max="8963" width="12.75" style="4" customWidth="1"/>
    <col min="8964" max="8964" width="9.75" style="4" customWidth="1"/>
    <col min="8965" max="8965" width="12.75" style="4" customWidth="1"/>
    <col min="8966" max="8966" width="9.75" style="4" customWidth="1"/>
    <col min="8967" max="8967" width="12.75" style="4" customWidth="1"/>
    <col min="8968" max="8968" width="9.75" style="4" customWidth="1"/>
    <col min="8969" max="8969" width="12.75" style="4" customWidth="1"/>
    <col min="8970" max="8970" width="9.75" style="4" customWidth="1"/>
    <col min="8971" max="8971" width="12.75" style="4" customWidth="1"/>
    <col min="8972" max="8972" width="9.75" style="4" customWidth="1"/>
    <col min="8973" max="8973" width="12.75" style="4" customWidth="1"/>
    <col min="8974" max="8974" width="9.75" style="4" customWidth="1"/>
    <col min="8975" max="9216" width="9" style="4"/>
    <col min="9217" max="9217" width="12.75" style="4" customWidth="1"/>
    <col min="9218" max="9218" width="9.75" style="4" customWidth="1"/>
    <col min="9219" max="9219" width="12.75" style="4" customWidth="1"/>
    <col min="9220" max="9220" width="9.75" style="4" customWidth="1"/>
    <col min="9221" max="9221" width="12.75" style="4" customWidth="1"/>
    <col min="9222" max="9222" width="9.75" style="4" customWidth="1"/>
    <col min="9223" max="9223" width="12.75" style="4" customWidth="1"/>
    <col min="9224" max="9224" width="9.75" style="4" customWidth="1"/>
    <col min="9225" max="9225" width="12.75" style="4" customWidth="1"/>
    <col min="9226" max="9226" width="9.75" style="4" customWidth="1"/>
    <col min="9227" max="9227" width="12.75" style="4" customWidth="1"/>
    <col min="9228" max="9228" width="9.75" style="4" customWidth="1"/>
    <col min="9229" max="9229" width="12.75" style="4" customWidth="1"/>
    <col min="9230" max="9230" width="9.75" style="4" customWidth="1"/>
    <col min="9231" max="9472" width="9" style="4"/>
    <col min="9473" max="9473" width="12.75" style="4" customWidth="1"/>
    <col min="9474" max="9474" width="9.75" style="4" customWidth="1"/>
    <col min="9475" max="9475" width="12.75" style="4" customWidth="1"/>
    <col min="9476" max="9476" width="9.75" style="4" customWidth="1"/>
    <col min="9477" max="9477" width="12.75" style="4" customWidth="1"/>
    <col min="9478" max="9478" width="9.75" style="4" customWidth="1"/>
    <col min="9479" max="9479" width="12.75" style="4" customWidth="1"/>
    <col min="9480" max="9480" width="9.75" style="4" customWidth="1"/>
    <col min="9481" max="9481" width="12.75" style="4" customWidth="1"/>
    <col min="9482" max="9482" width="9.75" style="4" customWidth="1"/>
    <col min="9483" max="9483" width="12.75" style="4" customWidth="1"/>
    <col min="9484" max="9484" width="9.75" style="4" customWidth="1"/>
    <col min="9485" max="9485" width="12.75" style="4" customWidth="1"/>
    <col min="9486" max="9486" width="9.75" style="4" customWidth="1"/>
    <col min="9487" max="9728" width="9" style="4"/>
    <col min="9729" max="9729" width="12.75" style="4" customWidth="1"/>
    <col min="9730" max="9730" width="9.75" style="4" customWidth="1"/>
    <col min="9731" max="9731" width="12.75" style="4" customWidth="1"/>
    <col min="9732" max="9732" width="9.75" style="4" customWidth="1"/>
    <col min="9733" max="9733" width="12.75" style="4" customWidth="1"/>
    <col min="9734" max="9734" width="9.75" style="4" customWidth="1"/>
    <col min="9735" max="9735" width="12.75" style="4" customWidth="1"/>
    <col min="9736" max="9736" width="9.75" style="4" customWidth="1"/>
    <col min="9737" max="9737" width="12.75" style="4" customWidth="1"/>
    <col min="9738" max="9738" width="9.75" style="4" customWidth="1"/>
    <col min="9739" max="9739" width="12.75" style="4" customWidth="1"/>
    <col min="9740" max="9740" width="9.75" style="4" customWidth="1"/>
    <col min="9741" max="9741" width="12.75" style="4" customWidth="1"/>
    <col min="9742" max="9742" width="9.75" style="4" customWidth="1"/>
    <col min="9743" max="9984" width="9" style="4"/>
    <col min="9985" max="9985" width="12.75" style="4" customWidth="1"/>
    <col min="9986" max="9986" width="9.75" style="4" customWidth="1"/>
    <col min="9987" max="9987" width="12.75" style="4" customWidth="1"/>
    <col min="9988" max="9988" width="9.75" style="4" customWidth="1"/>
    <col min="9989" max="9989" width="12.75" style="4" customWidth="1"/>
    <col min="9990" max="9990" width="9.75" style="4" customWidth="1"/>
    <col min="9991" max="9991" width="12.75" style="4" customWidth="1"/>
    <col min="9992" max="9992" width="9.75" style="4" customWidth="1"/>
    <col min="9993" max="9993" width="12.75" style="4" customWidth="1"/>
    <col min="9994" max="9994" width="9.75" style="4" customWidth="1"/>
    <col min="9995" max="9995" width="12.75" style="4" customWidth="1"/>
    <col min="9996" max="9996" width="9.75" style="4" customWidth="1"/>
    <col min="9997" max="9997" width="12.75" style="4" customWidth="1"/>
    <col min="9998" max="9998" width="9.75" style="4" customWidth="1"/>
    <col min="9999" max="10240" width="9" style="4"/>
    <col min="10241" max="10241" width="12.75" style="4" customWidth="1"/>
    <col min="10242" max="10242" width="9.75" style="4" customWidth="1"/>
    <col min="10243" max="10243" width="12.75" style="4" customWidth="1"/>
    <col min="10244" max="10244" width="9.75" style="4" customWidth="1"/>
    <col min="10245" max="10245" width="12.75" style="4" customWidth="1"/>
    <col min="10246" max="10246" width="9.75" style="4" customWidth="1"/>
    <col min="10247" max="10247" width="12.75" style="4" customWidth="1"/>
    <col min="10248" max="10248" width="9.75" style="4" customWidth="1"/>
    <col min="10249" max="10249" width="12.75" style="4" customWidth="1"/>
    <col min="10250" max="10250" width="9.75" style="4" customWidth="1"/>
    <col min="10251" max="10251" width="12.75" style="4" customWidth="1"/>
    <col min="10252" max="10252" width="9.75" style="4" customWidth="1"/>
    <col min="10253" max="10253" width="12.75" style="4" customWidth="1"/>
    <col min="10254" max="10254" width="9.75" style="4" customWidth="1"/>
    <col min="10255" max="10496" width="9" style="4"/>
    <col min="10497" max="10497" width="12.75" style="4" customWidth="1"/>
    <col min="10498" max="10498" width="9.75" style="4" customWidth="1"/>
    <col min="10499" max="10499" width="12.75" style="4" customWidth="1"/>
    <col min="10500" max="10500" width="9.75" style="4" customWidth="1"/>
    <col min="10501" max="10501" width="12.75" style="4" customWidth="1"/>
    <col min="10502" max="10502" width="9.75" style="4" customWidth="1"/>
    <col min="10503" max="10503" width="12.75" style="4" customWidth="1"/>
    <col min="10504" max="10504" width="9.75" style="4" customWidth="1"/>
    <col min="10505" max="10505" width="12.75" style="4" customWidth="1"/>
    <col min="10506" max="10506" width="9.75" style="4" customWidth="1"/>
    <col min="10507" max="10507" width="12.75" style="4" customWidth="1"/>
    <col min="10508" max="10508" width="9.75" style="4" customWidth="1"/>
    <col min="10509" max="10509" width="12.75" style="4" customWidth="1"/>
    <col min="10510" max="10510" width="9.75" style="4" customWidth="1"/>
    <col min="10511" max="10752" width="9" style="4"/>
    <col min="10753" max="10753" width="12.75" style="4" customWidth="1"/>
    <col min="10754" max="10754" width="9.75" style="4" customWidth="1"/>
    <col min="10755" max="10755" width="12.75" style="4" customWidth="1"/>
    <col min="10756" max="10756" width="9.75" style="4" customWidth="1"/>
    <col min="10757" max="10757" width="12.75" style="4" customWidth="1"/>
    <col min="10758" max="10758" width="9.75" style="4" customWidth="1"/>
    <col min="10759" max="10759" width="12.75" style="4" customWidth="1"/>
    <col min="10760" max="10760" width="9.75" style="4" customWidth="1"/>
    <col min="10761" max="10761" width="12.75" style="4" customWidth="1"/>
    <col min="10762" max="10762" width="9.75" style="4" customWidth="1"/>
    <col min="10763" max="10763" width="12.75" style="4" customWidth="1"/>
    <col min="10764" max="10764" width="9.75" style="4" customWidth="1"/>
    <col min="10765" max="10765" width="12.75" style="4" customWidth="1"/>
    <col min="10766" max="10766" width="9.75" style="4" customWidth="1"/>
    <col min="10767" max="11008" width="9" style="4"/>
    <col min="11009" max="11009" width="12.75" style="4" customWidth="1"/>
    <col min="11010" max="11010" width="9.75" style="4" customWidth="1"/>
    <col min="11011" max="11011" width="12.75" style="4" customWidth="1"/>
    <col min="11012" max="11012" width="9.75" style="4" customWidth="1"/>
    <col min="11013" max="11013" width="12.75" style="4" customWidth="1"/>
    <col min="11014" max="11014" width="9.75" style="4" customWidth="1"/>
    <col min="11015" max="11015" width="12.75" style="4" customWidth="1"/>
    <col min="11016" max="11016" width="9.75" style="4" customWidth="1"/>
    <col min="11017" max="11017" width="12.75" style="4" customWidth="1"/>
    <col min="11018" max="11018" width="9.75" style="4" customWidth="1"/>
    <col min="11019" max="11019" width="12.75" style="4" customWidth="1"/>
    <col min="11020" max="11020" width="9.75" style="4" customWidth="1"/>
    <col min="11021" max="11021" width="12.75" style="4" customWidth="1"/>
    <col min="11022" max="11022" width="9.75" style="4" customWidth="1"/>
    <col min="11023" max="11264" width="9" style="4"/>
    <col min="11265" max="11265" width="12.75" style="4" customWidth="1"/>
    <col min="11266" max="11266" width="9.75" style="4" customWidth="1"/>
    <col min="11267" max="11267" width="12.75" style="4" customWidth="1"/>
    <col min="11268" max="11268" width="9.75" style="4" customWidth="1"/>
    <col min="11269" max="11269" width="12.75" style="4" customWidth="1"/>
    <col min="11270" max="11270" width="9.75" style="4" customWidth="1"/>
    <col min="11271" max="11271" width="12.75" style="4" customWidth="1"/>
    <col min="11272" max="11272" width="9.75" style="4" customWidth="1"/>
    <col min="11273" max="11273" width="12.75" style="4" customWidth="1"/>
    <col min="11274" max="11274" width="9.75" style="4" customWidth="1"/>
    <col min="11275" max="11275" width="12.75" style="4" customWidth="1"/>
    <col min="11276" max="11276" width="9.75" style="4" customWidth="1"/>
    <col min="11277" max="11277" width="12.75" style="4" customWidth="1"/>
    <col min="11278" max="11278" width="9.75" style="4" customWidth="1"/>
    <col min="11279" max="11520" width="9" style="4"/>
    <col min="11521" max="11521" width="12.75" style="4" customWidth="1"/>
    <col min="11522" max="11522" width="9.75" style="4" customWidth="1"/>
    <col min="11523" max="11523" width="12.75" style="4" customWidth="1"/>
    <col min="11524" max="11524" width="9.75" style="4" customWidth="1"/>
    <col min="11525" max="11525" width="12.75" style="4" customWidth="1"/>
    <col min="11526" max="11526" width="9.75" style="4" customWidth="1"/>
    <col min="11527" max="11527" width="12.75" style="4" customWidth="1"/>
    <col min="11528" max="11528" width="9.75" style="4" customWidth="1"/>
    <col min="11529" max="11529" width="12.75" style="4" customWidth="1"/>
    <col min="11530" max="11530" width="9.75" style="4" customWidth="1"/>
    <col min="11531" max="11531" width="12.75" style="4" customWidth="1"/>
    <col min="11532" max="11532" width="9.75" style="4" customWidth="1"/>
    <col min="11533" max="11533" width="12.75" style="4" customWidth="1"/>
    <col min="11534" max="11534" width="9.75" style="4" customWidth="1"/>
    <col min="11535" max="11776" width="9" style="4"/>
    <col min="11777" max="11777" width="12.75" style="4" customWidth="1"/>
    <col min="11778" max="11778" width="9.75" style="4" customWidth="1"/>
    <col min="11779" max="11779" width="12.75" style="4" customWidth="1"/>
    <col min="11780" max="11780" width="9.75" style="4" customWidth="1"/>
    <col min="11781" max="11781" width="12.75" style="4" customWidth="1"/>
    <col min="11782" max="11782" width="9.75" style="4" customWidth="1"/>
    <col min="11783" max="11783" width="12.75" style="4" customWidth="1"/>
    <col min="11784" max="11784" width="9.75" style="4" customWidth="1"/>
    <col min="11785" max="11785" width="12.75" style="4" customWidth="1"/>
    <col min="11786" max="11786" width="9.75" style="4" customWidth="1"/>
    <col min="11787" max="11787" width="12.75" style="4" customWidth="1"/>
    <col min="11788" max="11788" width="9.75" style="4" customWidth="1"/>
    <col min="11789" max="11789" width="12.75" style="4" customWidth="1"/>
    <col min="11790" max="11790" width="9.75" style="4" customWidth="1"/>
    <col min="11791" max="12032" width="9" style="4"/>
    <col min="12033" max="12033" width="12.75" style="4" customWidth="1"/>
    <col min="12034" max="12034" width="9.75" style="4" customWidth="1"/>
    <col min="12035" max="12035" width="12.75" style="4" customWidth="1"/>
    <col min="12036" max="12036" width="9.75" style="4" customWidth="1"/>
    <col min="12037" max="12037" width="12.75" style="4" customWidth="1"/>
    <col min="12038" max="12038" width="9.75" style="4" customWidth="1"/>
    <col min="12039" max="12039" width="12.75" style="4" customWidth="1"/>
    <col min="12040" max="12040" width="9.75" style="4" customWidth="1"/>
    <col min="12041" max="12041" width="12.75" style="4" customWidth="1"/>
    <col min="12042" max="12042" width="9.75" style="4" customWidth="1"/>
    <col min="12043" max="12043" width="12.75" style="4" customWidth="1"/>
    <col min="12044" max="12044" width="9.75" style="4" customWidth="1"/>
    <col min="12045" max="12045" width="12.75" style="4" customWidth="1"/>
    <col min="12046" max="12046" width="9.75" style="4" customWidth="1"/>
    <col min="12047" max="12288" width="9" style="4"/>
    <col min="12289" max="12289" width="12.75" style="4" customWidth="1"/>
    <col min="12290" max="12290" width="9.75" style="4" customWidth="1"/>
    <col min="12291" max="12291" width="12.75" style="4" customWidth="1"/>
    <col min="12292" max="12292" width="9.75" style="4" customWidth="1"/>
    <col min="12293" max="12293" width="12.75" style="4" customWidth="1"/>
    <col min="12294" max="12294" width="9.75" style="4" customWidth="1"/>
    <col min="12295" max="12295" width="12.75" style="4" customWidth="1"/>
    <col min="12296" max="12296" width="9.75" style="4" customWidth="1"/>
    <col min="12297" max="12297" width="12.75" style="4" customWidth="1"/>
    <col min="12298" max="12298" width="9.75" style="4" customWidth="1"/>
    <col min="12299" max="12299" width="12.75" style="4" customWidth="1"/>
    <col min="12300" max="12300" width="9.75" style="4" customWidth="1"/>
    <col min="12301" max="12301" width="12.75" style="4" customWidth="1"/>
    <col min="12302" max="12302" width="9.75" style="4" customWidth="1"/>
    <col min="12303" max="12544" width="9" style="4"/>
    <col min="12545" max="12545" width="12.75" style="4" customWidth="1"/>
    <col min="12546" max="12546" width="9.75" style="4" customWidth="1"/>
    <col min="12547" max="12547" width="12.75" style="4" customWidth="1"/>
    <col min="12548" max="12548" width="9.75" style="4" customWidth="1"/>
    <col min="12549" max="12549" width="12.75" style="4" customWidth="1"/>
    <col min="12550" max="12550" width="9.75" style="4" customWidth="1"/>
    <col min="12551" max="12551" width="12.75" style="4" customWidth="1"/>
    <col min="12552" max="12552" width="9.75" style="4" customWidth="1"/>
    <col min="12553" max="12553" width="12.75" style="4" customWidth="1"/>
    <col min="12554" max="12554" width="9.75" style="4" customWidth="1"/>
    <col min="12555" max="12555" width="12.75" style="4" customWidth="1"/>
    <col min="12556" max="12556" width="9.75" style="4" customWidth="1"/>
    <col min="12557" max="12557" width="12.75" style="4" customWidth="1"/>
    <col min="12558" max="12558" width="9.75" style="4" customWidth="1"/>
    <col min="12559" max="12800" width="9" style="4"/>
    <col min="12801" max="12801" width="12.75" style="4" customWidth="1"/>
    <col min="12802" max="12802" width="9.75" style="4" customWidth="1"/>
    <col min="12803" max="12803" width="12.75" style="4" customWidth="1"/>
    <col min="12804" max="12804" width="9.75" style="4" customWidth="1"/>
    <col min="12805" max="12805" width="12.75" style="4" customWidth="1"/>
    <col min="12806" max="12806" width="9.75" style="4" customWidth="1"/>
    <col min="12807" max="12807" width="12.75" style="4" customWidth="1"/>
    <col min="12808" max="12808" width="9.75" style="4" customWidth="1"/>
    <col min="12809" max="12809" width="12.75" style="4" customWidth="1"/>
    <col min="12810" max="12810" width="9.75" style="4" customWidth="1"/>
    <col min="12811" max="12811" width="12.75" style="4" customWidth="1"/>
    <col min="12812" max="12812" width="9.75" style="4" customWidth="1"/>
    <col min="12813" max="12813" width="12.75" style="4" customWidth="1"/>
    <col min="12814" max="12814" width="9.75" style="4" customWidth="1"/>
    <col min="12815" max="13056" width="9" style="4"/>
    <col min="13057" max="13057" width="12.75" style="4" customWidth="1"/>
    <col min="13058" max="13058" width="9.75" style="4" customWidth="1"/>
    <col min="13059" max="13059" width="12.75" style="4" customWidth="1"/>
    <col min="13060" max="13060" width="9.75" style="4" customWidth="1"/>
    <col min="13061" max="13061" width="12.75" style="4" customWidth="1"/>
    <col min="13062" max="13062" width="9.75" style="4" customWidth="1"/>
    <col min="13063" max="13063" width="12.75" style="4" customWidth="1"/>
    <col min="13064" max="13064" width="9.75" style="4" customWidth="1"/>
    <col min="13065" max="13065" width="12.75" style="4" customWidth="1"/>
    <col min="13066" max="13066" width="9.75" style="4" customWidth="1"/>
    <col min="13067" max="13067" width="12.75" style="4" customWidth="1"/>
    <col min="13068" max="13068" width="9.75" style="4" customWidth="1"/>
    <col min="13069" max="13069" width="12.75" style="4" customWidth="1"/>
    <col min="13070" max="13070" width="9.75" style="4" customWidth="1"/>
    <col min="13071" max="13312" width="9" style="4"/>
    <col min="13313" max="13313" width="12.75" style="4" customWidth="1"/>
    <col min="13314" max="13314" width="9.75" style="4" customWidth="1"/>
    <col min="13315" max="13315" width="12.75" style="4" customWidth="1"/>
    <col min="13316" max="13316" width="9.75" style="4" customWidth="1"/>
    <col min="13317" max="13317" width="12.75" style="4" customWidth="1"/>
    <col min="13318" max="13318" width="9.75" style="4" customWidth="1"/>
    <col min="13319" max="13319" width="12.75" style="4" customWidth="1"/>
    <col min="13320" max="13320" width="9.75" style="4" customWidth="1"/>
    <col min="13321" max="13321" width="12.75" style="4" customWidth="1"/>
    <col min="13322" max="13322" width="9.75" style="4" customWidth="1"/>
    <col min="13323" max="13323" width="12.75" style="4" customWidth="1"/>
    <col min="13324" max="13324" width="9.75" style="4" customWidth="1"/>
    <col min="13325" max="13325" width="12.75" style="4" customWidth="1"/>
    <col min="13326" max="13326" width="9.75" style="4" customWidth="1"/>
    <col min="13327" max="13568" width="9" style="4"/>
    <col min="13569" max="13569" width="12.75" style="4" customWidth="1"/>
    <col min="13570" max="13570" width="9.75" style="4" customWidth="1"/>
    <col min="13571" max="13571" width="12.75" style="4" customWidth="1"/>
    <col min="13572" max="13572" width="9.75" style="4" customWidth="1"/>
    <col min="13573" max="13573" width="12.75" style="4" customWidth="1"/>
    <col min="13574" max="13574" width="9.75" style="4" customWidth="1"/>
    <col min="13575" max="13575" width="12.75" style="4" customWidth="1"/>
    <col min="13576" max="13576" width="9.75" style="4" customWidth="1"/>
    <col min="13577" max="13577" width="12.75" style="4" customWidth="1"/>
    <col min="13578" max="13578" width="9.75" style="4" customWidth="1"/>
    <col min="13579" max="13579" width="12.75" style="4" customWidth="1"/>
    <col min="13580" max="13580" width="9.75" style="4" customWidth="1"/>
    <col min="13581" max="13581" width="12.75" style="4" customWidth="1"/>
    <col min="13582" max="13582" width="9.75" style="4" customWidth="1"/>
    <col min="13583" max="13824" width="9" style="4"/>
    <col min="13825" max="13825" width="12.75" style="4" customWidth="1"/>
    <col min="13826" max="13826" width="9.75" style="4" customWidth="1"/>
    <col min="13827" max="13827" width="12.75" style="4" customWidth="1"/>
    <col min="13828" max="13828" width="9.75" style="4" customWidth="1"/>
    <col min="13829" max="13829" width="12.75" style="4" customWidth="1"/>
    <col min="13830" max="13830" width="9.75" style="4" customWidth="1"/>
    <col min="13831" max="13831" width="12.75" style="4" customWidth="1"/>
    <col min="13832" max="13832" width="9.75" style="4" customWidth="1"/>
    <col min="13833" max="13833" width="12.75" style="4" customWidth="1"/>
    <col min="13834" max="13834" width="9.75" style="4" customWidth="1"/>
    <col min="13835" max="13835" width="12.75" style="4" customWidth="1"/>
    <col min="13836" max="13836" width="9.75" style="4" customWidth="1"/>
    <col min="13837" max="13837" width="12.75" style="4" customWidth="1"/>
    <col min="13838" max="13838" width="9.75" style="4" customWidth="1"/>
    <col min="13839" max="14080" width="9" style="4"/>
    <col min="14081" max="14081" width="12.75" style="4" customWidth="1"/>
    <col min="14082" max="14082" width="9.75" style="4" customWidth="1"/>
    <col min="14083" max="14083" width="12.75" style="4" customWidth="1"/>
    <col min="14084" max="14084" width="9.75" style="4" customWidth="1"/>
    <col min="14085" max="14085" width="12.75" style="4" customWidth="1"/>
    <col min="14086" max="14086" width="9.75" style="4" customWidth="1"/>
    <col min="14087" max="14087" width="12.75" style="4" customWidth="1"/>
    <col min="14088" max="14088" width="9.75" style="4" customWidth="1"/>
    <col min="14089" max="14089" width="12.75" style="4" customWidth="1"/>
    <col min="14090" max="14090" width="9.75" style="4" customWidth="1"/>
    <col min="14091" max="14091" width="12.75" style="4" customWidth="1"/>
    <col min="14092" max="14092" width="9.75" style="4" customWidth="1"/>
    <col min="14093" max="14093" width="12.75" style="4" customWidth="1"/>
    <col min="14094" max="14094" width="9.75" style="4" customWidth="1"/>
    <col min="14095" max="14336" width="9" style="4"/>
    <col min="14337" max="14337" width="12.75" style="4" customWidth="1"/>
    <col min="14338" max="14338" width="9.75" style="4" customWidth="1"/>
    <col min="14339" max="14339" width="12.75" style="4" customWidth="1"/>
    <col min="14340" max="14340" width="9.75" style="4" customWidth="1"/>
    <col min="14341" max="14341" width="12.75" style="4" customWidth="1"/>
    <col min="14342" max="14342" width="9.75" style="4" customWidth="1"/>
    <col min="14343" max="14343" width="12.75" style="4" customWidth="1"/>
    <col min="14344" max="14344" width="9.75" style="4" customWidth="1"/>
    <col min="14345" max="14345" width="12.75" style="4" customWidth="1"/>
    <col min="14346" max="14346" width="9.75" style="4" customWidth="1"/>
    <col min="14347" max="14347" width="12.75" style="4" customWidth="1"/>
    <col min="14348" max="14348" width="9.75" style="4" customWidth="1"/>
    <col min="14349" max="14349" width="12.75" style="4" customWidth="1"/>
    <col min="14350" max="14350" width="9.75" style="4" customWidth="1"/>
    <col min="14351" max="14592" width="9" style="4"/>
    <col min="14593" max="14593" width="12.75" style="4" customWidth="1"/>
    <col min="14594" max="14594" width="9.75" style="4" customWidth="1"/>
    <col min="14595" max="14595" width="12.75" style="4" customWidth="1"/>
    <col min="14596" max="14596" width="9.75" style="4" customWidth="1"/>
    <col min="14597" max="14597" width="12.75" style="4" customWidth="1"/>
    <col min="14598" max="14598" width="9.75" style="4" customWidth="1"/>
    <col min="14599" max="14599" width="12.75" style="4" customWidth="1"/>
    <col min="14600" max="14600" width="9.75" style="4" customWidth="1"/>
    <col min="14601" max="14601" width="12.75" style="4" customWidth="1"/>
    <col min="14602" max="14602" width="9.75" style="4" customWidth="1"/>
    <col min="14603" max="14603" width="12.75" style="4" customWidth="1"/>
    <col min="14604" max="14604" width="9.75" style="4" customWidth="1"/>
    <col min="14605" max="14605" width="12.75" style="4" customWidth="1"/>
    <col min="14606" max="14606" width="9.75" style="4" customWidth="1"/>
    <col min="14607" max="14848" width="9" style="4"/>
    <col min="14849" max="14849" width="12.75" style="4" customWidth="1"/>
    <col min="14850" max="14850" width="9.75" style="4" customWidth="1"/>
    <col min="14851" max="14851" width="12.75" style="4" customWidth="1"/>
    <col min="14852" max="14852" width="9.75" style="4" customWidth="1"/>
    <col min="14853" max="14853" width="12.75" style="4" customWidth="1"/>
    <col min="14854" max="14854" width="9.75" style="4" customWidth="1"/>
    <col min="14855" max="14855" width="12.75" style="4" customWidth="1"/>
    <col min="14856" max="14856" width="9.75" style="4" customWidth="1"/>
    <col min="14857" max="14857" width="12.75" style="4" customWidth="1"/>
    <col min="14858" max="14858" width="9.75" style="4" customWidth="1"/>
    <col min="14859" max="14859" width="12.75" style="4" customWidth="1"/>
    <col min="14860" max="14860" width="9.75" style="4" customWidth="1"/>
    <col min="14861" max="14861" width="12.75" style="4" customWidth="1"/>
    <col min="14862" max="14862" width="9.75" style="4" customWidth="1"/>
    <col min="14863" max="15104" width="9" style="4"/>
    <col min="15105" max="15105" width="12.75" style="4" customWidth="1"/>
    <col min="15106" max="15106" width="9.75" style="4" customWidth="1"/>
    <col min="15107" max="15107" width="12.75" style="4" customWidth="1"/>
    <col min="15108" max="15108" width="9.75" style="4" customWidth="1"/>
    <col min="15109" max="15109" width="12.75" style="4" customWidth="1"/>
    <col min="15110" max="15110" width="9.75" style="4" customWidth="1"/>
    <col min="15111" max="15111" width="12.75" style="4" customWidth="1"/>
    <col min="15112" max="15112" width="9.75" style="4" customWidth="1"/>
    <col min="15113" max="15113" width="12.75" style="4" customWidth="1"/>
    <col min="15114" max="15114" width="9.75" style="4" customWidth="1"/>
    <col min="15115" max="15115" width="12.75" style="4" customWidth="1"/>
    <col min="15116" max="15116" width="9.75" style="4" customWidth="1"/>
    <col min="15117" max="15117" width="12.75" style="4" customWidth="1"/>
    <col min="15118" max="15118" width="9.75" style="4" customWidth="1"/>
    <col min="15119" max="15360" width="9" style="4"/>
    <col min="15361" max="15361" width="12.75" style="4" customWidth="1"/>
    <col min="15362" max="15362" width="9.75" style="4" customWidth="1"/>
    <col min="15363" max="15363" width="12.75" style="4" customWidth="1"/>
    <col min="15364" max="15364" width="9.75" style="4" customWidth="1"/>
    <col min="15365" max="15365" width="12.75" style="4" customWidth="1"/>
    <col min="15366" max="15366" width="9.75" style="4" customWidth="1"/>
    <col min="15367" max="15367" width="12.75" style="4" customWidth="1"/>
    <col min="15368" max="15368" width="9.75" style="4" customWidth="1"/>
    <col min="15369" max="15369" width="12.75" style="4" customWidth="1"/>
    <col min="15370" max="15370" width="9.75" style="4" customWidth="1"/>
    <col min="15371" max="15371" width="12.75" style="4" customWidth="1"/>
    <col min="15372" max="15372" width="9.75" style="4" customWidth="1"/>
    <col min="15373" max="15373" width="12.75" style="4" customWidth="1"/>
    <col min="15374" max="15374" width="9.75" style="4" customWidth="1"/>
    <col min="15375" max="15616" width="9" style="4"/>
    <col min="15617" max="15617" width="12.75" style="4" customWidth="1"/>
    <col min="15618" max="15618" width="9.75" style="4" customWidth="1"/>
    <col min="15619" max="15619" width="12.75" style="4" customWidth="1"/>
    <col min="15620" max="15620" width="9.75" style="4" customWidth="1"/>
    <col min="15621" max="15621" width="12.75" style="4" customWidth="1"/>
    <col min="15622" max="15622" width="9.75" style="4" customWidth="1"/>
    <col min="15623" max="15623" width="12.75" style="4" customWidth="1"/>
    <col min="15624" max="15624" width="9.75" style="4" customWidth="1"/>
    <col min="15625" max="15625" width="12.75" style="4" customWidth="1"/>
    <col min="15626" max="15626" width="9.75" style="4" customWidth="1"/>
    <col min="15627" max="15627" width="12.75" style="4" customWidth="1"/>
    <col min="15628" max="15628" width="9.75" style="4" customWidth="1"/>
    <col min="15629" max="15629" width="12.75" style="4" customWidth="1"/>
    <col min="15630" max="15630" width="9.75" style="4" customWidth="1"/>
    <col min="15631" max="15872" width="9" style="4"/>
    <col min="15873" max="15873" width="12.75" style="4" customWidth="1"/>
    <col min="15874" max="15874" width="9.75" style="4" customWidth="1"/>
    <col min="15875" max="15875" width="12.75" style="4" customWidth="1"/>
    <col min="15876" max="15876" width="9.75" style="4" customWidth="1"/>
    <col min="15877" max="15877" width="12.75" style="4" customWidth="1"/>
    <col min="15878" max="15878" width="9.75" style="4" customWidth="1"/>
    <col min="15879" max="15879" width="12.75" style="4" customWidth="1"/>
    <col min="15880" max="15880" width="9.75" style="4" customWidth="1"/>
    <col min="15881" max="15881" width="12.75" style="4" customWidth="1"/>
    <col min="15882" max="15882" width="9.75" style="4" customWidth="1"/>
    <col min="15883" max="15883" width="12.75" style="4" customWidth="1"/>
    <col min="15884" max="15884" width="9.75" style="4" customWidth="1"/>
    <col min="15885" max="15885" width="12.75" style="4" customWidth="1"/>
    <col min="15886" max="15886" width="9.75" style="4" customWidth="1"/>
    <col min="15887" max="16128" width="9" style="4"/>
    <col min="16129" max="16129" width="12.75" style="4" customWidth="1"/>
    <col min="16130" max="16130" width="9.75" style="4" customWidth="1"/>
    <col min="16131" max="16131" width="12.75" style="4" customWidth="1"/>
    <col min="16132" max="16132" width="9.75" style="4" customWidth="1"/>
    <col min="16133" max="16133" width="12.75" style="4" customWidth="1"/>
    <col min="16134" max="16134" width="9.75" style="4" customWidth="1"/>
    <col min="16135" max="16135" width="12.75" style="4" customWidth="1"/>
    <col min="16136" max="16136" width="9.75" style="4" customWidth="1"/>
    <col min="16137" max="16137" width="12.75" style="4" customWidth="1"/>
    <col min="16138" max="16138" width="9.75" style="4" customWidth="1"/>
    <col min="16139" max="16139" width="12.75" style="4" customWidth="1"/>
    <col min="16140" max="16140" width="9.75" style="4" customWidth="1"/>
    <col min="16141" max="16141" width="12.75" style="4" customWidth="1"/>
    <col min="16142" max="16142" width="9.75" style="4" customWidth="1"/>
    <col min="16143" max="16384" width="9" style="4"/>
  </cols>
  <sheetData>
    <row r="1" spans="1:14" x14ac:dyDescent="0.3">
      <c r="M1" s="378" t="s">
        <v>66</v>
      </c>
      <c r="N1" s="378"/>
    </row>
    <row r="2" spans="1:14" x14ac:dyDescent="0.3">
      <c r="A2" s="379" t="s">
        <v>67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</row>
    <row r="3" spans="1:14" x14ac:dyDescent="0.3">
      <c r="A3" s="379" t="s">
        <v>3364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</row>
    <row r="4" spans="1:14" x14ac:dyDescent="0.3">
      <c r="A4" s="380" t="s">
        <v>68</v>
      </c>
      <c r="B4" s="380"/>
      <c r="C4" s="381" t="s">
        <v>69</v>
      </c>
      <c r="D4" s="381"/>
      <c r="E4" s="380" t="s">
        <v>70</v>
      </c>
      <c r="F4" s="380"/>
      <c r="G4" s="382" t="s">
        <v>71</v>
      </c>
      <c r="H4" s="382"/>
      <c r="I4" s="382" t="s">
        <v>72</v>
      </c>
      <c r="J4" s="382"/>
      <c r="K4" s="382" t="s">
        <v>73</v>
      </c>
      <c r="L4" s="382"/>
      <c r="M4" s="382" t="s">
        <v>74</v>
      </c>
      <c r="N4" s="382"/>
    </row>
    <row r="5" spans="1:14" x14ac:dyDescent="0.3">
      <c r="A5" s="88" t="s">
        <v>75</v>
      </c>
      <c r="B5" s="5" t="s">
        <v>76</v>
      </c>
      <c r="C5" s="88" t="s">
        <v>75</v>
      </c>
      <c r="D5" s="5" t="s">
        <v>76</v>
      </c>
      <c r="E5" s="88" t="s">
        <v>75</v>
      </c>
      <c r="F5" s="5" t="s">
        <v>76</v>
      </c>
      <c r="G5" s="88" t="s">
        <v>75</v>
      </c>
      <c r="H5" s="5" t="s">
        <v>76</v>
      </c>
      <c r="I5" s="88" t="s">
        <v>75</v>
      </c>
      <c r="J5" s="5" t="s">
        <v>76</v>
      </c>
      <c r="K5" s="88" t="s">
        <v>75</v>
      </c>
      <c r="L5" s="5" t="s">
        <v>76</v>
      </c>
      <c r="M5" s="88" t="s">
        <v>75</v>
      </c>
      <c r="N5" s="5" t="s">
        <v>76</v>
      </c>
    </row>
    <row r="6" spans="1:14" s="2" customFormat="1" x14ac:dyDescent="0.3">
      <c r="A6" s="3" t="s">
        <v>56</v>
      </c>
      <c r="B6" s="61">
        <v>50</v>
      </c>
      <c r="C6" s="12" t="s">
        <v>57</v>
      </c>
      <c r="D6" s="61">
        <v>40</v>
      </c>
      <c r="E6" s="3" t="s">
        <v>58</v>
      </c>
      <c r="F6" s="61">
        <v>50</v>
      </c>
      <c r="G6" s="3" t="s">
        <v>59</v>
      </c>
      <c r="H6" s="61">
        <v>50</v>
      </c>
      <c r="I6" s="12" t="s">
        <v>60</v>
      </c>
      <c r="J6" s="61">
        <v>50</v>
      </c>
      <c r="K6" s="36" t="s">
        <v>61</v>
      </c>
      <c r="L6" s="61">
        <v>50</v>
      </c>
      <c r="M6" s="3" t="s">
        <v>62</v>
      </c>
      <c r="N6" s="61">
        <v>50</v>
      </c>
    </row>
    <row r="7" spans="1:14" s="2" customFormat="1" x14ac:dyDescent="0.3">
      <c r="A7" s="3" t="s">
        <v>77</v>
      </c>
      <c r="B7" s="61">
        <v>40</v>
      </c>
      <c r="C7" s="12" t="s">
        <v>78</v>
      </c>
      <c r="D7" s="61">
        <v>50</v>
      </c>
      <c r="E7" s="3" t="s">
        <v>79</v>
      </c>
      <c r="F7" s="61">
        <v>50</v>
      </c>
      <c r="G7" s="3" t="s">
        <v>80</v>
      </c>
      <c r="H7" s="61">
        <v>50</v>
      </c>
      <c r="I7" s="12" t="s">
        <v>81</v>
      </c>
      <c r="J7" s="61">
        <v>50</v>
      </c>
      <c r="K7" s="36" t="s">
        <v>82</v>
      </c>
      <c r="L7" s="61">
        <v>50</v>
      </c>
      <c r="M7" s="3" t="s">
        <v>83</v>
      </c>
      <c r="N7" s="61">
        <v>50</v>
      </c>
    </row>
    <row r="8" spans="1:14" s="2" customFormat="1" x14ac:dyDescent="0.3">
      <c r="A8" s="3" t="s">
        <v>84</v>
      </c>
      <c r="B8" s="61">
        <v>50</v>
      </c>
      <c r="C8" s="12" t="s">
        <v>85</v>
      </c>
      <c r="D8" s="61">
        <v>50</v>
      </c>
      <c r="E8" s="3" t="s">
        <v>86</v>
      </c>
      <c r="F8" s="61">
        <v>50</v>
      </c>
      <c r="G8" s="3" t="s">
        <v>87</v>
      </c>
      <c r="H8" s="61">
        <v>50</v>
      </c>
      <c r="I8" s="12" t="s">
        <v>88</v>
      </c>
      <c r="J8" s="61">
        <v>50</v>
      </c>
      <c r="K8" s="36" t="s">
        <v>89</v>
      </c>
      <c r="L8" s="61">
        <v>50</v>
      </c>
      <c r="M8" s="3" t="s">
        <v>90</v>
      </c>
      <c r="N8" s="61">
        <v>50</v>
      </c>
    </row>
    <row r="9" spans="1:14" s="2" customFormat="1" x14ac:dyDescent="0.3">
      <c r="A9" s="3" t="s">
        <v>91</v>
      </c>
      <c r="B9" s="61">
        <v>50</v>
      </c>
      <c r="C9" s="12" t="s">
        <v>92</v>
      </c>
      <c r="D9" s="61">
        <v>50</v>
      </c>
      <c r="E9" s="3" t="s">
        <v>93</v>
      </c>
      <c r="F9" s="61">
        <v>50</v>
      </c>
      <c r="G9" s="3" t="s">
        <v>94</v>
      </c>
      <c r="H9" s="61">
        <v>50</v>
      </c>
      <c r="I9" s="12" t="s">
        <v>95</v>
      </c>
      <c r="J9" s="61">
        <v>50</v>
      </c>
      <c r="K9" s="36" t="s">
        <v>96</v>
      </c>
      <c r="L9" s="61">
        <v>50</v>
      </c>
      <c r="M9" s="3" t="s">
        <v>97</v>
      </c>
      <c r="N9" s="61">
        <v>50</v>
      </c>
    </row>
    <row r="10" spans="1:14" s="2" customFormat="1" x14ac:dyDescent="0.3">
      <c r="A10" s="3" t="s">
        <v>98</v>
      </c>
      <c r="B10" s="61">
        <v>50</v>
      </c>
      <c r="C10" s="12" t="s">
        <v>99</v>
      </c>
      <c r="D10" s="61">
        <v>50</v>
      </c>
      <c r="E10" s="3" t="s">
        <v>100</v>
      </c>
      <c r="F10" s="61">
        <v>45</v>
      </c>
      <c r="G10" s="3" t="s">
        <v>101</v>
      </c>
      <c r="H10" s="61">
        <v>50</v>
      </c>
      <c r="I10" s="12" t="s">
        <v>102</v>
      </c>
      <c r="J10" s="61">
        <v>50</v>
      </c>
      <c r="K10" s="36" t="s">
        <v>103</v>
      </c>
      <c r="L10" s="61">
        <v>50</v>
      </c>
      <c r="M10" s="6" t="s">
        <v>104</v>
      </c>
      <c r="N10" s="250"/>
    </row>
    <row r="11" spans="1:14" s="2" customFormat="1" x14ac:dyDescent="0.3">
      <c r="A11" s="3" t="s">
        <v>105</v>
      </c>
      <c r="B11" s="61">
        <v>50</v>
      </c>
      <c r="C11" s="12" t="s">
        <v>106</v>
      </c>
      <c r="D11" s="61">
        <v>50</v>
      </c>
      <c r="E11" s="3" t="s">
        <v>107</v>
      </c>
      <c r="F11" s="61">
        <v>50</v>
      </c>
      <c r="G11" s="3" t="s">
        <v>108</v>
      </c>
      <c r="H11" s="61">
        <v>50</v>
      </c>
      <c r="I11" s="12" t="s">
        <v>109</v>
      </c>
      <c r="J11" s="61">
        <v>50</v>
      </c>
      <c r="K11" s="36" t="s">
        <v>110</v>
      </c>
      <c r="L11" s="61">
        <v>50</v>
      </c>
      <c r="M11" s="3" t="s">
        <v>111</v>
      </c>
      <c r="N11" s="61">
        <v>50</v>
      </c>
    </row>
    <row r="12" spans="1:14" s="2" customFormat="1" ht="19.5" thickBot="1" x14ac:dyDescent="0.35">
      <c r="A12" s="3" t="s">
        <v>112</v>
      </c>
      <c r="B12" s="61">
        <v>50</v>
      </c>
      <c r="C12" s="12" t="s">
        <v>113</v>
      </c>
      <c r="D12" s="61">
        <v>50</v>
      </c>
      <c r="E12" s="3" t="s">
        <v>114</v>
      </c>
      <c r="F12" s="61">
        <v>50</v>
      </c>
      <c r="G12" s="3" t="s">
        <v>115</v>
      </c>
      <c r="H12" s="61">
        <v>50</v>
      </c>
      <c r="I12" s="62" t="s">
        <v>116</v>
      </c>
      <c r="J12" s="61">
        <v>50</v>
      </c>
      <c r="K12" s="7" t="s">
        <v>117</v>
      </c>
      <c r="L12" s="8">
        <f>AVERAGE(L6:L11)</f>
        <v>50</v>
      </c>
      <c r="M12" s="3" t="s">
        <v>118</v>
      </c>
      <c r="N12" s="61">
        <v>50</v>
      </c>
    </row>
    <row r="13" spans="1:14" s="2" customFormat="1" ht="19.5" thickTop="1" x14ac:dyDescent="0.3">
      <c r="A13" s="3" t="s">
        <v>119</v>
      </c>
      <c r="B13" s="61">
        <v>50</v>
      </c>
      <c r="C13" s="12" t="s">
        <v>120</v>
      </c>
      <c r="D13" s="61">
        <v>50</v>
      </c>
      <c r="E13" s="3" t="s">
        <v>121</v>
      </c>
      <c r="F13" s="61">
        <v>50</v>
      </c>
      <c r="G13" s="3" t="s">
        <v>122</v>
      </c>
      <c r="H13" s="61">
        <v>50</v>
      </c>
      <c r="I13" s="12" t="s">
        <v>123</v>
      </c>
      <c r="J13" s="61">
        <v>50</v>
      </c>
      <c r="K13" s="9"/>
      <c r="L13" s="9"/>
      <c r="M13" s="3" t="s">
        <v>124</v>
      </c>
      <c r="N13" s="61">
        <v>50</v>
      </c>
    </row>
    <row r="14" spans="1:14" s="2" customFormat="1" ht="19.5" thickBot="1" x14ac:dyDescent="0.35">
      <c r="A14" s="3" t="s">
        <v>125</v>
      </c>
      <c r="B14" s="61">
        <v>50</v>
      </c>
      <c r="C14" s="7" t="s">
        <v>117</v>
      </c>
      <c r="D14" s="11">
        <f>AVERAGE(D6:D13)</f>
        <v>48.75</v>
      </c>
      <c r="E14" s="12" t="s">
        <v>126</v>
      </c>
      <c r="F14" s="61">
        <v>50</v>
      </c>
      <c r="G14" s="3" t="s">
        <v>127</v>
      </c>
      <c r="H14" s="61">
        <v>45</v>
      </c>
      <c r="I14" s="12" t="s">
        <v>128</v>
      </c>
      <c r="J14" s="61">
        <v>50</v>
      </c>
      <c r="K14" s="9"/>
      <c r="L14" s="9"/>
      <c r="M14" s="3" t="s">
        <v>129</v>
      </c>
      <c r="N14" s="61">
        <v>50</v>
      </c>
    </row>
    <row r="15" spans="1:14" s="2" customFormat="1" ht="20.25" thickTop="1" thickBot="1" x14ac:dyDescent="0.35">
      <c r="A15" s="3" t="s">
        <v>130</v>
      </c>
      <c r="B15" s="61">
        <v>50</v>
      </c>
      <c r="C15" s="9"/>
      <c r="D15" s="9"/>
      <c r="E15" s="3" t="s">
        <v>131</v>
      </c>
      <c r="F15" s="61">
        <v>50</v>
      </c>
      <c r="G15" s="3" t="s">
        <v>132</v>
      </c>
      <c r="H15" s="61">
        <v>50</v>
      </c>
      <c r="I15" s="7" t="s">
        <v>117</v>
      </c>
      <c r="J15" s="11">
        <f>AVERAGE(J6:J14)</f>
        <v>50</v>
      </c>
      <c r="K15" s="9"/>
      <c r="L15" s="9"/>
      <c r="M15" s="3" t="s">
        <v>133</v>
      </c>
      <c r="N15" s="61">
        <v>50</v>
      </c>
    </row>
    <row r="16" spans="1:14" s="2" customFormat="1" ht="19.5" thickTop="1" x14ac:dyDescent="0.3">
      <c r="A16" s="3" t="s">
        <v>134</v>
      </c>
      <c r="B16" s="61">
        <v>50</v>
      </c>
      <c r="C16" s="9"/>
      <c r="D16" s="9"/>
      <c r="E16" s="3" t="s">
        <v>135</v>
      </c>
      <c r="F16" s="61">
        <v>50</v>
      </c>
      <c r="G16" s="3" t="s">
        <v>136</v>
      </c>
      <c r="H16" s="61">
        <v>50</v>
      </c>
      <c r="I16" s="9"/>
      <c r="J16" s="9"/>
      <c r="K16" s="9"/>
      <c r="L16" s="9"/>
      <c r="M16" s="3" t="s">
        <v>137</v>
      </c>
      <c r="N16" s="61">
        <v>50</v>
      </c>
    </row>
    <row r="17" spans="1:14" s="2" customFormat="1" x14ac:dyDescent="0.3">
      <c r="A17" s="43" t="s">
        <v>138</v>
      </c>
      <c r="B17" s="61">
        <v>50</v>
      </c>
      <c r="C17" s="9"/>
      <c r="D17" s="9"/>
      <c r="E17" s="3" t="s">
        <v>139</v>
      </c>
      <c r="F17" s="61">
        <v>50</v>
      </c>
      <c r="G17" s="3" t="s">
        <v>140</v>
      </c>
      <c r="H17" s="61">
        <v>50</v>
      </c>
      <c r="I17" s="9"/>
      <c r="J17" s="9"/>
      <c r="K17" s="9"/>
      <c r="L17" s="9"/>
      <c r="M17" s="3" t="s">
        <v>141</v>
      </c>
      <c r="N17" s="61">
        <v>50</v>
      </c>
    </row>
    <row r="18" spans="1:14" ht="19.5" thickBot="1" x14ac:dyDescent="0.35">
      <c r="A18" s="10" t="s">
        <v>117</v>
      </c>
      <c r="B18" s="11">
        <f>AVERAGE(B6:B17)</f>
        <v>49.166666666666664</v>
      </c>
      <c r="C18" s="9"/>
      <c r="D18" s="9"/>
      <c r="E18" s="3" t="s">
        <v>142</v>
      </c>
      <c r="F18" s="61">
        <v>50</v>
      </c>
      <c r="G18" s="3" t="s">
        <v>143</v>
      </c>
      <c r="H18" s="61">
        <v>50</v>
      </c>
      <c r="I18" s="9"/>
      <c r="J18" s="9"/>
      <c r="K18" s="9"/>
      <c r="L18" s="9"/>
      <c r="M18" s="3" t="s">
        <v>144</v>
      </c>
      <c r="N18" s="61">
        <v>50</v>
      </c>
    </row>
    <row r="19" spans="1:14" ht="19.5" thickTop="1" x14ac:dyDescent="0.3">
      <c r="A19" s="9"/>
      <c r="B19" s="9"/>
      <c r="C19" s="9"/>
      <c r="D19" s="9"/>
      <c r="E19" s="3" t="s">
        <v>145</v>
      </c>
      <c r="F19" s="61">
        <v>50</v>
      </c>
      <c r="G19" s="3" t="s">
        <v>146</v>
      </c>
      <c r="H19" s="61">
        <v>50</v>
      </c>
      <c r="I19" s="9"/>
      <c r="J19" s="9"/>
      <c r="K19" s="9"/>
      <c r="L19" s="9"/>
      <c r="M19" s="3" t="s">
        <v>147</v>
      </c>
      <c r="N19" s="61">
        <v>50</v>
      </c>
    </row>
    <row r="20" spans="1:14" ht="19.5" thickBot="1" x14ac:dyDescent="0.35">
      <c r="E20" s="10" t="s">
        <v>117</v>
      </c>
      <c r="F20" s="8">
        <f>AVERAGE(F6:F19)</f>
        <v>49.642857142857146</v>
      </c>
      <c r="G20" s="3" t="s">
        <v>148</v>
      </c>
      <c r="H20" s="61">
        <v>50</v>
      </c>
      <c r="M20" s="3" t="s">
        <v>149</v>
      </c>
      <c r="N20" s="61">
        <v>50</v>
      </c>
    </row>
    <row r="21" spans="1:14" ht="19.5" thickTop="1" x14ac:dyDescent="0.3">
      <c r="G21" s="3" t="s">
        <v>150</v>
      </c>
      <c r="H21" s="61">
        <v>50</v>
      </c>
      <c r="M21" s="3" t="s">
        <v>151</v>
      </c>
      <c r="N21" s="61">
        <v>50</v>
      </c>
    </row>
    <row r="22" spans="1:14" x14ac:dyDescent="0.3">
      <c r="G22" s="3" t="s">
        <v>152</v>
      </c>
      <c r="H22" s="61">
        <v>50</v>
      </c>
      <c r="M22" s="3" t="s">
        <v>153</v>
      </c>
      <c r="N22" s="61">
        <v>50</v>
      </c>
    </row>
    <row r="23" spans="1:14" x14ac:dyDescent="0.3">
      <c r="G23" s="3" t="s">
        <v>154</v>
      </c>
      <c r="H23" s="61">
        <v>50</v>
      </c>
      <c r="M23" s="3" t="s">
        <v>155</v>
      </c>
      <c r="N23" s="61">
        <v>50</v>
      </c>
    </row>
    <row r="24" spans="1:14" ht="19.5" thickBot="1" x14ac:dyDescent="0.35">
      <c r="G24" s="10" t="s">
        <v>117</v>
      </c>
      <c r="H24" s="8">
        <f>AVERAGE(H6:H23)</f>
        <v>49.722222222222221</v>
      </c>
      <c r="M24" s="3" t="s">
        <v>156</v>
      </c>
      <c r="N24" s="61">
        <v>50</v>
      </c>
    </row>
    <row r="25" spans="1:14" ht="19.5" thickTop="1" x14ac:dyDescent="0.3">
      <c r="M25" s="3" t="s">
        <v>157</v>
      </c>
      <c r="N25" s="61">
        <v>50</v>
      </c>
    </row>
    <row r="26" spans="1:14" x14ac:dyDescent="0.3">
      <c r="A26" s="13" t="s">
        <v>158</v>
      </c>
      <c r="B26" s="4" t="s">
        <v>590</v>
      </c>
      <c r="M26" s="3" t="s">
        <v>159</v>
      </c>
      <c r="N26" s="61">
        <v>50</v>
      </c>
    </row>
    <row r="27" spans="1:14" ht="19.5" thickBot="1" x14ac:dyDescent="0.35">
      <c r="B27" s="4" t="s">
        <v>160</v>
      </c>
      <c r="M27" s="10" t="s">
        <v>117</v>
      </c>
      <c r="N27" s="11">
        <f>AVERAGE(N6:N26)</f>
        <v>50</v>
      </c>
    </row>
    <row r="28" spans="1:14" ht="19.5" thickTop="1" x14ac:dyDescent="0.3"/>
    <row r="33" spans="2:8" x14ac:dyDescent="0.3">
      <c r="D33" s="49"/>
      <c r="E33" s="49"/>
      <c r="F33" s="49"/>
      <c r="G33" s="49"/>
      <c r="H33" s="49"/>
    </row>
    <row r="35" spans="2:8" x14ac:dyDescent="0.3">
      <c r="B35" s="4" t="s">
        <v>597</v>
      </c>
      <c r="D35" s="4" t="s">
        <v>75</v>
      </c>
      <c r="E35" s="4" t="s">
        <v>76</v>
      </c>
      <c r="F35" s="4" t="s">
        <v>598</v>
      </c>
      <c r="G35" s="4" t="s">
        <v>599</v>
      </c>
      <c r="H35" s="4" t="s">
        <v>64</v>
      </c>
    </row>
    <row r="36" spans="2:8" x14ac:dyDescent="0.3">
      <c r="D36" s="4">
        <v>88</v>
      </c>
      <c r="E36" s="4">
        <v>50</v>
      </c>
      <c r="F36" s="4">
        <f>D36*E36</f>
        <v>4400</v>
      </c>
      <c r="G36" s="4">
        <f>B20+D20+F21+H25+J16+L13+N28</f>
        <v>0</v>
      </c>
      <c r="H36" s="60">
        <f>G36/F36*100</f>
        <v>0</v>
      </c>
    </row>
    <row r="41" spans="2:8" x14ac:dyDescent="0.3">
      <c r="G41" s="59"/>
      <c r="H41" s="59"/>
    </row>
  </sheetData>
  <mergeCells count="10">
    <mergeCell ref="M1:N1"/>
    <mergeCell ref="A2:N2"/>
    <mergeCell ref="A3:N3"/>
    <mergeCell ref="A4:B4"/>
    <mergeCell ref="C4:D4"/>
    <mergeCell ref="E4:F4"/>
    <mergeCell ref="G4:H4"/>
    <mergeCell ref="I4:J4"/>
    <mergeCell ref="K4:L4"/>
    <mergeCell ref="M4:N4"/>
  </mergeCells>
  <pageMargins left="0.3" right="0.21" top="0.55118110236220474" bottom="0.77" header="0.31496062992125984" footer="0.31496062992125984"/>
  <pageSetup paperSize="9" scale="8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00B0F0"/>
  </sheetPr>
  <dimension ref="A1:S1081"/>
  <sheetViews>
    <sheetView zoomScale="90" zoomScaleNormal="90" workbookViewId="0">
      <pane xSplit="2" ySplit="4" topLeftCell="C1069" activePane="bottomRight" state="frozen"/>
      <selection activeCell="B12" sqref="B12"/>
      <selection pane="topRight" activeCell="B12" sqref="B12"/>
      <selection pane="bottomLeft" activeCell="B12" sqref="B12"/>
      <selection pane="bottomRight" activeCell="H1073" sqref="H1073"/>
    </sheetView>
  </sheetViews>
  <sheetFormatPr defaultRowHeight="21" x14ac:dyDescent="0.35"/>
  <cols>
    <col min="1" max="1" width="5.5" style="95" customWidth="1"/>
    <col min="2" max="2" width="9.875" style="95" customWidth="1"/>
    <col min="3" max="3" width="5.75" style="95" customWidth="1"/>
    <col min="4" max="4" width="12" style="95" customWidth="1"/>
    <col min="5" max="5" width="13.5" style="95" customWidth="1"/>
    <col min="6" max="6" width="5.75" style="95" customWidth="1"/>
    <col min="7" max="7" width="22.625" style="95" customWidth="1"/>
    <col min="8" max="8" width="11.5" style="171" customWidth="1"/>
    <col min="9" max="9" width="4.875" style="209" customWidth="1"/>
    <col min="10" max="10" width="15.5" style="94" customWidth="1"/>
    <col min="11" max="11" width="15.125" style="93" customWidth="1"/>
    <col min="12" max="12" width="17.25" style="94" customWidth="1"/>
    <col min="13" max="13" width="17.375" style="94" customWidth="1"/>
    <col min="14" max="14" width="5.25" style="95" customWidth="1"/>
    <col min="15" max="15" width="5.125" style="95" customWidth="1"/>
    <col min="16" max="16" width="4.875" style="95" customWidth="1"/>
    <col min="17" max="17" width="17.25" style="93" bestFit="1" customWidth="1"/>
    <col min="18" max="18" width="10.75" style="94" bestFit="1" customWidth="1"/>
    <col min="19" max="239" width="9.125" style="95"/>
    <col min="240" max="240" width="6.625" style="95" customWidth="1"/>
    <col min="241" max="241" width="11.375" style="95" customWidth="1"/>
    <col min="242" max="242" width="6.875" style="95" customWidth="1"/>
    <col min="243" max="243" width="16.375" style="95" customWidth="1"/>
    <col min="244" max="244" width="14.125" style="95" customWidth="1"/>
    <col min="245" max="245" width="5.375" style="95" customWidth="1"/>
    <col min="246" max="246" width="44.875" style="95" customWidth="1"/>
    <col min="247" max="247" width="7.25" style="95" customWidth="1"/>
    <col min="248" max="248" width="6.375" style="95" customWidth="1"/>
    <col min="249" max="249" width="11.875" style="95" customWidth="1"/>
    <col min="250" max="250" width="14.625" style="95" customWidth="1"/>
    <col min="251" max="251" width="14.375" style="95" customWidth="1"/>
    <col min="252" max="252" width="12.75" style="95" customWidth="1"/>
    <col min="253" max="253" width="13.875" style="95" customWidth="1"/>
    <col min="254" max="254" width="14.375" style="95" customWidth="1"/>
    <col min="255" max="255" width="12.75" style="95" customWidth="1"/>
    <col min="256" max="256" width="13.875" style="95" customWidth="1"/>
    <col min="257" max="257" width="14.375" style="95" customWidth="1"/>
    <col min="258" max="258" width="12.75" style="95" customWidth="1"/>
    <col min="259" max="261" width="7.375" style="95" customWidth="1"/>
    <col min="262" max="262" width="10.75" style="95" customWidth="1"/>
    <col min="263" max="495" width="9.125" style="95"/>
    <col min="496" max="496" width="6.625" style="95" customWidth="1"/>
    <col min="497" max="497" width="11.375" style="95" customWidth="1"/>
    <col min="498" max="498" width="6.875" style="95" customWidth="1"/>
    <col min="499" max="499" width="16.375" style="95" customWidth="1"/>
    <col min="500" max="500" width="14.125" style="95" customWidth="1"/>
    <col min="501" max="501" width="5.375" style="95" customWidth="1"/>
    <col min="502" max="502" width="44.875" style="95" customWidth="1"/>
    <col min="503" max="503" width="7.25" style="95" customWidth="1"/>
    <col min="504" max="504" width="6.375" style="95" customWidth="1"/>
    <col min="505" max="505" width="11.875" style="95" customWidth="1"/>
    <col min="506" max="506" width="14.625" style="95" customWidth="1"/>
    <col min="507" max="507" width="14.375" style="95" customWidth="1"/>
    <col min="508" max="508" width="12.75" style="95" customWidth="1"/>
    <col min="509" max="509" width="13.875" style="95" customWidth="1"/>
    <col min="510" max="510" width="14.375" style="95" customWidth="1"/>
    <col min="511" max="511" width="12.75" style="95" customWidth="1"/>
    <col min="512" max="512" width="13.875" style="95" customWidth="1"/>
    <col min="513" max="513" width="14.375" style="95" customWidth="1"/>
    <col min="514" max="514" width="12.75" style="95" customWidth="1"/>
    <col min="515" max="517" width="7.375" style="95" customWidth="1"/>
    <col min="518" max="518" width="10.75" style="95" customWidth="1"/>
    <col min="519" max="751" width="9.125" style="95"/>
    <col min="752" max="752" width="6.625" style="95" customWidth="1"/>
    <col min="753" max="753" width="11.375" style="95" customWidth="1"/>
    <col min="754" max="754" width="6.875" style="95" customWidth="1"/>
    <col min="755" max="755" width="16.375" style="95" customWidth="1"/>
    <col min="756" max="756" width="14.125" style="95" customWidth="1"/>
    <col min="757" max="757" width="5.375" style="95" customWidth="1"/>
    <col min="758" max="758" width="44.875" style="95" customWidth="1"/>
    <col min="759" max="759" width="7.25" style="95" customWidth="1"/>
    <col min="760" max="760" width="6.375" style="95" customWidth="1"/>
    <col min="761" max="761" width="11.875" style="95" customWidth="1"/>
    <col min="762" max="762" width="14.625" style="95" customWidth="1"/>
    <col min="763" max="763" width="14.375" style="95" customWidth="1"/>
    <col min="764" max="764" width="12.75" style="95" customWidth="1"/>
    <col min="765" max="765" width="13.875" style="95" customWidth="1"/>
    <col min="766" max="766" width="14.375" style="95" customWidth="1"/>
    <col min="767" max="767" width="12.75" style="95" customWidth="1"/>
    <col min="768" max="768" width="13.875" style="95" customWidth="1"/>
    <col min="769" max="769" width="14.375" style="95" customWidth="1"/>
    <col min="770" max="770" width="12.75" style="95" customWidth="1"/>
    <col min="771" max="773" width="7.375" style="95" customWidth="1"/>
    <col min="774" max="774" width="10.75" style="95" customWidth="1"/>
    <col min="775" max="1007" width="9.125" style="95"/>
    <col min="1008" max="1008" width="6.625" style="95" customWidth="1"/>
    <col min="1009" max="1009" width="11.375" style="95" customWidth="1"/>
    <col min="1010" max="1010" width="6.875" style="95" customWidth="1"/>
    <col min="1011" max="1011" width="16.375" style="95" customWidth="1"/>
    <col min="1012" max="1012" width="14.125" style="95" customWidth="1"/>
    <col min="1013" max="1013" width="5.375" style="95" customWidth="1"/>
    <col min="1014" max="1014" width="44.875" style="95" customWidth="1"/>
    <col min="1015" max="1015" width="7.25" style="95" customWidth="1"/>
    <col min="1016" max="1016" width="6.375" style="95" customWidth="1"/>
    <col min="1017" max="1017" width="11.875" style="95" customWidth="1"/>
    <col min="1018" max="1018" width="14.625" style="95" customWidth="1"/>
    <col min="1019" max="1019" width="14.375" style="95" customWidth="1"/>
    <col min="1020" max="1020" width="12.75" style="95" customWidth="1"/>
    <col min="1021" max="1021" width="13.875" style="95" customWidth="1"/>
    <col min="1022" max="1022" width="14.375" style="95" customWidth="1"/>
    <col min="1023" max="1023" width="12.75" style="95" customWidth="1"/>
    <col min="1024" max="1024" width="13.875" style="95" customWidth="1"/>
    <col min="1025" max="1025" width="14.375" style="95" customWidth="1"/>
    <col min="1026" max="1026" width="12.75" style="95" customWidth="1"/>
    <col min="1027" max="1029" width="7.375" style="95" customWidth="1"/>
    <col min="1030" max="1030" width="10.75" style="95" customWidth="1"/>
    <col min="1031" max="1263" width="9.125" style="95"/>
    <col min="1264" max="1264" width="6.625" style="95" customWidth="1"/>
    <col min="1265" max="1265" width="11.375" style="95" customWidth="1"/>
    <col min="1266" max="1266" width="6.875" style="95" customWidth="1"/>
    <col min="1267" max="1267" width="16.375" style="95" customWidth="1"/>
    <col min="1268" max="1268" width="14.125" style="95" customWidth="1"/>
    <col min="1269" max="1269" width="5.375" style="95" customWidth="1"/>
    <col min="1270" max="1270" width="44.875" style="95" customWidth="1"/>
    <col min="1271" max="1271" width="7.25" style="95" customWidth="1"/>
    <col min="1272" max="1272" width="6.375" style="95" customWidth="1"/>
    <col min="1273" max="1273" width="11.875" style="95" customWidth="1"/>
    <col min="1274" max="1274" width="14.625" style="95" customWidth="1"/>
    <col min="1275" max="1275" width="14.375" style="95" customWidth="1"/>
    <col min="1276" max="1276" width="12.75" style="95" customWidth="1"/>
    <col min="1277" max="1277" width="13.875" style="95" customWidth="1"/>
    <col min="1278" max="1278" width="14.375" style="95" customWidth="1"/>
    <col min="1279" max="1279" width="12.75" style="95" customWidth="1"/>
    <col min="1280" max="1280" width="13.875" style="95" customWidth="1"/>
    <col min="1281" max="1281" width="14.375" style="95" customWidth="1"/>
    <col min="1282" max="1282" width="12.75" style="95" customWidth="1"/>
    <col min="1283" max="1285" width="7.375" style="95" customWidth="1"/>
    <col min="1286" max="1286" width="10.75" style="95" customWidth="1"/>
    <col min="1287" max="1519" width="9.125" style="95"/>
    <col min="1520" max="1520" width="6.625" style="95" customWidth="1"/>
    <col min="1521" max="1521" width="11.375" style="95" customWidth="1"/>
    <col min="1522" max="1522" width="6.875" style="95" customWidth="1"/>
    <col min="1523" max="1523" width="16.375" style="95" customWidth="1"/>
    <col min="1524" max="1524" width="14.125" style="95" customWidth="1"/>
    <col min="1525" max="1525" width="5.375" style="95" customWidth="1"/>
    <col min="1526" max="1526" width="44.875" style="95" customWidth="1"/>
    <col min="1527" max="1527" width="7.25" style="95" customWidth="1"/>
    <col min="1528" max="1528" width="6.375" style="95" customWidth="1"/>
    <col min="1529" max="1529" width="11.875" style="95" customWidth="1"/>
    <col min="1530" max="1530" width="14.625" style="95" customWidth="1"/>
    <col min="1531" max="1531" width="14.375" style="95" customWidth="1"/>
    <col min="1532" max="1532" width="12.75" style="95" customWidth="1"/>
    <col min="1533" max="1533" width="13.875" style="95" customWidth="1"/>
    <col min="1534" max="1534" width="14.375" style="95" customWidth="1"/>
    <col min="1535" max="1535" width="12.75" style="95" customWidth="1"/>
    <col min="1536" max="1536" width="13.875" style="95" customWidth="1"/>
    <col min="1537" max="1537" width="14.375" style="95" customWidth="1"/>
    <col min="1538" max="1538" width="12.75" style="95" customWidth="1"/>
    <col min="1539" max="1541" width="7.375" style="95" customWidth="1"/>
    <col min="1542" max="1542" width="10.75" style="95" customWidth="1"/>
    <col min="1543" max="1775" width="9.125" style="95"/>
    <col min="1776" max="1776" width="6.625" style="95" customWidth="1"/>
    <col min="1777" max="1777" width="11.375" style="95" customWidth="1"/>
    <col min="1778" max="1778" width="6.875" style="95" customWidth="1"/>
    <col min="1779" max="1779" width="16.375" style="95" customWidth="1"/>
    <col min="1780" max="1780" width="14.125" style="95" customWidth="1"/>
    <col min="1781" max="1781" width="5.375" style="95" customWidth="1"/>
    <col min="1782" max="1782" width="44.875" style="95" customWidth="1"/>
    <col min="1783" max="1783" width="7.25" style="95" customWidth="1"/>
    <col min="1784" max="1784" width="6.375" style="95" customWidth="1"/>
    <col min="1785" max="1785" width="11.875" style="95" customWidth="1"/>
    <col min="1786" max="1786" width="14.625" style="95" customWidth="1"/>
    <col min="1787" max="1787" width="14.375" style="95" customWidth="1"/>
    <col min="1788" max="1788" width="12.75" style="95" customWidth="1"/>
    <col min="1789" max="1789" width="13.875" style="95" customWidth="1"/>
    <col min="1790" max="1790" width="14.375" style="95" customWidth="1"/>
    <col min="1791" max="1791" width="12.75" style="95" customWidth="1"/>
    <col min="1792" max="1792" width="13.875" style="95" customWidth="1"/>
    <col min="1793" max="1793" width="14.375" style="95" customWidth="1"/>
    <col min="1794" max="1794" width="12.75" style="95" customWidth="1"/>
    <col min="1795" max="1797" width="7.375" style="95" customWidth="1"/>
    <col min="1798" max="1798" width="10.75" style="95" customWidth="1"/>
    <col min="1799" max="2031" width="9.125" style="95"/>
    <col min="2032" max="2032" width="6.625" style="95" customWidth="1"/>
    <col min="2033" max="2033" width="11.375" style="95" customWidth="1"/>
    <col min="2034" max="2034" width="6.875" style="95" customWidth="1"/>
    <col min="2035" max="2035" width="16.375" style="95" customWidth="1"/>
    <col min="2036" max="2036" width="14.125" style="95" customWidth="1"/>
    <col min="2037" max="2037" width="5.375" style="95" customWidth="1"/>
    <col min="2038" max="2038" width="44.875" style="95" customWidth="1"/>
    <col min="2039" max="2039" width="7.25" style="95" customWidth="1"/>
    <col min="2040" max="2040" width="6.375" style="95" customWidth="1"/>
    <col min="2041" max="2041" width="11.875" style="95" customWidth="1"/>
    <col min="2042" max="2042" width="14.625" style="95" customWidth="1"/>
    <col min="2043" max="2043" width="14.375" style="95" customWidth="1"/>
    <col min="2044" max="2044" width="12.75" style="95" customWidth="1"/>
    <col min="2045" max="2045" width="13.875" style="95" customWidth="1"/>
    <col min="2046" max="2046" width="14.375" style="95" customWidth="1"/>
    <col min="2047" max="2047" width="12.75" style="95" customWidth="1"/>
    <col min="2048" max="2048" width="13.875" style="95" customWidth="1"/>
    <col min="2049" max="2049" width="14.375" style="95" customWidth="1"/>
    <col min="2050" max="2050" width="12.75" style="95" customWidth="1"/>
    <col min="2051" max="2053" width="7.375" style="95" customWidth="1"/>
    <col min="2054" max="2054" width="10.75" style="95" customWidth="1"/>
    <col min="2055" max="2287" width="9.125" style="95"/>
    <col min="2288" max="2288" width="6.625" style="95" customWidth="1"/>
    <col min="2289" max="2289" width="11.375" style="95" customWidth="1"/>
    <col min="2290" max="2290" width="6.875" style="95" customWidth="1"/>
    <col min="2291" max="2291" width="16.375" style="95" customWidth="1"/>
    <col min="2292" max="2292" width="14.125" style="95" customWidth="1"/>
    <col min="2293" max="2293" width="5.375" style="95" customWidth="1"/>
    <col min="2294" max="2294" width="44.875" style="95" customWidth="1"/>
    <col min="2295" max="2295" width="7.25" style="95" customWidth="1"/>
    <col min="2296" max="2296" width="6.375" style="95" customWidth="1"/>
    <col min="2297" max="2297" width="11.875" style="95" customWidth="1"/>
    <col min="2298" max="2298" width="14.625" style="95" customWidth="1"/>
    <col min="2299" max="2299" width="14.375" style="95" customWidth="1"/>
    <col min="2300" max="2300" width="12.75" style="95" customWidth="1"/>
    <col min="2301" max="2301" width="13.875" style="95" customWidth="1"/>
    <col min="2302" max="2302" width="14.375" style="95" customWidth="1"/>
    <col min="2303" max="2303" width="12.75" style="95" customWidth="1"/>
    <col min="2304" max="2304" width="13.875" style="95" customWidth="1"/>
    <col min="2305" max="2305" width="14.375" style="95" customWidth="1"/>
    <col min="2306" max="2306" width="12.75" style="95" customWidth="1"/>
    <col min="2307" max="2309" width="7.375" style="95" customWidth="1"/>
    <col min="2310" max="2310" width="10.75" style="95" customWidth="1"/>
    <col min="2311" max="2543" width="9.125" style="95"/>
    <col min="2544" max="2544" width="6.625" style="95" customWidth="1"/>
    <col min="2545" max="2545" width="11.375" style="95" customWidth="1"/>
    <col min="2546" max="2546" width="6.875" style="95" customWidth="1"/>
    <col min="2547" max="2547" width="16.375" style="95" customWidth="1"/>
    <col min="2548" max="2548" width="14.125" style="95" customWidth="1"/>
    <col min="2549" max="2549" width="5.375" style="95" customWidth="1"/>
    <col min="2550" max="2550" width="44.875" style="95" customWidth="1"/>
    <col min="2551" max="2551" width="7.25" style="95" customWidth="1"/>
    <col min="2552" max="2552" width="6.375" style="95" customWidth="1"/>
    <col min="2553" max="2553" width="11.875" style="95" customWidth="1"/>
    <col min="2554" max="2554" width="14.625" style="95" customWidth="1"/>
    <col min="2555" max="2555" width="14.375" style="95" customWidth="1"/>
    <col min="2556" max="2556" width="12.75" style="95" customWidth="1"/>
    <col min="2557" max="2557" width="13.875" style="95" customWidth="1"/>
    <col min="2558" max="2558" width="14.375" style="95" customWidth="1"/>
    <col min="2559" max="2559" width="12.75" style="95" customWidth="1"/>
    <col min="2560" max="2560" width="13.875" style="95" customWidth="1"/>
    <col min="2561" max="2561" width="14.375" style="95" customWidth="1"/>
    <col min="2562" max="2562" width="12.75" style="95" customWidth="1"/>
    <col min="2563" max="2565" width="7.375" style="95" customWidth="1"/>
    <col min="2566" max="2566" width="10.75" style="95" customWidth="1"/>
    <col min="2567" max="2799" width="9.125" style="95"/>
    <col min="2800" max="2800" width="6.625" style="95" customWidth="1"/>
    <col min="2801" max="2801" width="11.375" style="95" customWidth="1"/>
    <col min="2802" max="2802" width="6.875" style="95" customWidth="1"/>
    <col min="2803" max="2803" width="16.375" style="95" customWidth="1"/>
    <col min="2804" max="2804" width="14.125" style="95" customWidth="1"/>
    <col min="2805" max="2805" width="5.375" style="95" customWidth="1"/>
    <col min="2806" max="2806" width="44.875" style="95" customWidth="1"/>
    <col min="2807" max="2807" width="7.25" style="95" customWidth="1"/>
    <col min="2808" max="2808" width="6.375" style="95" customWidth="1"/>
    <col min="2809" max="2809" width="11.875" style="95" customWidth="1"/>
    <col min="2810" max="2810" width="14.625" style="95" customWidth="1"/>
    <col min="2811" max="2811" width="14.375" style="95" customWidth="1"/>
    <col min="2812" max="2812" width="12.75" style="95" customWidth="1"/>
    <col min="2813" max="2813" width="13.875" style="95" customWidth="1"/>
    <col min="2814" max="2814" width="14.375" style="95" customWidth="1"/>
    <col min="2815" max="2815" width="12.75" style="95" customWidth="1"/>
    <col min="2816" max="2816" width="13.875" style="95" customWidth="1"/>
    <col min="2817" max="2817" width="14.375" style="95" customWidth="1"/>
    <col min="2818" max="2818" width="12.75" style="95" customWidth="1"/>
    <col min="2819" max="2821" width="7.375" style="95" customWidth="1"/>
    <col min="2822" max="2822" width="10.75" style="95" customWidth="1"/>
    <col min="2823" max="3055" width="9.125" style="95"/>
    <col min="3056" max="3056" width="6.625" style="95" customWidth="1"/>
    <col min="3057" max="3057" width="11.375" style="95" customWidth="1"/>
    <col min="3058" max="3058" width="6.875" style="95" customWidth="1"/>
    <col min="3059" max="3059" width="16.375" style="95" customWidth="1"/>
    <col min="3060" max="3060" width="14.125" style="95" customWidth="1"/>
    <col min="3061" max="3061" width="5.375" style="95" customWidth="1"/>
    <col min="3062" max="3062" width="44.875" style="95" customWidth="1"/>
    <col min="3063" max="3063" width="7.25" style="95" customWidth="1"/>
    <col min="3064" max="3064" width="6.375" style="95" customWidth="1"/>
    <col min="3065" max="3065" width="11.875" style="95" customWidth="1"/>
    <col min="3066" max="3066" width="14.625" style="95" customWidth="1"/>
    <col min="3067" max="3067" width="14.375" style="95" customWidth="1"/>
    <col min="3068" max="3068" width="12.75" style="95" customWidth="1"/>
    <col min="3069" max="3069" width="13.875" style="95" customWidth="1"/>
    <col min="3070" max="3070" width="14.375" style="95" customWidth="1"/>
    <col min="3071" max="3071" width="12.75" style="95" customWidth="1"/>
    <col min="3072" max="3072" width="13.875" style="95" customWidth="1"/>
    <col min="3073" max="3073" width="14.375" style="95" customWidth="1"/>
    <col min="3074" max="3074" width="12.75" style="95" customWidth="1"/>
    <col min="3075" max="3077" width="7.375" style="95" customWidth="1"/>
    <col min="3078" max="3078" width="10.75" style="95" customWidth="1"/>
    <col min="3079" max="3311" width="9.125" style="95"/>
    <col min="3312" max="3312" width="6.625" style="95" customWidth="1"/>
    <col min="3313" max="3313" width="11.375" style="95" customWidth="1"/>
    <col min="3314" max="3314" width="6.875" style="95" customWidth="1"/>
    <col min="3315" max="3315" width="16.375" style="95" customWidth="1"/>
    <col min="3316" max="3316" width="14.125" style="95" customWidth="1"/>
    <col min="3317" max="3317" width="5.375" style="95" customWidth="1"/>
    <col min="3318" max="3318" width="44.875" style="95" customWidth="1"/>
    <col min="3319" max="3319" width="7.25" style="95" customWidth="1"/>
    <col min="3320" max="3320" width="6.375" style="95" customWidth="1"/>
    <col min="3321" max="3321" width="11.875" style="95" customWidth="1"/>
    <col min="3322" max="3322" width="14.625" style="95" customWidth="1"/>
    <col min="3323" max="3323" width="14.375" style="95" customWidth="1"/>
    <col min="3324" max="3324" width="12.75" style="95" customWidth="1"/>
    <col min="3325" max="3325" width="13.875" style="95" customWidth="1"/>
    <col min="3326" max="3326" width="14.375" style="95" customWidth="1"/>
    <col min="3327" max="3327" width="12.75" style="95" customWidth="1"/>
    <col min="3328" max="3328" width="13.875" style="95" customWidth="1"/>
    <col min="3329" max="3329" width="14.375" style="95" customWidth="1"/>
    <col min="3330" max="3330" width="12.75" style="95" customWidth="1"/>
    <col min="3331" max="3333" width="7.375" style="95" customWidth="1"/>
    <col min="3334" max="3334" width="10.75" style="95" customWidth="1"/>
    <col min="3335" max="3567" width="9.125" style="95"/>
    <col min="3568" max="3568" width="6.625" style="95" customWidth="1"/>
    <col min="3569" max="3569" width="11.375" style="95" customWidth="1"/>
    <col min="3570" max="3570" width="6.875" style="95" customWidth="1"/>
    <col min="3571" max="3571" width="16.375" style="95" customWidth="1"/>
    <col min="3572" max="3572" width="14.125" style="95" customWidth="1"/>
    <col min="3573" max="3573" width="5.375" style="95" customWidth="1"/>
    <col min="3574" max="3574" width="44.875" style="95" customWidth="1"/>
    <col min="3575" max="3575" width="7.25" style="95" customWidth="1"/>
    <col min="3576" max="3576" width="6.375" style="95" customWidth="1"/>
    <col min="3577" max="3577" width="11.875" style="95" customWidth="1"/>
    <col min="3578" max="3578" width="14.625" style="95" customWidth="1"/>
    <col min="3579" max="3579" width="14.375" style="95" customWidth="1"/>
    <col min="3580" max="3580" width="12.75" style="95" customWidth="1"/>
    <col min="3581" max="3581" width="13.875" style="95" customWidth="1"/>
    <col min="3582" max="3582" width="14.375" style="95" customWidth="1"/>
    <col min="3583" max="3583" width="12.75" style="95" customWidth="1"/>
    <col min="3584" max="3584" width="13.875" style="95" customWidth="1"/>
    <col min="3585" max="3585" width="14.375" style="95" customWidth="1"/>
    <col min="3586" max="3586" width="12.75" style="95" customWidth="1"/>
    <col min="3587" max="3589" width="7.375" style="95" customWidth="1"/>
    <col min="3590" max="3590" width="10.75" style="95" customWidth="1"/>
    <col min="3591" max="3823" width="9.125" style="95"/>
    <col min="3824" max="3824" width="6.625" style="95" customWidth="1"/>
    <col min="3825" max="3825" width="11.375" style="95" customWidth="1"/>
    <col min="3826" max="3826" width="6.875" style="95" customWidth="1"/>
    <col min="3827" max="3827" width="16.375" style="95" customWidth="1"/>
    <col min="3828" max="3828" width="14.125" style="95" customWidth="1"/>
    <col min="3829" max="3829" width="5.375" style="95" customWidth="1"/>
    <col min="3830" max="3830" width="44.875" style="95" customWidth="1"/>
    <col min="3831" max="3831" width="7.25" style="95" customWidth="1"/>
    <col min="3832" max="3832" width="6.375" style="95" customWidth="1"/>
    <col min="3833" max="3833" width="11.875" style="95" customWidth="1"/>
    <col min="3834" max="3834" width="14.625" style="95" customWidth="1"/>
    <col min="3835" max="3835" width="14.375" style="95" customWidth="1"/>
    <col min="3836" max="3836" width="12.75" style="95" customWidth="1"/>
    <col min="3837" max="3837" width="13.875" style="95" customWidth="1"/>
    <col min="3838" max="3838" width="14.375" style="95" customWidth="1"/>
    <col min="3839" max="3839" width="12.75" style="95" customWidth="1"/>
    <col min="3840" max="3840" width="13.875" style="95" customWidth="1"/>
    <col min="3841" max="3841" width="14.375" style="95" customWidth="1"/>
    <col min="3842" max="3842" width="12.75" style="95" customWidth="1"/>
    <col min="3843" max="3845" width="7.375" style="95" customWidth="1"/>
    <col min="3846" max="3846" width="10.75" style="95" customWidth="1"/>
    <col min="3847" max="4079" width="9.125" style="95"/>
    <col min="4080" max="4080" width="6.625" style="95" customWidth="1"/>
    <col min="4081" max="4081" width="11.375" style="95" customWidth="1"/>
    <col min="4082" max="4082" width="6.875" style="95" customWidth="1"/>
    <col min="4083" max="4083" width="16.375" style="95" customWidth="1"/>
    <col min="4084" max="4084" width="14.125" style="95" customWidth="1"/>
    <col min="4085" max="4085" width="5.375" style="95" customWidth="1"/>
    <col min="4086" max="4086" width="44.875" style="95" customWidth="1"/>
    <col min="4087" max="4087" width="7.25" style="95" customWidth="1"/>
    <col min="4088" max="4088" width="6.375" style="95" customWidth="1"/>
    <col min="4089" max="4089" width="11.875" style="95" customWidth="1"/>
    <col min="4090" max="4090" width="14.625" style="95" customWidth="1"/>
    <col min="4091" max="4091" width="14.375" style="95" customWidth="1"/>
    <col min="4092" max="4092" width="12.75" style="95" customWidth="1"/>
    <col min="4093" max="4093" width="13.875" style="95" customWidth="1"/>
    <col min="4094" max="4094" width="14.375" style="95" customWidth="1"/>
    <col min="4095" max="4095" width="12.75" style="95" customWidth="1"/>
    <col min="4096" max="4096" width="13.875" style="95" customWidth="1"/>
    <col min="4097" max="4097" width="14.375" style="95" customWidth="1"/>
    <col min="4098" max="4098" width="12.75" style="95" customWidth="1"/>
    <col min="4099" max="4101" width="7.375" style="95" customWidth="1"/>
    <col min="4102" max="4102" width="10.75" style="95" customWidth="1"/>
    <col min="4103" max="4335" width="9.125" style="95"/>
    <col min="4336" max="4336" width="6.625" style="95" customWidth="1"/>
    <col min="4337" max="4337" width="11.375" style="95" customWidth="1"/>
    <col min="4338" max="4338" width="6.875" style="95" customWidth="1"/>
    <col min="4339" max="4339" width="16.375" style="95" customWidth="1"/>
    <col min="4340" max="4340" width="14.125" style="95" customWidth="1"/>
    <col min="4341" max="4341" width="5.375" style="95" customWidth="1"/>
    <col min="4342" max="4342" width="44.875" style="95" customWidth="1"/>
    <col min="4343" max="4343" width="7.25" style="95" customWidth="1"/>
    <col min="4344" max="4344" width="6.375" style="95" customWidth="1"/>
    <col min="4345" max="4345" width="11.875" style="95" customWidth="1"/>
    <col min="4346" max="4346" width="14.625" style="95" customWidth="1"/>
    <col min="4347" max="4347" width="14.375" style="95" customWidth="1"/>
    <col min="4348" max="4348" width="12.75" style="95" customWidth="1"/>
    <col min="4349" max="4349" width="13.875" style="95" customWidth="1"/>
    <col min="4350" max="4350" width="14.375" style="95" customWidth="1"/>
    <col min="4351" max="4351" width="12.75" style="95" customWidth="1"/>
    <col min="4352" max="4352" width="13.875" style="95" customWidth="1"/>
    <col min="4353" max="4353" width="14.375" style="95" customWidth="1"/>
    <col min="4354" max="4354" width="12.75" style="95" customWidth="1"/>
    <col min="4355" max="4357" width="7.375" style="95" customWidth="1"/>
    <col min="4358" max="4358" width="10.75" style="95" customWidth="1"/>
    <col min="4359" max="4591" width="9.125" style="95"/>
    <col min="4592" max="4592" width="6.625" style="95" customWidth="1"/>
    <col min="4593" max="4593" width="11.375" style="95" customWidth="1"/>
    <col min="4594" max="4594" width="6.875" style="95" customWidth="1"/>
    <col min="4595" max="4595" width="16.375" style="95" customWidth="1"/>
    <col min="4596" max="4596" width="14.125" style="95" customWidth="1"/>
    <col min="4597" max="4597" width="5.375" style="95" customWidth="1"/>
    <col min="4598" max="4598" width="44.875" style="95" customWidth="1"/>
    <col min="4599" max="4599" width="7.25" style="95" customWidth="1"/>
    <col min="4600" max="4600" width="6.375" style="95" customWidth="1"/>
    <col min="4601" max="4601" width="11.875" style="95" customWidth="1"/>
    <col min="4602" max="4602" width="14.625" style="95" customWidth="1"/>
    <col min="4603" max="4603" width="14.375" style="95" customWidth="1"/>
    <col min="4604" max="4604" width="12.75" style="95" customWidth="1"/>
    <col min="4605" max="4605" width="13.875" style="95" customWidth="1"/>
    <col min="4606" max="4606" width="14.375" style="95" customWidth="1"/>
    <col min="4607" max="4607" width="12.75" style="95" customWidth="1"/>
    <col min="4608" max="4608" width="13.875" style="95" customWidth="1"/>
    <col min="4609" max="4609" width="14.375" style="95" customWidth="1"/>
    <col min="4610" max="4610" width="12.75" style="95" customWidth="1"/>
    <col min="4611" max="4613" width="7.375" style="95" customWidth="1"/>
    <col min="4614" max="4614" width="10.75" style="95" customWidth="1"/>
    <col min="4615" max="4847" width="9.125" style="95"/>
    <col min="4848" max="4848" width="6.625" style="95" customWidth="1"/>
    <col min="4849" max="4849" width="11.375" style="95" customWidth="1"/>
    <col min="4850" max="4850" width="6.875" style="95" customWidth="1"/>
    <col min="4851" max="4851" width="16.375" style="95" customWidth="1"/>
    <col min="4852" max="4852" width="14.125" style="95" customWidth="1"/>
    <col min="4853" max="4853" width="5.375" style="95" customWidth="1"/>
    <col min="4854" max="4854" width="44.875" style="95" customWidth="1"/>
    <col min="4855" max="4855" width="7.25" style="95" customWidth="1"/>
    <col min="4856" max="4856" width="6.375" style="95" customWidth="1"/>
    <col min="4857" max="4857" width="11.875" style="95" customWidth="1"/>
    <col min="4858" max="4858" width="14.625" style="95" customWidth="1"/>
    <col min="4859" max="4859" width="14.375" style="95" customWidth="1"/>
    <col min="4860" max="4860" width="12.75" style="95" customWidth="1"/>
    <col min="4861" max="4861" width="13.875" style="95" customWidth="1"/>
    <col min="4862" max="4862" width="14.375" style="95" customWidth="1"/>
    <col min="4863" max="4863" width="12.75" style="95" customWidth="1"/>
    <col min="4864" max="4864" width="13.875" style="95" customWidth="1"/>
    <col min="4865" max="4865" width="14.375" style="95" customWidth="1"/>
    <col min="4866" max="4866" width="12.75" style="95" customWidth="1"/>
    <col min="4867" max="4869" width="7.375" style="95" customWidth="1"/>
    <col min="4870" max="4870" width="10.75" style="95" customWidth="1"/>
    <col min="4871" max="5103" width="9.125" style="95"/>
    <col min="5104" max="5104" width="6.625" style="95" customWidth="1"/>
    <col min="5105" max="5105" width="11.375" style="95" customWidth="1"/>
    <col min="5106" max="5106" width="6.875" style="95" customWidth="1"/>
    <col min="5107" max="5107" width="16.375" style="95" customWidth="1"/>
    <col min="5108" max="5108" width="14.125" style="95" customWidth="1"/>
    <col min="5109" max="5109" width="5.375" style="95" customWidth="1"/>
    <col min="5110" max="5110" width="44.875" style="95" customWidth="1"/>
    <col min="5111" max="5111" width="7.25" style="95" customWidth="1"/>
    <col min="5112" max="5112" width="6.375" style="95" customWidth="1"/>
    <col min="5113" max="5113" width="11.875" style="95" customWidth="1"/>
    <col min="5114" max="5114" width="14.625" style="95" customWidth="1"/>
    <col min="5115" max="5115" width="14.375" style="95" customWidth="1"/>
    <col min="5116" max="5116" width="12.75" style="95" customWidth="1"/>
    <col min="5117" max="5117" width="13.875" style="95" customWidth="1"/>
    <col min="5118" max="5118" width="14.375" style="95" customWidth="1"/>
    <col min="5119" max="5119" width="12.75" style="95" customWidth="1"/>
    <col min="5120" max="5120" width="13.875" style="95" customWidth="1"/>
    <col min="5121" max="5121" width="14.375" style="95" customWidth="1"/>
    <col min="5122" max="5122" width="12.75" style="95" customWidth="1"/>
    <col min="5123" max="5125" width="7.375" style="95" customWidth="1"/>
    <col min="5126" max="5126" width="10.75" style="95" customWidth="1"/>
    <col min="5127" max="5359" width="9.125" style="95"/>
    <col min="5360" max="5360" width="6.625" style="95" customWidth="1"/>
    <col min="5361" max="5361" width="11.375" style="95" customWidth="1"/>
    <col min="5362" max="5362" width="6.875" style="95" customWidth="1"/>
    <col min="5363" max="5363" width="16.375" style="95" customWidth="1"/>
    <col min="5364" max="5364" width="14.125" style="95" customWidth="1"/>
    <col min="5365" max="5365" width="5.375" style="95" customWidth="1"/>
    <col min="5366" max="5366" width="44.875" style="95" customWidth="1"/>
    <col min="5367" max="5367" width="7.25" style="95" customWidth="1"/>
    <col min="5368" max="5368" width="6.375" style="95" customWidth="1"/>
    <col min="5369" max="5369" width="11.875" style="95" customWidth="1"/>
    <col min="5370" max="5370" width="14.625" style="95" customWidth="1"/>
    <col min="5371" max="5371" width="14.375" style="95" customWidth="1"/>
    <col min="5372" max="5372" width="12.75" style="95" customWidth="1"/>
    <col min="5373" max="5373" width="13.875" style="95" customWidth="1"/>
    <col min="5374" max="5374" width="14.375" style="95" customWidth="1"/>
    <col min="5375" max="5375" width="12.75" style="95" customWidth="1"/>
    <col min="5376" max="5376" width="13.875" style="95" customWidth="1"/>
    <col min="5377" max="5377" width="14.375" style="95" customWidth="1"/>
    <col min="5378" max="5378" width="12.75" style="95" customWidth="1"/>
    <col min="5379" max="5381" width="7.375" style="95" customWidth="1"/>
    <col min="5382" max="5382" width="10.75" style="95" customWidth="1"/>
    <col min="5383" max="5615" width="9.125" style="95"/>
    <col min="5616" max="5616" width="6.625" style="95" customWidth="1"/>
    <col min="5617" max="5617" width="11.375" style="95" customWidth="1"/>
    <col min="5618" max="5618" width="6.875" style="95" customWidth="1"/>
    <col min="5619" max="5619" width="16.375" style="95" customWidth="1"/>
    <col min="5620" max="5620" width="14.125" style="95" customWidth="1"/>
    <col min="5621" max="5621" width="5.375" style="95" customWidth="1"/>
    <col min="5622" max="5622" width="44.875" style="95" customWidth="1"/>
    <col min="5623" max="5623" width="7.25" style="95" customWidth="1"/>
    <col min="5624" max="5624" width="6.375" style="95" customWidth="1"/>
    <col min="5625" max="5625" width="11.875" style="95" customWidth="1"/>
    <col min="5626" max="5626" width="14.625" style="95" customWidth="1"/>
    <col min="5627" max="5627" width="14.375" style="95" customWidth="1"/>
    <col min="5628" max="5628" width="12.75" style="95" customWidth="1"/>
    <col min="5629" max="5629" width="13.875" style="95" customWidth="1"/>
    <col min="5630" max="5630" width="14.375" style="95" customWidth="1"/>
    <col min="5631" max="5631" width="12.75" style="95" customWidth="1"/>
    <col min="5632" max="5632" width="13.875" style="95" customWidth="1"/>
    <col min="5633" max="5633" width="14.375" style="95" customWidth="1"/>
    <col min="5634" max="5634" width="12.75" style="95" customWidth="1"/>
    <col min="5635" max="5637" width="7.375" style="95" customWidth="1"/>
    <col min="5638" max="5638" width="10.75" style="95" customWidth="1"/>
    <col min="5639" max="5871" width="9.125" style="95"/>
    <col min="5872" max="5872" width="6.625" style="95" customWidth="1"/>
    <col min="5873" max="5873" width="11.375" style="95" customWidth="1"/>
    <col min="5874" max="5874" width="6.875" style="95" customWidth="1"/>
    <col min="5875" max="5875" width="16.375" style="95" customWidth="1"/>
    <col min="5876" max="5876" width="14.125" style="95" customWidth="1"/>
    <col min="5877" max="5877" width="5.375" style="95" customWidth="1"/>
    <col min="5878" max="5878" width="44.875" style="95" customWidth="1"/>
    <col min="5879" max="5879" width="7.25" style="95" customWidth="1"/>
    <col min="5880" max="5880" width="6.375" style="95" customWidth="1"/>
    <col min="5881" max="5881" width="11.875" style="95" customWidth="1"/>
    <col min="5882" max="5882" width="14.625" style="95" customWidth="1"/>
    <col min="5883" max="5883" width="14.375" style="95" customWidth="1"/>
    <col min="5884" max="5884" width="12.75" style="95" customWidth="1"/>
    <col min="5885" max="5885" width="13.875" style="95" customWidth="1"/>
    <col min="5886" max="5886" width="14.375" style="95" customWidth="1"/>
    <col min="5887" max="5887" width="12.75" style="95" customWidth="1"/>
    <col min="5888" max="5888" width="13.875" style="95" customWidth="1"/>
    <col min="5889" max="5889" width="14.375" style="95" customWidth="1"/>
    <col min="5890" max="5890" width="12.75" style="95" customWidth="1"/>
    <col min="5891" max="5893" width="7.375" style="95" customWidth="1"/>
    <col min="5894" max="5894" width="10.75" style="95" customWidth="1"/>
    <col min="5895" max="6127" width="9.125" style="95"/>
    <col min="6128" max="6128" width="6.625" style="95" customWidth="1"/>
    <col min="6129" max="6129" width="11.375" style="95" customWidth="1"/>
    <col min="6130" max="6130" width="6.875" style="95" customWidth="1"/>
    <col min="6131" max="6131" width="16.375" style="95" customWidth="1"/>
    <col min="6132" max="6132" width="14.125" style="95" customWidth="1"/>
    <col min="6133" max="6133" width="5.375" style="95" customWidth="1"/>
    <col min="6134" max="6134" width="44.875" style="95" customWidth="1"/>
    <col min="6135" max="6135" width="7.25" style="95" customWidth="1"/>
    <col min="6136" max="6136" width="6.375" style="95" customWidth="1"/>
    <col min="6137" max="6137" width="11.875" style="95" customWidth="1"/>
    <col min="6138" max="6138" width="14.625" style="95" customWidth="1"/>
    <col min="6139" max="6139" width="14.375" style="95" customWidth="1"/>
    <col min="6140" max="6140" width="12.75" style="95" customWidth="1"/>
    <col min="6141" max="6141" width="13.875" style="95" customWidth="1"/>
    <col min="6142" max="6142" width="14.375" style="95" customWidth="1"/>
    <col min="6143" max="6143" width="12.75" style="95" customWidth="1"/>
    <col min="6144" max="6144" width="13.875" style="95" customWidth="1"/>
    <col min="6145" max="6145" width="14.375" style="95" customWidth="1"/>
    <col min="6146" max="6146" width="12.75" style="95" customWidth="1"/>
    <col min="6147" max="6149" width="7.375" style="95" customWidth="1"/>
    <col min="6150" max="6150" width="10.75" style="95" customWidth="1"/>
    <col min="6151" max="6383" width="9.125" style="95"/>
    <col min="6384" max="6384" width="6.625" style="95" customWidth="1"/>
    <col min="6385" max="6385" width="11.375" style="95" customWidth="1"/>
    <col min="6386" max="6386" width="6.875" style="95" customWidth="1"/>
    <col min="6387" max="6387" width="16.375" style="95" customWidth="1"/>
    <col min="6388" max="6388" width="14.125" style="95" customWidth="1"/>
    <col min="6389" max="6389" width="5.375" style="95" customWidth="1"/>
    <col min="6390" max="6390" width="44.875" style="95" customWidth="1"/>
    <col min="6391" max="6391" width="7.25" style="95" customWidth="1"/>
    <col min="6392" max="6392" width="6.375" style="95" customWidth="1"/>
    <col min="6393" max="6393" width="11.875" style="95" customWidth="1"/>
    <col min="6394" max="6394" width="14.625" style="95" customWidth="1"/>
    <col min="6395" max="6395" width="14.375" style="95" customWidth="1"/>
    <col min="6396" max="6396" width="12.75" style="95" customWidth="1"/>
    <col min="6397" max="6397" width="13.875" style="95" customWidth="1"/>
    <col min="6398" max="6398" width="14.375" style="95" customWidth="1"/>
    <col min="6399" max="6399" width="12.75" style="95" customWidth="1"/>
    <col min="6400" max="6400" width="13.875" style="95" customWidth="1"/>
    <col min="6401" max="6401" width="14.375" style="95" customWidth="1"/>
    <col min="6402" max="6402" width="12.75" style="95" customWidth="1"/>
    <col min="6403" max="6405" width="7.375" style="95" customWidth="1"/>
    <col min="6406" max="6406" width="10.75" style="95" customWidth="1"/>
    <col min="6407" max="6639" width="9.125" style="95"/>
    <col min="6640" max="6640" width="6.625" style="95" customWidth="1"/>
    <col min="6641" max="6641" width="11.375" style="95" customWidth="1"/>
    <col min="6642" max="6642" width="6.875" style="95" customWidth="1"/>
    <col min="6643" max="6643" width="16.375" style="95" customWidth="1"/>
    <col min="6644" max="6644" width="14.125" style="95" customWidth="1"/>
    <col min="6645" max="6645" width="5.375" style="95" customWidth="1"/>
    <col min="6646" max="6646" width="44.875" style="95" customWidth="1"/>
    <col min="6647" max="6647" width="7.25" style="95" customWidth="1"/>
    <col min="6648" max="6648" width="6.375" style="95" customWidth="1"/>
    <col min="6649" max="6649" width="11.875" style="95" customWidth="1"/>
    <col min="6650" max="6650" width="14.625" style="95" customWidth="1"/>
    <col min="6651" max="6651" width="14.375" style="95" customWidth="1"/>
    <col min="6652" max="6652" width="12.75" style="95" customWidth="1"/>
    <col min="6653" max="6653" width="13.875" style="95" customWidth="1"/>
    <col min="6654" max="6654" width="14.375" style="95" customWidth="1"/>
    <col min="6655" max="6655" width="12.75" style="95" customWidth="1"/>
    <col min="6656" max="6656" width="13.875" style="95" customWidth="1"/>
    <col min="6657" max="6657" width="14.375" style="95" customWidth="1"/>
    <col min="6658" max="6658" width="12.75" style="95" customWidth="1"/>
    <col min="6659" max="6661" width="7.375" style="95" customWidth="1"/>
    <col min="6662" max="6662" width="10.75" style="95" customWidth="1"/>
    <col min="6663" max="6895" width="9.125" style="95"/>
    <col min="6896" max="6896" width="6.625" style="95" customWidth="1"/>
    <col min="6897" max="6897" width="11.375" style="95" customWidth="1"/>
    <col min="6898" max="6898" width="6.875" style="95" customWidth="1"/>
    <col min="6899" max="6899" width="16.375" style="95" customWidth="1"/>
    <col min="6900" max="6900" width="14.125" style="95" customWidth="1"/>
    <col min="6901" max="6901" width="5.375" style="95" customWidth="1"/>
    <col min="6902" max="6902" width="44.875" style="95" customWidth="1"/>
    <col min="6903" max="6903" width="7.25" style="95" customWidth="1"/>
    <col min="6904" max="6904" width="6.375" style="95" customWidth="1"/>
    <col min="6905" max="6905" width="11.875" style="95" customWidth="1"/>
    <col min="6906" max="6906" width="14.625" style="95" customWidth="1"/>
    <col min="6907" max="6907" width="14.375" style="95" customWidth="1"/>
    <col min="6908" max="6908" width="12.75" style="95" customWidth="1"/>
    <col min="6909" max="6909" width="13.875" style="95" customWidth="1"/>
    <col min="6910" max="6910" width="14.375" style="95" customWidth="1"/>
    <col min="6911" max="6911" width="12.75" style="95" customWidth="1"/>
    <col min="6912" max="6912" width="13.875" style="95" customWidth="1"/>
    <col min="6913" max="6913" width="14.375" style="95" customWidth="1"/>
    <col min="6914" max="6914" width="12.75" style="95" customWidth="1"/>
    <col min="6915" max="6917" width="7.375" style="95" customWidth="1"/>
    <col min="6918" max="6918" width="10.75" style="95" customWidth="1"/>
    <col min="6919" max="7151" width="9.125" style="95"/>
    <col min="7152" max="7152" width="6.625" style="95" customWidth="1"/>
    <col min="7153" max="7153" width="11.375" style="95" customWidth="1"/>
    <col min="7154" max="7154" width="6.875" style="95" customWidth="1"/>
    <col min="7155" max="7155" width="16.375" style="95" customWidth="1"/>
    <col min="7156" max="7156" width="14.125" style="95" customWidth="1"/>
    <col min="7157" max="7157" width="5.375" style="95" customWidth="1"/>
    <col min="7158" max="7158" width="44.875" style="95" customWidth="1"/>
    <col min="7159" max="7159" width="7.25" style="95" customWidth="1"/>
    <col min="7160" max="7160" width="6.375" style="95" customWidth="1"/>
    <col min="7161" max="7161" width="11.875" style="95" customWidth="1"/>
    <col min="7162" max="7162" width="14.625" style="95" customWidth="1"/>
    <col min="7163" max="7163" width="14.375" style="95" customWidth="1"/>
    <col min="7164" max="7164" width="12.75" style="95" customWidth="1"/>
    <col min="7165" max="7165" width="13.875" style="95" customWidth="1"/>
    <col min="7166" max="7166" width="14.375" style="95" customWidth="1"/>
    <col min="7167" max="7167" width="12.75" style="95" customWidth="1"/>
    <col min="7168" max="7168" width="13.875" style="95" customWidth="1"/>
    <col min="7169" max="7169" width="14.375" style="95" customWidth="1"/>
    <col min="7170" max="7170" width="12.75" style="95" customWidth="1"/>
    <col min="7171" max="7173" width="7.375" style="95" customWidth="1"/>
    <col min="7174" max="7174" width="10.75" style="95" customWidth="1"/>
    <col min="7175" max="7407" width="9.125" style="95"/>
    <col min="7408" max="7408" width="6.625" style="95" customWidth="1"/>
    <col min="7409" max="7409" width="11.375" style="95" customWidth="1"/>
    <col min="7410" max="7410" width="6.875" style="95" customWidth="1"/>
    <col min="7411" max="7411" width="16.375" style="95" customWidth="1"/>
    <col min="7412" max="7412" width="14.125" style="95" customWidth="1"/>
    <col min="7413" max="7413" width="5.375" style="95" customWidth="1"/>
    <col min="7414" max="7414" width="44.875" style="95" customWidth="1"/>
    <col min="7415" max="7415" width="7.25" style="95" customWidth="1"/>
    <col min="7416" max="7416" width="6.375" style="95" customWidth="1"/>
    <col min="7417" max="7417" width="11.875" style="95" customWidth="1"/>
    <col min="7418" max="7418" width="14.625" style="95" customWidth="1"/>
    <col min="7419" max="7419" width="14.375" style="95" customWidth="1"/>
    <col min="7420" max="7420" width="12.75" style="95" customWidth="1"/>
    <col min="7421" max="7421" width="13.875" style="95" customWidth="1"/>
    <col min="7422" max="7422" width="14.375" style="95" customWidth="1"/>
    <col min="7423" max="7423" width="12.75" style="95" customWidth="1"/>
    <col min="7424" max="7424" width="13.875" style="95" customWidth="1"/>
    <col min="7425" max="7425" width="14.375" style="95" customWidth="1"/>
    <col min="7426" max="7426" width="12.75" style="95" customWidth="1"/>
    <col min="7427" max="7429" width="7.375" style="95" customWidth="1"/>
    <col min="7430" max="7430" width="10.75" style="95" customWidth="1"/>
    <col min="7431" max="7663" width="9.125" style="95"/>
    <col min="7664" max="7664" width="6.625" style="95" customWidth="1"/>
    <col min="7665" max="7665" width="11.375" style="95" customWidth="1"/>
    <col min="7666" max="7666" width="6.875" style="95" customWidth="1"/>
    <col min="7667" max="7667" width="16.375" style="95" customWidth="1"/>
    <col min="7668" max="7668" width="14.125" style="95" customWidth="1"/>
    <col min="7669" max="7669" width="5.375" style="95" customWidth="1"/>
    <col min="7670" max="7670" width="44.875" style="95" customWidth="1"/>
    <col min="7671" max="7671" width="7.25" style="95" customWidth="1"/>
    <col min="7672" max="7672" width="6.375" style="95" customWidth="1"/>
    <col min="7673" max="7673" width="11.875" style="95" customWidth="1"/>
    <col min="7674" max="7674" width="14.625" style="95" customWidth="1"/>
    <col min="7675" max="7675" width="14.375" style="95" customWidth="1"/>
    <col min="7676" max="7676" width="12.75" style="95" customWidth="1"/>
    <col min="7677" max="7677" width="13.875" style="95" customWidth="1"/>
    <col min="7678" max="7678" width="14.375" style="95" customWidth="1"/>
    <col min="7679" max="7679" width="12.75" style="95" customWidth="1"/>
    <col min="7680" max="7680" width="13.875" style="95" customWidth="1"/>
    <col min="7681" max="7681" width="14.375" style="95" customWidth="1"/>
    <col min="7682" max="7682" width="12.75" style="95" customWidth="1"/>
    <col min="7683" max="7685" width="7.375" style="95" customWidth="1"/>
    <col min="7686" max="7686" width="10.75" style="95" customWidth="1"/>
    <col min="7687" max="7919" width="9.125" style="95"/>
    <col min="7920" max="7920" width="6.625" style="95" customWidth="1"/>
    <col min="7921" max="7921" width="11.375" style="95" customWidth="1"/>
    <col min="7922" max="7922" width="6.875" style="95" customWidth="1"/>
    <col min="7923" max="7923" width="16.375" style="95" customWidth="1"/>
    <col min="7924" max="7924" width="14.125" style="95" customWidth="1"/>
    <col min="7925" max="7925" width="5.375" style="95" customWidth="1"/>
    <col min="7926" max="7926" width="44.875" style="95" customWidth="1"/>
    <col min="7927" max="7927" width="7.25" style="95" customWidth="1"/>
    <col min="7928" max="7928" width="6.375" style="95" customWidth="1"/>
    <col min="7929" max="7929" width="11.875" style="95" customWidth="1"/>
    <col min="7930" max="7930" width="14.625" style="95" customWidth="1"/>
    <col min="7931" max="7931" width="14.375" style="95" customWidth="1"/>
    <col min="7932" max="7932" width="12.75" style="95" customWidth="1"/>
    <col min="7933" max="7933" width="13.875" style="95" customWidth="1"/>
    <col min="7934" max="7934" width="14.375" style="95" customWidth="1"/>
    <col min="7935" max="7935" width="12.75" style="95" customWidth="1"/>
    <col min="7936" max="7936" width="13.875" style="95" customWidth="1"/>
    <col min="7937" max="7937" width="14.375" style="95" customWidth="1"/>
    <col min="7938" max="7938" width="12.75" style="95" customWidth="1"/>
    <col min="7939" max="7941" width="7.375" style="95" customWidth="1"/>
    <col min="7942" max="7942" width="10.75" style="95" customWidth="1"/>
    <col min="7943" max="8175" width="9.125" style="95"/>
    <col min="8176" max="8176" width="6.625" style="95" customWidth="1"/>
    <col min="8177" max="8177" width="11.375" style="95" customWidth="1"/>
    <col min="8178" max="8178" width="6.875" style="95" customWidth="1"/>
    <col min="8179" max="8179" width="16.375" style="95" customWidth="1"/>
    <col min="8180" max="8180" width="14.125" style="95" customWidth="1"/>
    <col min="8181" max="8181" width="5.375" style="95" customWidth="1"/>
    <col min="8182" max="8182" width="44.875" style="95" customWidth="1"/>
    <col min="8183" max="8183" width="7.25" style="95" customWidth="1"/>
    <col min="8184" max="8184" width="6.375" style="95" customWidth="1"/>
    <col min="8185" max="8185" width="11.875" style="95" customWidth="1"/>
    <col min="8186" max="8186" width="14.625" style="95" customWidth="1"/>
    <col min="8187" max="8187" width="14.375" style="95" customWidth="1"/>
    <col min="8188" max="8188" width="12.75" style="95" customWidth="1"/>
    <col min="8189" max="8189" width="13.875" style="95" customWidth="1"/>
    <col min="8190" max="8190" width="14.375" style="95" customWidth="1"/>
    <col min="8191" max="8191" width="12.75" style="95" customWidth="1"/>
    <col min="8192" max="8192" width="13.875" style="95" customWidth="1"/>
    <col min="8193" max="8193" width="14.375" style="95" customWidth="1"/>
    <col min="8194" max="8194" width="12.75" style="95" customWidth="1"/>
    <col min="8195" max="8197" width="7.375" style="95" customWidth="1"/>
    <col min="8198" max="8198" width="10.75" style="95" customWidth="1"/>
    <col min="8199" max="8431" width="9.125" style="95"/>
    <col min="8432" max="8432" width="6.625" style="95" customWidth="1"/>
    <col min="8433" max="8433" width="11.375" style="95" customWidth="1"/>
    <col min="8434" max="8434" width="6.875" style="95" customWidth="1"/>
    <col min="8435" max="8435" width="16.375" style="95" customWidth="1"/>
    <col min="8436" max="8436" width="14.125" style="95" customWidth="1"/>
    <col min="8437" max="8437" width="5.375" style="95" customWidth="1"/>
    <col min="8438" max="8438" width="44.875" style="95" customWidth="1"/>
    <col min="8439" max="8439" width="7.25" style="95" customWidth="1"/>
    <col min="8440" max="8440" width="6.375" style="95" customWidth="1"/>
    <col min="8441" max="8441" width="11.875" style="95" customWidth="1"/>
    <col min="8442" max="8442" width="14.625" style="95" customWidth="1"/>
    <col min="8443" max="8443" width="14.375" style="95" customWidth="1"/>
    <col min="8444" max="8444" width="12.75" style="95" customWidth="1"/>
    <col min="8445" max="8445" width="13.875" style="95" customWidth="1"/>
    <col min="8446" max="8446" width="14.375" style="95" customWidth="1"/>
    <col min="8447" max="8447" width="12.75" style="95" customWidth="1"/>
    <col min="8448" max="8448" width="13.875" style="95" customWidth="1"/>
    <col min="8449" max="8449" width="14.375" style="95" customWidth="1"/>
    <col min="8450" max="8450" width="12.75" style="95" customWidth="1"/>
    <col min="8451" max="8453" width="7.375" style="95" customWidth="1"/>
    <col min="8454" max="8454" width="10.75" style="95" customWidth="1"/>
    <col min="8455" max="8687" width="9.125" style="95"/>
    <col min="8688" max="8688" width="6.625" style="95" customWidth="1"/>
    <col min="8689" max="8689" width="11.375" style="95" customWidth="1"/>
    <col min="8690" max="8690" width="6.875" style="95" customWidth="1"/>
    <col min="8691" max="8691" width="16.375" style="95" customWidth="1"/>
    <col min="8692" max="8692" width="14.125" style="95" customWidth="1"/>
    <col min="8693" max="8693" width="5.375" style="95" customWidth="1"/>
    <col min="8694" max="8694" width="44.875" style="95" customWidth="1"/>
    <col min="8695" max="8695" width="7.25" style="95" customWidth="1"/>
    <col min="8696" max="8696" width="6.375" style="95" customWidth="1"/>
    <col min="8697" max="8697" width="11.875" style="95" customWidth="1"/>
    <col min="8698" max="8698" width="14.625" style="95" customWidth="1"/>
    <col min="8699" max="8699" width="14.375" style="95" customWidth="1"/>
    <col min="8700" max="8700" width="12.75" style="95" customWidth="1"/>
    <col min="8701" max="8701" width="13.875" style="95" customWidth="1"/>
    <col min="8702" max="8702" width="14.375" style="95" customWidth="1"/>
    <col min="8703" max="8703" width="12.75" style="95" customWidth="1"/>
    <col min="8704" max="8704" width="13.875" style="95" customWidth="1"/>
    <col min="8705" max="8705" width="14.375" style="95" customWidth="1"/>
    <col min="8706" max="8706" width="12.75" style="95" customWidth="1"/>
    <col min="8707" max="8709" width="7.375" style="95" customWidth="1"/>
    <col min="8710" max="8710" width="10.75" style="95" customWidth="1"/>
    <col min="8711" max="8943" width="9.125" style="95"/>
    <col min="8944" max="8944" width="6.625" style="95" customWidth="1"/>
    <col min="8945" max="8945" width="11.375" style="95" customWidth="1"/>
    <col min="8946" max="8946" width="6.875" style="95" customWidth="1"/>
    <col min="8947" max="8947" width="16.375" style="95" customWidth="1"/>
    <col min="8948" max="8948" width="14.125" style="95" customWidth="1"/>
    <col min="8949" max="8949" width="5.375" style="95" customWidth="1"/>
    <col min="8950" max="8950" width="44.875" style="95" customWidth="1"/>
    <col min="8951" max="8951" width="7.25" style="95" customWidth="1"/>
    <col min="8952" max="8952" width="6.375" style="95" customWidth="1"/>
    <col min="8953" max="8953" width="11.875" style="95" customWidth="1"/>
    <col min="8954" max="8954" width="14.625" style="95" customWidth="1"/>
    <col min="8955" max="8955" width="14.375" style="95" customWidth="1"/>
    <col min="8956" max="8956" width="12.75" style="95" customWidth="1"/>
    <col min="8957" max="8957" width="13.875" style="95" customWidth="1"/>
    <col min="8958" max="8958" width="14.375" style="95" customWidth="1"/>
    <col min="8959" max="8959" width="12.75" style="95" customWidth="1"/>
    <col min="8960" max="8960" width="13.875" style="95" customWidth="1"/>
    <col min="8961" max="8961" width="14.375" style="95" customWidth="1"/>
    <col min="8962" max="8962" width="12.75" style="95" customWidth="1"/>
    <col min="8963" max="8965" width="7.375" style="95" customWidth="1"/>
    <col min="8966" max="8966" width="10.75" style="95" customWidth="1"/>
    <col min="8967" max="9199" width="9.125" style="95"/>
    <col min="9200" max="9200" width="6.625" style="95" customWidth="1"/>
    <col min="9201" max="9201" width="11.375" style="95" customWidth="1"/>
    <col min="9202" max="9202" width="6.875" style="95" customWidth="1"/>
    <col min="9203" max="9203" width="16.375" style="95" customWidth="1"/>
    <col min="9204" max="9204" width="14.125" style="95" customWidth="1"/>
    <col min="9205" max="9205" width="5.375" style="95" customWidth="1"/>
    <col min="9206" max="9206" width="44.875" style="95" customWidth="1"/>
    <col min="9207" max="9207" width="7.25" style="95" customWidth="1"/>
    <col min="9208" max="9208" width="6.375" style="95" customWidth="1"/>
    <col min="9209" max="9209" width="11.875" style="95" customWidth="1"/>
    <col min="9210" max="9210" width="14.625" style="95" customWidth="1"/>
    <col min="9211" max="9211" width="14.375" style="95" customWidth="1"/>
    <col min="9212" max="9212" width="12.75" style="95" customWidth="1"/>
    <col min="9213" max="9213" width="13.875" style="95" customWidth="1"/>
    <col min="9214" max="9214" width="14.375" style="95" customWidth="1"/>
    <col min="9215" max="9215" width="12.75" style="95" customWidth="1"/>
    <col min="9216" max="9216" width="13.875" style="95" customWidth="1"/>
    <col min="9217" max="9217" width="14.375" style="95" customWidth="1"/>
    <col min="9218" max="9218" width="12.75" style="95" customWidth="1"/>
    <col min="9219" max="9221" width="7.375" style="95" customWidth="1"/>
    <col min="9222" max="9222" width="10.75" style="95" customWidth="1"/>
    <col min="9223" max="9455" width="9.125" style="95"/>
    <col min="9456" max="9456" width="6.625" style="95" customWidth="1"/>
    <col min="9457" max="9457" width="11.375" style="95" customWidth="1"/>
    <col min="9458" max="9458" width="6.875" style="95" customWidth="1"/>
    <col min="9459" max="9459" width="16.375" style="95" customWidth="1"/>
    <col min="9460" max="9460" width="14.125" style="95" customWidth="1"/>
    <col min="9461" max="9461" width="5.375" style="95" customWidth="1"/>
    <col min="9462" max="9462" width="44.875" style="95" customWidth="1"/>
    <col min="9463" max="9463" width="7.25" style="95" customWidth="1"/>
    <col min="9464" max="9464" width="6.375" style="95" customWidth="1"/>
    <col min="9465" max="9465" width="11.875" style="95" customWidth="1"/>
    <col min="9466" max="9466" width="14.625" style="95" customWidth="1"/>
    <col min="9467" max="9467" width="14.375" style="95" customWidth="1"/>
    <col min="9468" max="9468" width="12.75" style="95" customWidth="1"/>
    <col min="9469" max="9469" width="13.875" style="95" customWidth="1"/>
    <col min="9470" max="9470" width="14.375" style="95" customWidth="1"/>
    <col min="9471" max="9471" width="12.75" style="95" customWidth="1"/>
    <col min="9472" max="9472" width="13.875" style="95" customWidth="1"/>
    <col min="9473" max="9473" width="14.375" style="95" customWidth="1"/>
    <col min="9474" max="9474" width="12.75" style="95" customWidth="1"/>
    <col min="9475" max="9477" width="7.375" style="95" customWidth="1"/>
    <col min="9478" max="9478" width="10.75" style="95" customWidth="1"/>
    <col min="9479" max="9711" width="9.125" style="95"/>
    <col min="9712" max="9712" width="6.625" style="95" customWidth="1"/>
    <col min="9713" max="9713" width="11.375" style="95" customWidth="1"/>
    <col min="9714" max="9714" width="6.875" style="95" customWidth="1"/>
    <col min="9715" max="9715" width="16.375" style="95" customWidth="1"/>
    <col min="9716" max="9716" width="14.125" style="95" customWidth="1"/>
    <col min="9717" max="9717" width="5.375" style="95" customWidth="1"/>
    <col min="9718" max="9718" width="44.875" style="95" customWidth="1"/>
    <col min="9719" max="9719" width="7.25" style="95" customWidth="1"/>
    <col min="9720" max="9720" width="6.375" style="95" customWidth="1"/>
    <col min="9721" max="9721" width="11.875" style="95" customWidth="1"/>
    <col min="9722" max="9722" width="14.625" style="95" customWidth="1"/>
    <col min="9723" max="9723" width="14.375" style="95" customWidth="1"/>
    <col min="9724" max="9724" width="12.75" style="95" customWidth="1"/>
    <col min="9725" max="9725" width="13.875" style="95" customWidth="1"/>
    <col min="9726" max="9726" width="14.375" style="95" customWidth="1"/>
    <col min="9727" max="9727" width="12.75" style="95" customWidth="1"/>
    <col min="9728" max="9728" width="13.875" style="95" customWidth="1"/>
    <col min="9729" max="9729" width="14.375" style="95" customWidth="1"/>
    <col min="9730" max="9730" width="12.75" style="95" customWidth="1"/>
    <col min="9731" max="9733" width="7.375" style="95" customWidth="1"/>
    <col min="9734" max="9734" width="10.75" style="95" customWidth="1"/>
    <col min="9735" max="9967" width="9.125" style="95"/>
    <col min="9968" max="9968" width="6.625" style="95" customWidth="1"/>
    <col min="9969" max="9969" width="11.375" style="95" customWidth="1"/>
    <col min="9970" max="9970" width="6.875" style="95" customWidth="1"/>
    <col min="9971" max="9971" width="16.375" style="95" customWidth="1"/>
    <col min="9972" max="9972" width="14.125" style="95" customWidth="1"/>
    <col min="9973" max="9973" width="5.375" style="95" customWidth="1"/>
    <col min="9974" max="9974" width="44.875" style="95" customWidth="1"/>
    <col min="9975" max="9975" width="7.25" style="95" customWidth="1"/>
    <col min="9976" max="9976" width="6.375" style="95" customWidth="1"/>
    <col min="9977" max="9977" width="11.875" style="95" customWidth="1"/>
    <col min="9978" max="9978" width="14.625" style="95" customWidth="1"/>
    <col min="9979" max="9979" width="14.375" style="95" customWidth="1"/>
    <col min="9980" max="9980" width="12.75" style="95" customWidth="1"/>
    <col min="9981" max="9981" width="13.875" style="95" customWidth="1"/>
    <col min="9982" max="9982" width="14.375" style="95" customWidth="1"/>
    <col min="9983" max="9983" width="12.75" style="95" customWidth="1"/>
    <col min="9984" max="9984" width="13.875" style="95" customWidth="1"/>
    <col min="9985" max="9985" width="14.375" style="95" customWidth="1"/>
    <col min="9986" max="9986" width="12.75" style="95" customWidth="1"/>
    <col min="9987" max="9989" width="7.375" style="95" customWidth="1"/>
    <col min="9990" max="9990" width="10.75" style="95" customWidth="1"/>
    <col min="9991" max="10223" width="9.125" style="95"/>
    <col min="10224" max="10224" width="6.625" style="95" customWidth="1"/>
    <col min="10225" max="10225" width="11.375" style="95" customWidth="1"/>
    <col min="10226" max="10226" width="6.875" style="95" customWidth="1"/>
    <col min="10227" max="10227" width="16.375" style="95" customWidth="1"/>
    <col min="10228" max="10228" width="14.125" style="95" customWidth="1"/>
    <col min="10229" max="10229" width="5.375" style="95" customWidth="1"/>
    <col min="10230" max="10230" width="44.875" style="95" customWidth="1"/>
    <col min="10231" max="10231" width="7.25" style="95" customWidth="1"/>
    <col min="10232" max="10232" width="6.375" style="95" customWidth="1"/>
    <col min="10233" max="10233" width="11.875" style="95" customWidth="1"/>
    <col min="10234" max="10234" width="14.625" style="95" customWidth="1"/>
    <col min="10235" max="10235" width="14.375" style="95" customWidth="1"/>
    <col min="10236" max="10236" width="12.75" style="95" customWidth="1"/>
    <col min="10237" max="10237" width="13.875" style="95" customWidth="1"/>
    <col min="10238" max="10238" width="14.375" style="95" customWidth="1"/>
    <col min="10239" max="10239" width="12.75" style="95" customWidth="1"/>
    <col min="10240" max="10240" width="13.875" style="95" customWidth="1"/>
    <col min="10241" max="10241" width="14.375" style="95" customWidth="1"/>
    <col min="10242" max="10242" width="12.75" style="95" customWidth="1"/>
    <col min="10243" max="10245" width="7.375" style="95" customWidth="1"/>
    <col min="10246" max="10246" width="10.75" style="95" customWidth="1"/>
    <col min="10247" max="10479" width="9.125" style="95"/>
    <col min="10480" max="10480" width="6.625" style="95" customWidth="1"/>
    <col min="10481" max="10481" width="11.375" style="95" customWidth="1"/>
    <col min="10482" max="10482" width="6.875" style="95" customWidth="1"/>
    <col min="10483" max="10483" width="16.375" style="95" customWidth="1"/>
    <col min="10484" max="10484" width="14.125" style="95" customWidth="1"/>
    <col min="10485" max="10485" width="5.375" style="95" customWidth="1"/>
    <col min="10486" max="10486" width="44.875" style="95" customWidth="1"/>
    <col min="10487" max="10487" width="7.25" style="95" customWidth="1"/>
    <col min="10488" max="10488" width="6.375" style="95" customWidth="1"/>
    <col min="10489" max="10489" width="11.875" style="95" customWidth="1"/>
    <col min="10490" max="10490" width="14.625" style="95" customWidth="1"/>
    <col min="10491" max="10491" width="14.375" style="95" customWidth="1"/>
    <col min="10492" max="10492" width="12.75" style="95" customWidth="1"/>
    <col min="10493" max="10493" width="13.875" style="95" customWidth="1"/>
    <col min="10494" max="10494" width="14.375" style="95" customWidth="1"/>
    <col min="10495" max="10495" width="12.75" style="95" customWidth="1"/>
    <col min="10496" max="10496" width="13.875" style="95" customWidth="1"/>
    <col min="10497" max="10497" width="14.375" style="95" customWidth="1"/>
    <col min="10498" max="10498" width="12.75" style="95" customWidth="1"/>
    <col min="10499" max="10501" width="7.375" style="95" customWidth="1"/>
    <col min="10502" max="10502" width="10.75" style="95" customWidth="1"/>
    <col min="10503" max="10735" width="9.125" style="95"/>
    <col min="10736" max="10736" width="6.625" style="95" customWidth="1"/>
    <col min="10737" max="10737" width="11.375" style="95" customWidth="1"/>
    <col min="10738" max="10738" width="6.875" style="95" customWidth="1"/>
    <col min="10739" max="10739" width="16.375" style="95" customWidth="1"/>
    <col min="10740" max="10740" width="14.125" style="95" customWidth="1"/>
    <col min="10741" max="10741" width="5.375" style="95" customWidth="1"/>
    <col min="10742" max="10742" width="44.875" style="95" customWidth="1"/>
    <col min="10743" max="10743" width="7.25" style="95" customWidth="1"/>
    <col min="10744" max="10744" width="6.375" style="95" customWidth="1"/>
    <col min="10745" max="10745" width="11.875" style="95" customWidth="1"/>
    <col min="10746" max="10746" width="14.625" style="95" customWidth="1"/>
    <col min="10747" max="10747" width="14.375" style="95" customWidth="1"/>
    <col min="10748" max="10748" width="12.75" style="95" customWidth="1"/>
    <col min="10749" max="10749" width="13.875" style="95" customWidth="1"/>
    <col min="10750" max="10750" width="14.375" style="95" customWidth="1"/>
    <col min="10751" max="10751" width="12.75" style="95" customWidth="1"/>
    <col min="10752" max="10752" width="13.875" style="95" customWidth="1"/>
    <col min="10753" max="10753" width="14.375" style="95" customWidth="1"/>
    <col min="10754" max="10754" width="12.75" style="95" customWidth="1"/>
    <col min="10755" max="10757" width="7.375" style="95" customWidth="1"/>
    <col min="10758" max="10758" width="10.75" style="95" customWidth="1"/>
    <col min="10759" max="10991" width="9.125" style="95"/>
    <col min="10992" max="10992" width="6.625" style="95" customWidth="1"/>
    <col min="10993" max="10993" width="11.375" style="95" customWidth="1"/>
    <col min="10994" max="10994" width="6.875" style="95" customWidth="1"/>
    <col min="10995" max="10995" width="16.375" style="95" customWidth="1"/>
    <col min="10996" max="10996" width="14.125" style="95" customWidth="1"/>
    <col min="10997" max="10997" width="5.375" style="95" customWidth="1"/>
    <col min="10998" max="10998" width="44.875" style="95" customWidth="1"/>
    <col min="10999" max="10999" width="7.25" style="95" customWidth="1"/>
    <col min="11000" max="11000" width="6.375" style="95" customWidth="1"/>
    <col min="11001" max="11001" width="11.875" style="95" customWidth="1"/>
    <col min="11002" max="11002" width="14.625" style="95" customWidth="1"/>
    <col min="11003" max="11003" width="14.375" style="95" customWidth="1"/>
    <col min="11004" max="11004" width="12.75" style="95" customWidth="1"/>
    <col min="11005" max="11005" width="13.875" style="95" customWidth="1"/>
    <col min="11006" max="11006" width="14.375" style="95" customWidth="1"/>
    <col min="11007" max="11007" width="12.75" style="95" customWidth="1"/>
    <col min="11008" max="11008" width="13.875" style="95" customWidth="1"/>
    <col min="11009" max="11009" width="14.375" style="95" customWidth="1"/>
    <col min="11010" max="11010" width="12.75" style="95" customWidth="1"/>
    <col min="11011" max="11013" width="7.375" style="95" customWidth="1"/>
    <col min="11014" max="11014" width="10.75" style="95" customWidth="1"/>
    <col min="11015" max="11247" width="9.125" style="95"/>
    <col min="11248" max="11248" width="6.625" style="95" customWidth="1"/>
    <col min="11249" max="11249" width="11.375" style="95" customWidth="1"/>
    <col min="11250" max="11250" width="6.875" style="95" customWidth="1"/>
    <col min="11251" max="11251" width="16.375" style="95" customWidth="1"/>
    <col min="11252" max="11252" width="14.125" style="95" customWidth="1"/>
    <col min="11253" max="11253" width="5.375" style="95" customWidth="1"/>
    <col min="11254" max="11254" width="44.875" style="95" customWidth="1"/>
    <col min="11255" max="11255" width="7.25" style="95" customWidth="1"/>
    <col min="11256" max="11256" width="6.375" style="95" customWidth="1"/>
    <col min="11257" max="11257" width="11.875" style="95" customWidth="1"/>
    <col min="11258" max="11258" width="14.625" style="95" customWidth="1"/>
    <col min="11259" max="11259" width="14.375" style="95" customWidth="1"/>
    <col min="11260" max="11260" width="12.75" style="95" customWidth="1"/>
    <col min="11261" max="11261" width="13.875" style="95" customWidth="1"/>
    <col min="11262" max="11262" width="14.375" style="95" customWidth="1"/>
    <col min="11263" max="11263" width="12.75" style="95" customWidth="1"/>
    <col min="11264" max="11264" width="13.875" style="95" customWidth="1"/>
    <col min="11265" max="11265" width="14.375" style="95" customWidth="1"/>
    <col min="11266" max="11266" width="12.75" style="95" customWidth="1"/>
    <col min="11267" max="11269" width="7.375" style="95" customWidth="1"/>
    <col min="11270" max="11270" width="10.75" style="95" customWidth="1"/>
    <col min="11271" max="11503" width="9.125" style="95"/>
    <col min="11504" max="11504" width="6.625" style="95" customWidth="1"/>
    <col min="11505" max="11505" width="11.375" style="95" customWidth="1"/>
    <col min="11506" max="11506" width="6.875" style="95" customWidth="1"/>
    <col min="11507" max="11507" width="16.375" style="95" customWidth="1"/>
    <col min="11508" max="11508" width="14.125" style="95" customWidth="1"/>
    <col min="11509" max="11509" width="5.375" style="95" customWidth="1"/>
    <col min="11510" max="11510" width="44.875" style="95" customWidth="1"/>
    <col min="11511" max="11511" width="7.25" style="95" customWidth="1"/>
    <col min="11512" max="11512" width="6.375" style="95" customWidth="1"/>
    <col min="11513" max="11513" width="11.875" style="95" customWidth="1"/>
    <col min="11514" max="11514" width="14.625" style="95" customWidth="1"/>
    <col min="11515" max="11515" width="14.375" style="95" customWidth="1"/>
    <col min="11516" max="11516" width="12.75" style="95" customWidth="1"/>
    <col min="11517" max="11517" width="13.875" style="95" customWidth="1"/>
    <col min="11518" max="11518" width="14.375" style="95" customWidth="1"/>
    <col min="11519" max="11519" width="12.75" style="95" customWidth="1"/>
    <col min="11520" max="11520" width="13.875" style="95" customWidth="1"/>
    <col min="11521" max="11521" width="14.375" style="95" customWidth="1"/>
    <col min="11522" max="11522" width="12.75" style="95" customWidth="1"/>
    <col min="11523" max="11525" width="7.375" style="95" customWidth="1"/>
    <col min="11526" max="11526" width="10.75" style="95" customWidth="1"/>
    <col min="11527" max="11759" width="9.125" style="95"/>
    <col min="11760" max="11760" width="6.625" style="95" customWidth="1"/>
    <col min="11761" max="11761" width="11.375" style="95" customWidth="1"/>
    <col min="11762" max="11762" width="6.875" style="95" customWidth="1"/>
    <col min="11763" max="11763" width="16.375" style="95" customWidth="1"/>
    <col min="11764" max="11764" width="14.125" style="95" customWidth="1"/>
    <col min="11765" max="11765" width="5.375" style="95" customWidth="1"/>
    <col min="11766" max="11766" width="44.875" style="95" customWidth="1"/>
    <col min="11767" max="11767" width="7.25" style="95" customWidth="1"/>
    <col min="11768" max="11768" width="6.375" style="95" customWidth="1"/>
    <col min="11769" max="11769" width="11.875" style="95" customWidth="1"/>
    <col min="11770" max="11770" width="14.625" style="95" customWidth="1"/>
    <col min="11771" max="11771" width="14.375" style="95" customWidth="1"/>
    <col min="11772" max="11772" width="12.75" style="95" customWidth="1"/>
    <col min="11773" max="11773" width="13.875" style="95" customWidth="1"/>
    <col min="11774" max="11774" width="14.375" style="95" customWidth="1"/>
    <col min="11775" max="11775" width="12.75" style="95" customWidth="1"/>
    <col min="11776" max="11776" width="13.875" style="95" customWidth="1"/>
    <col min="11777" max="11777" width="14.375" style="95" customWidth="1"/>
    <col min="11778" max="11778" width="12.75" style="95" customWidth="1"/>
    <col min="11779" max="11781" width="7.375" style="95" customWidth="1"/>
    <col min="11782" max="11782" width="10.75" style="95" customWidth="1"/>
    <col min="11783" max="12015" width="9.125" style="95"/>
    <col min="12016" max="12016" width="6.625" style="95" customWidth="1"/>
    <col min="12017" max="12017" width="11.375" style="95" customWidth="1"/>
    <col min="12018" max="12018" width="6.875" style="95" customWidth="1"/>
    <col min="12019" max="12019" width="16.375" style="95" customWidth="1"/>
    <col min="12020" max="12020" width="14.125" style="95" customWidth="1"/>
    <col min="12021" max="12021" width="5.375" style="95" customWidth="1"/>
    <col min="12022" max="12022" width="44.875" style="95" customWidth="1"/>
    <col min="12023" max="12023" width="7.25" style="95" customWidth="1"/>
    <col min="12024" max="12024" width="6.375" style="95" customWidth="1"/>
    <col min="12025" max="12025" width="11.875" style="95" customWidth="1"/>
    <col min="12026" max="12026" width="14.625" style="95" customWidth="1"/>
    <col min="12027" max="12027" width="14.375" style="95" customWidth="1"/>
    <col min="12028" max="12028" width="12.75" style="95" customWidth="1"/>
    <col min="12029" max="12029" width="13.875" style="95" customWidth="1"/>
    <col min="12030" max="12030" width="14.375" style="95" customWidth="1"/>
    <col min="12031" max="12031" width="12.75" style="95" customWidth="1"/>
    <col min="12032" max="12032" width="13.875" style="95" customWidth="1"/>
    <col min="12033" max="12033" width="14.375" style="95" customWidth="1"/>
    <col min="12034" max="12034" width="12.75" style="95" customWidth="1"/>
    <col min="12035" max="12037" width="7.375" style="95" customWidth="1"/>
    <col min="12038" max="12038" width="10.75" style="95" customWidth="1"/>
    <col min="12039" max="12271" width="9.125" style="95"/>
    <col min="12272" max="12272" width="6.625" style="95" customWidth="1"/>
    <col min="12273" max="12273" width="11.375" style="95" customWidth="1"/>
    <col min="12274" max="12274" width="6.875" style="95" customWidth="1"/>
    <col min="12275" max="12275" width="16.375" style="95" customWidth="1"/>
    <col min="12276" max="12276" width="14.125" style="95" customWidth="1"/>
    <col min="12277" max="12277" width="5.375" style="95" customWidth="1"/>
    <col min="12278" max="12278" width="44.875" style="95" customWidth="1"/>
    <col min="12279" max="12279" width="7.25" style="95" customWidth="1"/>
    <col min="12280" max="12280" width="6.375" style="95" customWidth="1"/>
    <col min="12281" max="12281" width="11.875" style="95" customWidth="1"/>
    <col min="12282" max="12282" width="14.625" style="95" customWidth="1"/>
    <col min="12283" max="12283" width="14.375" style="95" customWidth="1"/>
    <col min="12284" max="12284" width="12.75" style="95" customWidth="1"/>
    <col min="12285" max="12285" width="13.875" style="95" customWidth="1"/>
    <col min="12286" max="12286" width="14.375" style="95" customWidth="1"/>
    <col min="12287" max="12287" width="12.75" style="95" customWidth="1"/>
    <col min="12288" max="12288" width="13.875" style="95" customWidth="1"/>
    <col min="12289" max="12289" width="14.375" style="95" customWidth="1"/>
    <col min="12290" max="12290" width="12.75" style="95" customWidth="1"/>
    <col min="12291" max="12293" width="7.375" style="95" customWidth="1"/>
    <col min="12294" max="12294" width="10.75" style="95" customWidth="1"/>
    <col min="12295" max="12527" width="9.125" style="95"/>
    <col min="12528" max="12528" width="6.625" style="95" customWidth="1"/>
    <col min="12529" max="12529" width="11.375" style="95" customWidth="1"/>
    <col min="12530" max="12530" width="6.875" style="95" customWidth="1"/>
    <col min="12531" max="12531" width="16.375" style="95" customWidth="1"/>
    <col min="12532" max="12532" width="14.125" style="95" customWidth="1"/>
    <col min="12533" max="12533" width="5.375" style="95" customWidth="1"/>
    <col min="12534" max="12534" width="44.875" style="95" customWidth="1"/>
    <col min="12535" max="12535" width="7.25" style="95" customWidth="1"/>
    <col min="12536" max="12536" width="6.375" style="95" customWidth="1"/>
    <col min="12537" max="12537" width="11.875" style="95" customWidth="1"/>
    <col min="12538" max="12538" width="14.625" style="95" customWidth="1"/>
    <col min="12539" max="12539" width="14.375" style="95" customWidth="1"/>
    <col min="12540" max="12540" width="12.75" style="95" customWidth="1"/>
    <col min="12541" max="12541" width="13.875" style="95" customWidth="1"/>
    <col min="12542" max="12542" width="14.375" style="95" customWidth="1"/>
    <col min="12543" max="12543" width="12.75" style="95" customWidth="1"/>
    <col min="12544" max="12544" width="13.875" style="95" customWidth="1"/>
    <col min="12545" max="12545" width="14.375" style="95" customWidth="1"/>
    <col min="12546" max="12546" width="12.75" style="95" customWidth="1"/>
    <col min="12547" max="12549" width="7.375" style="95" customWidth="1"/>
    <col min="12550" max="12550" width="10.75" style="95" customWidth="1"/>
    <col min="12551" max="12783" width="9.125" style="95"/>
    <col min="12784" max="12784" width="6.625" style="95" customWidth="1"/>
    <col min="12785" max="12785" width="11.375" style="95" customWidth="1"/>
    <col min="12786" max="12786" width="6.875" style="95" customWidth="1"/>
    <col min="12787" max="12787" width="16.375" style="95" customWidth="1"/>
    <col min="12788" max="12788" width="14.125" style="95" customWidth="1"/>
    <col min="12789" max="12789" width="5.375" style="95" customWidth="1"/>
    <col min="12790" max="12790" width="44.875" style="95" customWidth="1"/>
    <col min="12791" max="12791" width="7.25" style="95" customWidth="1"/>
    <col min="12792" max="12792" width="6.375" style="95" customWidth="1"/>
    <col min="12793" max="12793" width="11.875" style="95" customWidth="1"/>
    <col min="12794" max="12794" width="14.625" style="95" customWidth="1"/>
    <col min="12795" max="12795" width="14.375" style="95" customWidth="1"/>
    <col min="12796" max="12796" width="12.75" style="95" customWidth="1"/>
    <col min="12797" max="12797" width="13.875" style="95" customWidth="1"/>
    <col min="12798" max="12798" width="14.375" style="95" customWidth="1"/>
    <col min="12799" max="12799" width="12.75" style="95" customWidth="1"/>
    <col min="12800" max="12800" width="13.875" style="95" customWidth="1"/>
    <col min="12801" max="12801" width="14.375" style="95" customWidth="1"/>
    <col min="12802" max="12802" width="12.75" style="95" customWidth="1"/>
    <col min="12803" max="12805" width="7.375" style="95" customWidth="1"/>
    <col min="12806" max="12806" width="10.75" style="95" customWidth="1"/>
    <col min="12807" max="13039" width="9.125" style="95"/>
    <col min="13040" max="13040" width="6.625" style="95" customWidth="1"/>
    <col min="13041" max="13041" width="11.375" style="95" customWidth="1"/>
    <col min="13042" max="13042" width="6.875" style="95" customWidth="1"/>
    <col min="13043" max="13043" width="16.375" style="95" customWidth="1"/>
    <col min="13044" max="13044" width="14.125" style="95" customWidth="1"/>
    <col min="13045" max="13045" width="5.375" style="95" customWidth="1"/>
    <col min="13046" max="13046" width="44.875" style="95" customWidth="1"/>
    <col min="13047" max="13047" width="7.25" style="95" customWidth="1"/>
    <col min="13048" max="13048" width="6.375" style="95" customWidth="1"/>
    <col min="13049" max="13049" width="11.875" style="95" customWidth="1"/>
    <col min="13050" max="13050" width="14.625" style="95" customWidth="1"/>
    <col min="13051" max="13051" width="14.375" style="95" customWidth="1"/>
    <col min="13052" max="13052" width="12.75" style="95" customWidth="1"/>
    <col min="13053" max="13053" width="13.875" style="95" customWidth="1"/>
    <col min="13054" max="13054" width="14.375" style="95" customWidth="1"/>
    <col min="13055" max="13055" width="12.75" style="95" customWidth="1"/>
    <col min="13056" max="13056" width="13.875" style="95" customWidth="1"/>
    <col min="13057" max="13057" width="14.375" style="95" customWidth="1"/>
    <col min="13058" max="13058" width="12.75" style="95" customWidth="1"/>
    <col min="13059" max="13061" width="7.375" style="95" customWidth="1"/>
    <col min="13062" max="13062" width="10.75" style="95" customWidth="1"/>
    <col min="13063" max="13295" width="9.125" style="95"/>
    <col min="13296" max="13296" width="6.625" style="95" customWidth="1"/>
    <col min="13297" max="13297" width="11.375" style="95" customWidth="1"/>
    <col min="13298" max="13298" width="6.875" style="95" customWidth="1"/>
    <col min="13299" max="13299" width="16.375" style="95" customWidth="1"/>
    <col min="13300" max="13300" width="14.125" style="95" customWidth="1"/>
    <col min="13301" max="13301" width="5.375" style="95" customWidth="1"/>
    <col min="13302" max="13302" width="44.875" style="95" customWidth="1"/>
    <col min="13303" max="13303" width="7.25" style="95" customWidth="1"/>
    <col min="13304" max="13304" width="6.375" style="95" customWidth="1"/>
    <col min="13305" max="13305" width="11.875" style="95" customWidth="1"/>
    <col min="13306" max="13306" width="14.625" style="95" customWidth="1"/>
    <col min="13307" max="13307" width="14.375" style="95" customWidth="1"/>
    <col min="13308" max="13308" width="12.75" style="95" customWidth="1"/>
    <col min="13309" max="13309" width="13.875" style="95" customWidth="1"/>
    <col min="13310" max="13310" width="14.375" style="95" customWidth="1"/>
    <col min="13311" max="13311" width="12.75" style="95" customWidth="1"/>
    <col min="13312" max="13312" width="13.875" style="95" customWidth="1"/>
    <col min="13313" max="13313" width="14.375" style="95" customWidth="1"/>
    <col min="13314" max="13314" width="12.75" style="95" customWidth="1"/>
    <col min="13315" max="13317" width="7.375" style="95" customWidth="1"/>
    <col min="13318" max="13318" width="10.75" style="95" customWidth="1"/>
    <col min="13319" max="13551" width="9.125" style="95"/>
    <col min="13552" max="13552" width="6.625" style="95" customWidth="1"/>
    <col min="13553" max="13553" width="11.375" style="95" customWidth="1"/>
    <col min="13554" max="13554" width="6.875" style="95" customWidth="1"/>
    <col min="13555" max="13555" width="16.375" style="95" customWidth="1"/>
    <col min="13556" max="13556" width="14.125" style="95" customWidth="1"/>
    <col min="13557" max="13557" width="5.375" style="95" customWidth="1"/>
    <col min="13558" max="13558" width="44.875" style="95" customWidth="1"/>
    <col min="13559" max="13559" width="7.25" style="95" customWidth="1"/>
    <col min="13560" max="13560" width="6.375" style="95" customWidth="1"/>
    <col min="13561" max="13561" width="11.875" style="95" customWidth="1"/>
    <col min="13562" max="13562" width="14.625" style="95" customWidth="1"/>
    <col min="13563" max="13563" width="14.375" style="95" customWidth="1"/>
    <col min="13564" max="13564" width="12.75" style="95" customWidth="1"/>
    <col min="13565" max="13565" width="13.875" style="95" customWidth="1"/>
    <col min="13566" max="13566" width="14.375" style="95" customWidth="1"/>
    <col min="13567" max="13567" width="12.75" style="95" customWidth="1"/>
    <col min="13568" max="13568" width="13.875" style="95" customWidth="1"/>
    <col min="13569" max="13569" width="14.375" style="95" customWidth="1"/>
    <col min="13570" max="13570" width="12.75" style="95" customWidth="1"/>
    <col min="13571" max="13573" width="7.375" style="95" customWidth="1"/>
    <col min="13574" max="13574" width="10.75" style="95" customWidth="1"/>
    <col min="13575" max="13807" width="9.125" style="95"/>
    <col min="13808" max="13808" width="6.625" style="95" customWidth="1"/>
    <col min="13809" max="13809" width="11.375" style="95" customWidth="1"/>
    <col min="13810" max="13810" width="6.875" style="95" customWidth="1"/>
    <col min="13811" max="13811" width="16.375" style="95" customWidth="1"/>
    <col min="13812" max="13812" width="14.125" style="95" customWidth="1"/>
    <col min="13813" max="13813" width="5.375" style="95" customWidth="1"/>
    <col min="13814" max="13814" width="44.875" style="95" customWidth="1"/>
    <col min="13815" max="13815" width="7.25" style="95" customWidth="1"/>
    <col min="13816" max="13816" width="6.375" style="95" customWidth="1"/>
    <col min="13817" max="13817" width="11.875" style="95" customWidth="1"/>
    <col min="13818" max="13818" width="14.625" style="95" customWidth="1"/>
    <col min="13819" max="13819" width="14.375" style="95" customWidth="1"/>
    <col min="13820" max="13820" width="12.75" style="95" customWidth="1"/>
    <col min="13821" max="13821" width="13.875" style="95" customWidth="1"/>
    <col min="13822" max="13822" width="14.375" style="95" customWidth="1"/>
    <col min="13823" max="13823" width="12.75" style="95" customWidth="1"/>
    <col min="13824" max="13824" width="13.875" style="95" customWidth="1"/>
    <col min="13825" max="13825" width="14.375" style="95" customWidth="1"/>
    <col min="13826" max="13826" width="12.75" style="95" customWidth="1"/>
    <col min="13827" max="13829" width="7.375" style="95" customWidth="1"/>
    <col min="13830" max="13830" width="10.75" style="95" customWidth="1"/>
    <col min="13831" max="14063" width="9.125" style="95"/>
    <col min="14064" max="14064" width="6.625" style="95" customWidth="1"/>
    <col min="14065" max="14065" width="11.375" style="95" customWidth="1"/>
    <col min="14066" max="14066" width="6.875" style="95" customWidth="1"/>
    <col min="14067" max="14067" width="16.375" style="95" customWidth="1"/>
    <col min="14068" max="14068" width="14.125" style="95" customWidth="1"/>
    <col min="14069" max="14069" width="5.375" style="95" customWidth="1"/>
    <col min="14070" max="14070" width="44.875" style="95" customWidth="1"/>
    <col min="14071" max="14071" width="7.25" style="95" customWidth="1"/>
    <col min="14072" max="14072" width="6.375" style="95" customWidth="1"/>
    <col min="14073" max="14073" width="11.875" style="95" customWidth="1"/>
    <col min="14074" max="14074" width="14.625" style="95" customWidth="1"/>
    <col min="14075" max="14075" width="14.375" style="95" customWidth="1"/>
    <col min="14076" max="14076" width="12.75" style="95" customWidth="1"/>
    <col min="14077" max="14077" width="13.875" style="95" customWidth="1"/>
    <col min="14078" max="14078" width="14.375" style="95" customWidth="1"/>
    <col min="14079" max="14079" width="12.75" style="95" customWidth="1"/>
    <col min="14080" max="14080" width="13.875" style="95" customWidth="1"/>
    <col min="14081" max="14081" width="14.375" style="95" customWidth="1"/>
    <col min="14082" max="14082" width="12.75" style="95" customWidth="1"/>
    <col min="14083" max="14085" width="7.375" style="95" customWidth="1"/>
    <col min="14086" max="14086" width="10.75" style="95" customWidth="1"/>
    <col min="14087" max="14319" width="9.125" style="95"/>
    <col min="14320" max="14320" width="6.625" style="95" customWidth="1"/>
    <col min="14321" max="14321" width="11.375" style="95" customWidth="1"/>
    <col min="14322" max="14322" width="6.875" style="95" customWidth="1"/>
    <col min="14323" max="14323" width="16.375" style="95" customWidth="1"/>
    <col min="14324" max="14324" width="14.125" style="95" customWidth="1"/>
    <col min="14325" max="14325" width="5.375" style="95" customWidth="1"/>
    <col min="14326" max="14326" width="44.875" style="95" customWidth="1"/>
    <col min="14327" max="14327" width="7.25" style="95" customWidth="1"/>
    <col min="14328" max="14328" width="6.375" style="95" customWidth="1"/>
    <col min="14329" max="14329" width="11.875" style="95" customWidth="1"/>
    <col min="14330" max="14330" width="14.625" style="95" customWidth="1"/>
    <col min="14331" max="14331" width="14.375" style="95" customWidth="1"/>
    <col min="14332" max="14332" width="12.75" style="95" customWidth="1"/>
    <col min="14333" max="14333" width="13.875" style="95" customWidth="1"/>
    <col min="14334" max="14334" width="14.375" style="95" customWidth="1"/>
    <col min="14335" max="14335" width="12.75" style="95" customWidth="1"/>
    <col min="14336" max="14336" width="13.875" style="95" customWidth="1"/>
    <col min="14337" max="14337" width="14.375" style="95" customWidth="1"/>
    <col min="14338" max="14338" width="12.75" style="95" customWidth="1"/>
    <col min="14339" max="14341" width="7.375" style="95" customWidth="1"/>
    <col min="14342" max="14342" width="10.75" style="95" customWidth="1"/>
    <col min="14343" max="14575" width="9.125" style="95"/>
    <col min="14576" max="14576" width="6.625" style="95" customWidth="1"/>
    <col min="14577" max="14577" width="11.375" style="95" customWidth="1"/>
    <col min="14578" max="14578" width="6.875" style="95" customWidth="1"/>
    <col min="14579" max="14579" width="16.375" style="95" customWidth="1"/>
    <col min="14580" max="14580" width="14.125" style="95" customWidth="1"/>
    <col min="14581" max="14581" width="5.375" style="95" customWidth="1"/>
    <col min="14582" max="14582" width="44.875" style="95" customWidth="1"/>
    <col min="14583" max="14583" width="7.25" style="95" customWidth="1"/>
    <col min="14584" max="14584" width="6.375" style="95" customWidth="1"/>
    <col min="14585" max="14585" width="11.875" style="95" customWidth="1"/>
    <col min="14586" max="14586" width="14.625" style="95" customWidth="1"/>
    <col min="14587" max="14587" width="14.375" style="95" customWidth="1"/>
    <col min="14588" max="14588" width="12.75" style="95" customWidth="1"/>
    <col min="14589" max="14589" width="13.875" style="95" customWidth="1"/>
    <col min="14590" max="14590" width="14.375" style="95" customWidth="1"/>
    <col min="14591" max="14591" width="12.75" style="95" customWidth="1"/>
    <col min="14592" max="14592" width="13.875" style="95" customWidth="1"/>
    <col min="14593" max="14593" width="14.375" style="95" customWidth="1"/>
    <col min="14594" max="14594" width="12.75" style="95" customWidth="1"/>
    <col min="14595" max="14597" width="7.375" style="95" customWidth="1"/>
    <col min="14598" max="14598" width="10.75" style="95" customWidth="1"/>
    <col min="14599" max="14831" width="9.125" style="95"/>
    <col min="14832" max="14832" width="6.625" style="95" customWidth="1"/>
    <col min="14833" max="14833" width="11.375" style="95" customWidth="1"/>
    <col min="14834" max="14834" width="6.875" style="95" customWidth="1"/>
    <col min="14835" max="14835" width="16.375" style="95" customWidth="1"/>
    <col min="14836" max="14836" width="14.125" style="95" customWidth="1"/>
    <col min="14837" max="14837" width="5.375" style="95" customWidth="1"/>
    <col min="14838" max="14838" width="44.875" style="95" customWidth="1"/>
    <col min="14839" max="14839" width="7.25" style="95" customWidth="1"/>
    <col min="14840" max="14840" width="6.375" style="95" customWidth="1"/>
    <col min="14841" max="14841" width="11.875" style="95" customWidth="1"/>
    <col min="14842" max="14842" width="14.625" style="95" customWidth="1"/>
    <col min="14843" max="14843" width="14.375" style="95" customWidth="1"/>
    <col min="14844" max="14844" width="12.75" style="95" customWidth="1"/>
    <col min="14845" max="14845" width="13.875" style="95" customWidth="1"/>
    <col min="14846" max="14846" width="14.375" style="95" customWidth="1"/>
    <col min="14847" max="14847" width="12.75" style="95" customWidth="1"/>
    <col min="14848" max="14848" width="13.875" style="95" customWidth="1"/>
    <col min="14849" max="14849" width="14.375" style="95" customWidth="1"/>
    <col min="14850" max="14850" width="12.75" style="95" customWidth="1"/>
    <col min="14851" max="14853" width="7.375" style="95" customWidth="1"/>
    <col min="14854" max="14854" width="10.75" style="95" customWidth="1"/>
    <col min="14855" max="15087" width="9.125" style="95"/>
    <col min="15088" max="15088" width="6.625" style="95" customWidth="1"/>
    <col min="15089" max="15089" width="11.375" style="95" customWidth="1"/>
    <col min="15090" max="15090" width="6.875" style="95" customWidth="1"/>
    <col min="15091" max="15091" width="16.375" style="95" customWidth="1"/>
    <col min="15092" max="15092" width="14.125" style="95" customWidth="1"/>
    <col min="15093" max="15093" width="5.375" style="95" customWidth="1"/>
    <col min="15094" max="15094" width="44.875" style="95" customWidth="1"/>
    <col min="15095" max="15095" width="7.25" style="95" customWidth="1"/>
    <col min="15096" max="15096" width="6.375" style="95" customWidth="1"/>
    <col min="15097" max="15097" width="11.875" style="95" customWidth="1"/>
    <col min="15098" max="15098" width="14.625" style="95" customWidth="1"/>
    <col min="15099" max="15099" width="14.375" style="95" customWidth="1"/>
    <col min="15100" max="15100" width="12.75" style="95" customWidth="1"/>
    <col min="15101" max="15101" width="13.875" style="95" customWidth="1"/>
    <col min="15102" max="15102" width="14.375" style="95" customWidth="1"/>
    <col min="15103" max="15103" width="12.75" style="95" customWidth="1"/>
    <col min="15104" max="15104" width="13.875" style="95" customWidth="1"/>
    <col min="15105" max="15105" width="14.375" style="95" customWidth="1"/>
    <col min="15106" max="15106" width="12.75" style="95" customWidth="1"/>
    <col min="15107" max="15109" width="7.375" style="95" customWidth="1"/>
    <col min="15110" max="15110" width="10.75" style="95" customWidth="1"/>
    <col min="15111" max="15343" width="9.125" style="95"/>
    <col min="15344" max="15344" width="6.625" style="95" customWidth="1"/>
    <col min="15345" max="15345" width="11.375" style="95" customWidth="1"/>
    <col min="15346" max="15346" width="6.875" style="95" customWidth="1"/>
    <col min="15347" max="15347" width="16.375" style="95" customWidth="1"/>
    <col min="15348" max="15348" width="14.125" style="95" customWidth="1"/>
    <col min="15349" max="15349" width="5.375" style="95" customWidth="1"/>
    <col min="15350" max="15350" width="44.875" style="95" customWidth="1"/>
    <col min="15351" max="15351" width="7.25" style="95" customWidth="1"/>
    <col min="15352" max="15352" width="6.375" style="95" customWidth="1"/>
    <col min="15353" max="15353" width="11.875" style="95" customWidth="1"/>
    <col min="15354" max="15354" width="14.625" style="95" customWidth="1"/>
    <col min="15355" max="15355" width="14.375" style="95" customWidth="1"/>
    <col min="15356" max="15356" width="12.75" style="95" customWidth="1"/>
    <col min="15357" max="15357" width="13.875" style="95" customWidth="1"/>
    <col min="15358" max="15358" width="14.375" style="95" customWidth="1"/>
    <col min="15359" max="15359" width="12.75" style="95" customWidth="1"/>
    <col min="15360" max="15360" width="13.875" style="95" customWidth="1"/>
    <col min="15361" max="15361" width="14.375" style="95" customWidth="1"/>
    <col min="15362" max="15362" width="12.75" style="95" customWidth="1"/>
    <col min="15363" max="15365" width="7.375" style="95" customWidth="1"/>
    <col min="15366" max="15366" width="10.75" style="95" customWidth="1"/>
    <col min="15367" max="15599" width="9.125" style="95"/>
    <col min="15600" max="15600" width="6.625" style="95" customWidth="1"/>
    <col min="15601" max="15601" width="11.375" style="95" customWidth="1"/>
    <col min="15602" max="15602" width="6.875" style="95" customWidth="1"/>
    <col min="15603" max="15603" width="16.375" style="95" customWidth="1"/>
    <col min="15604" max="15604" width="14.125" style="95" customWidth="1"/>
    <col min="15605" max="15605" width="5.375" style="95" customWidth="1"/>
    <col min="15606" max="15606" width="44.875" style="95" customWidth="1"/>
    <col min="15607" max="15607" width="7.25" style="95" customWidth="1"/>
    <col min="15608" max="15608" width="6.375" style="95" customWidth="1"/>
    <col min="15609" max="15609" width="11.875" style="95" customWidth="1"/>
    <col min="15610" max="15610" width="14.625" style="95" customWidth="1"/>
    <col min="15611" max="15611" width="14.375" style="95" customWidth="1"/>
    <col min="15612" max="15612" width="12.75" style="95" customWidth="1"/>
    <col min="15613" max="15613" width="13.875" style="95" customWidth="1"/>
    <col min="15614" max="15614" width="14.375" style="95" customWidth="1"/>
    <col min="15615" max="15615" width="12.75" style="95" customWidth="1"/>
    <col min="15616" max="15616" width="13.875" style="95" customWidth="1"/>
    <col min="15617" max="15617" width="14.375" style="95" customWidth="1"/>
    <col min="15618" max="15618" width="12.75" style="95" customWidth="1"/>
    <col min="15619" max="15621" width="7.375" style="95" customWidth="1"/>
    <col min="15622" max="15622" width="10.75" style="95" customWidth="1"/>
    <col min="15623" max="15855" width="9.125" style="95"/>
    <col min="15856" max="15856" width="6.625" style="95" customWidth="1"/>
    <col min="15857" max="15857" width="11.375" style="95" customWidth="1"/>
    <col min="15858" max="15858" width="6.875" style="95" customWidth="1"/>
    <col min="15859" max="15859" width="16.375" style="95" customWidth="1"/>
    <col min="15860" max="15860" width="14.125" style="95" customWidth="1"/>
    <col min="15861" max="15861" width="5.375" style="95" customWidth="1"/>
    <col min="15862" max="15862" width="44.875" style="95" customWidth="1"/>
    <col min="15863" max="15863" width="7.25" style="95" customWidth="1"/>
    <col min="15864" max="15864" width="6.375" style="95" customWidth="1"/>
    <col min="15865" max="15865" width="11.875" style="95" customWidth="1"/>
    <col min="15866" max="15866" width="14.625" style="95" customWidth="1"/>
    <col min="15867" max="15867" width="14.375" style="95" customWidth="1"/>
    <col min="15868" max="15868" width="12.75" style="95" customWidth="1"/>
    <col min="15869" max="15869" width="13.875" style="95" customWidth="1"/>
    <col min="15870" max="15870" width="14.375" style="95" customWidth="1"/>
    <col min="15871" max="15871" width="12.75" style="95" customWidth="1"/>
    <col min="15872" max="15872" width="13.875" style="95" customWidth="1"/>
    <col min="15873" max="15873" width="14.375" style="95" customWidth="1"/>
    <col min="15874" max="15874" width="12.75" style="95" customWidth="1"/>
    <col min="15875" max="15877" width="7.375" style="95" customWidth="1"/>
    <col min="15878" max="15878" width="10.75" style="95" customWidth="1"/>
    <col min="15879" max="16111" width="9.125" style="95"/>
    <col min="16112" max="16112" width="6.625" style="95" customWidth="1"/>
    <col min="16113" max="16113" width="11.375" style="95" customWidth="1"/>
    <col min="16114" max="16114" width="6.875" style="95" customWidth="1"/>
    <col min="16115" max="16115" width="16.375" style="95" customWidth="1"/>
    <col min="16116" max="16116" width="14.125" style="95" customWidth="1"/>
    <col min="16117" max="16117" width="5.375" style="95" customWidth="1"/>
    <col min="16118" max="16118" width="44.875" style="95" customWidth="1"/>
    <col min="16119" max="16119" width="7.25" style="95" customWidth="1"/>
    <col min="16120" max="16120" width="6.375" style="95" customWidth="1"/>
    <col min="16121" max="16121" width="11.875" style="95" customWidth="1"/>
    <col min="16122" max="16122" width="14.625" style="95" customWidth="1"/>
    <col min="16123" max="16123" width="14.375" style="95" customWidth="1"/>
    <col min="16124" max="16124" width="12.75" style="95" customWidth="1"/>
    <col min="16125" max="16125" width="13.875" style="95" customWidth="1"/>
    <col min="16126" max="16126" width="14.375" style="95" customWidth="1"/>
    <col min="16127" max="16127" width="12.75" style="95" customWidth="1"/>
    <col min="16128" max="16128" width="13.875" style="95" customWidth="1"/>
    <col min="16129" max="16129" width="14.375" style="95" customWidth="1"/>
    <col min="16130" max="16130" width="12.75" style="95" customWidth="1"/>
    <col min="16131" max="16133" width="7.375" style="95" customWidth="1"/>
    <col min="16134" max="16134" width="10.75" style="95" customWidth="1"/>
    <col min="16135" max="16384" width="9.125" style="95"/>
  </cols>
  <sheetData>
    <row r="1" spans="1:19" x14ac:dyDescent="0.35">
      <c r="A1" s="387" t="s">
        <v>595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91" t="s">
        <v>596</v>
      </c>
      <c r="N1" s="92"/>
      <c r="O1" s="92"/>
      <c r="P1" s="92"/>
    </row>
    <row r="2" spans="1:19" ht="24" customHeight="1" x14ac:dyDescent="0.35">
      <c r="A2" s="388" t="s">
        <v>3365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96"/>
      <c r="N2" s="97"/>
      <c r="O2" s="97"/>
      <c r="P2" s="97"/>
    </row>
    <row r="3" spans="1:19" s="98" customFormat="1" ht="36.75" customHeight="1" x14ac:dyDescent="0.2">
      <c r="A3" s="395" t="s">
        <v>63</v>
      </c>
      <c r="B3" s="395" t="s">
        <v>161</v>
      </c>
      <c r="C3" s="395" t="s">
        <v>162</v>
      </c>
      <c r="D3" s="395" t="s">
        <v>163</v>
      </c>
      <c r="E3" s="395" t="s">
        <v>75</v>
      </c>
      <c r="F3" s="395" t="s">
        <v>164</v>
      </c>
      <c r="G3" s="395" t="s">
        <v>165</v>
      </c>
      <c r="H3" s="407" t="s">
        <v>166</v>
      </c>
      <c r="I3" s="395" t="s">
        <v>167</v>
      </c>
      <c r="J3" s="404" t="s">
        <v>168</v>
      </c>
      <c r="K3" s="405" t="s">
        <v>169</v>
      </c>
      <c r="L3" s="397" t="s">
        <v>591</v>
      </c>
      <c r="M3" s="397" t="s">
        <v>10</v>
      </c>
      <c r="N3" s="400" t="s">
        <v>170</v>
      </c>
      <c r="O3" s="401"/>
      <c r="P3" s="402"/>
      <c r="Q3" s="403" t="s">
        <v>11</v>
      </c>
      <c r="R3" s="399" t="s">
        <v>594</v>
      </c>
      <c r="S3" s="383"/>
    </row>
    <row r="4" spans="1:19" s="98" customFormat="1" ht="63" x14ac:dyDescent="0.2">
      <c r="A4" s="396"/>
      <c r="B4" s="396"/>
      <c r="C4" s="396"/>
      <c r="D4" s="396"/>
      <c r="E4" s="396"/>
      <c r="F4" s="396"/>
      <c r="G4" s="396"/>
      <c r="H4" s="408"/>
      <c r="I4" s="396"/>
      <c r="J4" s="404"/>
      <c r="K4" s="406"/>
      <c r="L4" s="398"/>
      <c r="M4" s="398"/>
      <c r="N4" s="99" t="s">
        <v>171</v>
      </c>
      <c r="O4" s="99" t="s">
        <v>172</v>
      </c>
      <c r="P4" s="99" t="s">
        <v>65</v>
      </c>
      <c r="Q4" s="403"/>
      <c r="R4" s="399"/>
      <c r="S4" s="383"/>
    </row>
    <row r="5" spans="1:19" x14ac:dyDescent="0.35">
      <c r="A5" s="100">
        <v>1</v>
      </c>
      <c r="B5" s="101" t="s">
        <v>57</v>
      </c>
      <c r="C5" s="101" t="s">
        <v>173</v>
      </c>
      <c r="D5" s="101" t="s">
        <v>1418</v>
      </c>
      <c r="E5" s="101" t="s">
        <v>174</v>
      </c>
      <c r="F5" s="101" t="s">
        <v>175</v>
      </c>
      <c r="G5" s="101" t="s">
        <v>176</v>
      </c>
      <c r="H5" s="102"/>
      <c r="I5" s="100"/>
      <c r="J5" s="103"/>
      <c r="K5" s="104"/>
      <c r="L5" s="105"/>
      <c r="M5" s="105"/>
      <c r="N5" s="101"/>
      <c r="O5" s="101"/>
      <c r="P5" s="101"/>
    </row>
    <row r="6" spans="1:19" x14ac:dyDescent="0.35">
      <c r="A6" s="100">
        <v>2</v>
      </c>
      <c r="B6" s="101" t="s">
        <v>57</v>
      </c>
      <c r="C6" s="101" t="s">
        <v>177</v>
      </c>
      <c r="D6" s="101" t="s">
        <v>1418</v>
      </c>
      <c r="E6" s="101" t="s">
        <v>174</v>
      </c>
      <c r="F6" s="101" t="s">
        <v>178</v>
      </c>
      <c r="G6" s="101" t="s">
        <v>1432</v>
      </c>
      <c r="H6" s="102">
        <v>8185</v>
      </c>
      <c r="I6" s="100">
        <v>5</v>
      </c>
      <c r="J6" s="103">
        <f>บึงกาฬ!F10</f>
        <v>1540951.13</v>
      </c>
      <c r="K6" s="104">
        <f>บึงกาฬ!AH10</f>
        <v>979966.89999999991</v>
      </c>
      <c r="L6" s="105">
        <f>บึงกาฬ!AI10</f>
        <v>3056829.0199999996</v>
      </c>
      <c r="M6" s="105">
        <f>บึงกาฬ!AJ10</f>
        <v>2949318.5399999996</v>
      </c>
      <c r="N6" s="101"/>
      <c r="O6" s="101"/>
      <c r="P6" s="101"/>
      <c r="Q6" s="93">
        <f>L6-M6</f>
        <v>107510.47999999998</v>
      </c>
      <c r="R6" s="94">
        <f>L6/H6</f>
        <v>373.4671985339034</v>
      </c>
    </row>
    <row r="7" spans="1:19" x14ac:dyDescent="0.35">
      <c r="A7" s="100">
        <v>3</v>
      </c>
      <c r="B7" s="101" t="s">
        <v>57</v>
      </c>
      <c r="C7" s="101" t="s">
        <v>180</v>
      </c>
      <c r="D7" s="101" t="s">
        <v>1418</v>
      </c>
      <c r="E7" s="101" t="s">
        <v>174</v>
      </c>
      <c r="F7" s="101" t="s">
        <v>178</v>
      </c>
      <c r="G7" s="101" t="s">
        <v>181</v>
      </c>
      <c r="H7" s="102">
        <v>4332</v>
      </c>
      <c r="I7" s="100">
        <v>3</v>
      </c>
      <c r="J7" s="103">
        <f>บึงกาฬ!F11</f>
        <v>385828.22</v>
      </c>
      <c r="K7" s="104">
        <f>บึงกาฬ!AH11</f>
        <v>302373.5</v>
      </c>
      <c r="L7" s="105">
        <f>บึงกาฬ!AI11</f>
        <v>1762973.57</v>
      </c>
      <c r="M7" s="105">
        <f>บึงกาฬ!AJ11</f>
        <v>1832929.56</v>
      </c>
      <c r="N7" s="101"/>
      <c r="O7" s="101"/>
      <c r="P7" s="101"/>
      <c r="Q7" s="93">
        <f t="shared" ref="Q7:Q70" si="0">L7-M7</f>
        <v>-69955.989999999991</v>
      </c>
      <c r="R7" s="94">
        <f t="shared" ref="R7:R70" si="1">L7/H7</f>
        <v>406.9652746999077</v>
      </c>
    </row>
    <row r="8" spans="1:19" x14ac:dyDescent="0.35">
      <c r="A8" s="100">
        <v>4</v>
      </c>
      <c r="B8" s="101" t="s">
        <v>57</v>
      </c>
      <c r="C8" s="101" t="s">
        <v>182</v>
      </c>
      <c r="D8" s="101" t="s">
        <v>1418</v>
      </c>
      <c r="E8" s="101" t="s">
        <v>174</v>
      </c>
      <c r="F8" s="101" t="s">
        <v>178</v>
      </c>
      <c r="G8" s="101" t="s">
        <v>183</v>
      </c>
      <c r="H8" s="102">
        <v>2987</v>
      </c>
      <c r="I8" s="100">
        <v>2</v>
      </c>
      <c r="J8" s="103">
        <f>บึงกาฬ!F12</f>
        <v>1166044.43</v>
      </c>
      <c r="K8" s="104">
        <f>บึงกาฬ!AH12</f>
        <v>692541.94</v>
      </c>
      <c r="L8" s="105">
        <f>บึงกาฬ!AI12</f>
        <v>2498383.1799999997</v>
      </c>
      <c r="M8" s="105">
        <f>บึงกาฬ!AJ12</f>
        <v>3389569.51</v>
      </c>
      <c r="N8" s="101"/>
      <c r="O8" s="101"/>
      <c r="P8" s="101"/>
      <c r="Q8" s="93">
        <f t="shared" si="0"/>
        <v>-891186.33000000007</v>
      </c>
      <c r="R8" s="94">
        <f t="shared" si="1"/>
        <v>836.41887512554388</v>
      </c>
    </row>
    <row r="9" spans="1:19" x14ac:dyDescent="0.35">
      <c r="A9" s="100">
        <v>5</v>
      </c>
      <c r="B9" s="101" t="s">
        <v>57</v>
      </c>
      <c r="C9" s="101" t="s">
        <v>184</v>
      </c>
      <c r="D9" s="101" t="s">
        <v>1418</v>
      </c>
      <c r="E9" s="101" t="s">
        <v>174</v>
      </c>
      <c r="F9" s="101" t="s">
        <v>178</v>
      </c>
      <c r="G9" s="101" t="s">
        <v>185</v>
      </c>
      <c r="H9" s="102">
        <v>2269</v>
      </c>
      <c r="I9" s="100">
        <v>2</v>
      </c>
      <c r="J9" s="103">
        <f>บึงกาฬ!F13</f>
        <v>1382666.15</v>
      </c>
      <c r="K9" s="104">
        <f>บึงกาฬ!AH13</f>
        <v>651344.11999999988</v>
      </c>
      <c r="L9" s="105">
        <f>บึงกาฬ!AI13</f>
        <v>1773814.87</v>
      </c>
      <c r="M9" s="105">
        <f>บึงกาฬ!AJ13</f>
        <v>2021160.69</v>
      </c>
      <c r="N9" s="101"/>
      <c r="O9" s="101"/>
      <c r="P9" s="101"/>
      <c r="Q9" s="93">
        <f t="shared" si="0"/>
        <v>-247345.81999999983</v>
      </c>
      <c r="R9" s="94">
        <f t="shared" si="1"/>
        <v>781.76063023358313</v>
      </c>
    </row>
    <row r="10" spans="1:19" x14ac:dyDescent="0.35">
      <c r="A10" s="100">
        <v>6</v>
      </c>
      <c r="B10" s="101" t="s">
        <v>57</v>
      </c>
      <c r="C10" s="101" t="s">
        <v>186</v>
      </c>
      <c r="D10" s="101" t="s">
        <v>1418</v>
      </c>
      <c r="E10" s="101" t="s">
        <v>174</v>
      </c>
      <c r="F10" s="101" t="s">
        <v>178</v>
      </c>
      <c r="G10" s="101" t="s">
        <v>187</v>
      </c>
      <c r="H10" s="102">
        <v>6836</v>
      </c>
      <c r="I10" s="100">
        <v>5</v>
      </c>
      <c r="J10" s="103">
        <f>บึงกาฬ!F14</f>
        <v>1332066.6299999999</v>
      </c>
      <c r="K10" s="104">
        <f>บึงกาฬ!AH14</f>
        <v>1118794.5899999999</v>
      </c>
      <c r="L10" s="105">
        <f>บึงกาฬ!AI14</f>
        <v>2547084.7999999998</v>
      </c>
      <c r="M10" s="105">
        <f>บึงกาฬ!AJ14</f>
        <v>2492303.6399999997</v>
      </c>
      <c r="N10" s="101"/>
      <c r="O10" s="101"/>
      <c r="P10" s="101"/>
      <c r="Q10" s="93">
        <f t="shared" si="0"/>
        <v>54781.160000000149</v>
      </c>
      <c r="R10" s="94">
        <f t="shared" si="1"/>
        <v>372.5987126974839</v>
      </c>
    </row>
    <row r="11" spans="1:19" x14ac:dyDescent="0.35">
      <c r="A11" s="100">
        <v>7</v>
      </c>
      <c r="B11" s="101" t="s">
        <v>57</v>
      </c>
      <c r="C11" s="101" t="s">
        <v>188</v>
      </c>
      <c r="D11" s="101" t="s">
        <v>1418</v>
      </c>
      <c r="E11" s="101" t="s">
        <v>174</v>
      </c>
      <c r="F11" s="101" t="s">
        <v>178</v>
      </c>
      <c r="G11" s="101" t="s">
        <v>189</v>
      </c>
      <c r="H11" s="102">
        <v>5382</v>
      </c>
      <c r="I11" s="100">
        <v>4</v>
      </c>
      <c r="J11" s="103">
        <f>บึงกาฬ!F15</f>
        <v>1409557.47</v>
      </c>
      <c r="K11" s="104">
        <f>บึงกาฬ!AH15</f>
        <v>1199857.8500000001</v>
      </c>
      <c r="L11" s="105">
        <f>บึงกาฬ!AI15</f>
        <v>2639468.5300000003</v>
      </c>
      <c r="M11" s="105">
        <f>บึงกาฬ!AJ15</f>
        <v>2119954.34</v>
      </c>
      <c r="N11" s="101"/>
      <c r="O11" s="101"/>
      <c r="P11" s="101"/>
      <c r="Q11" s="93">
        <f t="shared" si="0"/>
        <v>519514.19000000041</v>
      </c>
      <c r="R11" s="94">
        <f t="shared" si="1"/>
        <v>490.42521924934971</v>
      </c>
    </row>
    <row r="12" spans="1:19" x14ac:dyDescent="0.35">
      <c r="A12" s="100">
        <v>8</v>
      </c>
      <c r="B12" s="101" t="s">
        <v>57</v>
      </c>
      <c r="C12" s="101" t="s">
        <v>190</v>
      </c>
      <c r="D12" s="101" t="s">
        <v>1418</v>
      </c>
      <c r="E12" s="101" t="s">
        <v>174</v>
      </c>
      <c r="F12" s="101" t="s">
        <v>178</v>
      </c>
      <c r="G12" s="101" t="s">
        <v>191</v>
      </c>
      <c r="H12" s="102">
        <v>5561</v>
      </c>
      <c r="I12" s="100">
        <v>4</v>
      </c>
      <c r="J12" s="103">
        <f>บึงกาฬ!F16</f>
        <v>876167.75</v>
      </c>
      <c r="K12" s="104">
        <f>บึงกาฬ!AH16</f>
        <v>846140.22</v>
      </c>
      <c r="L12" s="105">
        <f>บึงกาฬ!AI16</f>
        <v>2284687.4299999997</v>
      </c>
      <c r="M12" s="105">
        <f>บึงกาฬ!AJ16</f>
        <v>1656870.65</v>
      </c>
      <c r="N12" s="101"/>
      <c r="O12" s="101"/>
      <c r="P12" s="101"/>
      <c r="Q12" s="93">
        <f t="shared" si="0"/>
        <v>627816.7799999998</v>
      </c>
      <c r="R12" s="94">
        <f t="shared" si="1"/>
        <v>410.84111310915296</v>
      </c>
    </row>
    <row r="13" spans="1:19" x14ac:dyDescent="0.35">
      <c r="A13" s="100">
        <v>9</v>
      </c>
      <c r="B13" s="101" t="s">
        <v>57</v>
      </c>
      <c r="C13" s="101" t="s">
        <v>192</v>
      </c>
      <c r="D13" s="101" t="s">
        <v>1418</v>
      </c>
      <c r="E13" s="101" t="s">
        <v>174</v>
      </c>
      <c r="F13" s="101" t="s">
        <v>178</v>
      </c>
      <c r="G13" s="101" t="s">
        <v>193</v>
      </c>
      <c r="H13" s="102">
        <v>3976</v>
      </c>
      <c r="I13" s="100">
        <v>3</v>
      </c>
      <c r="J13" s="103">
        <f>บึงกาฬ!F17</f>
        <v>531084.48</v>
      </c>
      <c r="K13" s="104">
        <f>บึงกาฬ!AH17</f>
        <v>449457.94999999995</v>
      </c>
      <c r="L13" s="105">
        <f>บึงกาฬ!AI17</f>
        <v>1856149.54</v>
      </c>
      <c r="M13" s="105">
        <f>บึงกาฬ!AJ17</f>
        <v>1623487.6500000001</v>
      </c>
      <c r="N13" s="101"/>
      <c r="O13" s="101"/>
      <c r="P13" s="101"/>
      <c r="Q13" s="93">
        <f t="shared" si="0"/>
        <v>232661.8899999999</v>
      </c>
      <c r="R13" s="94">
        <f t="shared" si="1"/>
        <v>466.83841549295778</v>
      </c>
    </row>
    <row r="14" spans="1:19" x14ac:dyDescent="0.35">
      <c r="A14" s="100">
        <v>10</v>
      </c>
      <c r="B14" s="101" t="s">
        <v>57</v>
      </c>
      <c r="C14" s="101" t="s">
        <v>194</v>
      </c>
      <c r="D14" s="101" t="s">
        <v>1418</v>
      </c>
      <c r="E14" s="101" t="s">
        <v>174</v>
      </c>
      <c r="F14" s="101" t="s">
        <v>178</v>
      </c>
      <c r="G14" s="101" t="s">
        <v>195</v>
      </c>
      <c r="H14" s="102">
        <v>2661</v>
      </c>
      <c r="I14" s="100">
        <v>2</v>
      </c>
      <c r="J14" s="103">
        <f>บึงกาฬ!F18</f>
        <v>704354.98</v>
      </c>
      <c r="K14" s="104">
        <f>บึงกาฬ!AH18</f>
        <v>680302.89</v>
      </c>
      <c r="L14" s="105">
        <f>บึงกาฬ!AI18</f>
        <v>1831235.63</v>
      </c>
      <c r="M14" s="105">
        <f>บึงกาฬ!AJ18</f>
        <v>1465390.82</v>
      </c>
      <c r="N14" s="101"/>
      <c r="O14" s="101"/>
      <c r="P14" s="101"/>
      <c r="Q14" s="93">
        <f t="shared" si="0"/>
        <v>365844.80999999982</v>
      </c>
      <c r="R14" s="94">
        <f t="shared" si="1"/>
        <v>688.1757346862081</v>
      </c>
    </row>
    <row r="15" spans="1:19" x14ac:dyDescent="0.35">
      <c r="A15" s="100">
        <v>11</v>
      </c>
      <c r="B15" s="101" t="s">
        <v>57</v>
      </c>
      <c r="C15" s="101" t="s">
        <v>196</v>
      </c>
      <c r="D15" s="101" t="s">
        <v>1418</v>
      </c>
      <c r="E15" s="101" t="s">
        <v>174</v>
      </c>
      <c r="F15" s="101" t="s">
        <v>178</v>
      </c>
      <c r="G15" s="101" t="s">
        <v>197</v>
      </c>
      <c r="H15" s="102">
        <v>4126</v>
      </c>
      <c r="I15" s="100">
        <v>3</v>
      </c>
      <c r="J15" s="103">
        <f>บึงกาฬ!F19</f>
        <v>793977.54</v>
      </c>
      <c r="K15" s="104">
        <f>บึงกาฬ!AH19</f>
        <v>308317.97000000009</v>
      </c>
      <c r="L15" s="105">
        <f>บึงกาฬ!AI19</f>
        <v>2287091.3600000003</v>
      </c>
      <c r="M15" s="105">
        <f>บึงกาฬ!AJ19</f>
        <v>1901064.34</v>
      </c>
      <c r="N15" s="101"/>
      <c r="O15" s="101"/>
      <c r="P15" s="101"/>
      <c r="Q15" s="93">
        <f t="shared" si="0"/>
        <v>386027.02000000025</v>
      </c>
      <c r="R15" s="94">
        <f t="shared" si="1"/>
        <v>554.31201163354342</v>
      </c>
    </row>
    <row r="16" spans="1:19" x14ac:dyDescent="0.35">
      <c r="A16" s="100">
        <v>12</v>
      </c>
      <c r="B16" s="101" t="s">
        <v>57</v>
      </c>
      <c r="C16" s="101" t="s">
        <v>198</v>
      </c>
      <c r="D16" s="101" t="s">
        <v>1418</v>
      </c>
      <c r="E16" s="101" t="s">
        <v>174</v>
      </c>
      <c r="F16" s="101" t="s">
        <v>178</v>
      </c>
      <c r="G16" s="101" t="s">
        <v>199</v>
      </c>
      <c r="H16" s="102">
        <v>7075</v>
      </c>
      <c r="I16" s="100">
        <v>5</v>
      </c>
      <c r="J16" s="103">
        <f>บึงกาฬ!F20</f>
        <v>1442693.36</v>
      </c>
      <c r="K16" s="104">
        <f>บึงกาฬ!AH20</f>
        <v>1082537.8400000001</v>
      </c>
      <c r="L16" s="105">
        <f>บึงกาฬ!AI20</f>
        <v>3232688.3000000003</v>
      </c>
      <c r="M16" s="105">
        <f>บึงกาฬ!AJ20</f>
        <v>2601119.3800000004</v>
      </c>
      <c r="N16" s="101"/>
      <c r="O16" s="101"/>
      <c r="P16" s="101"/>
      <c r="Q16" s="93">
        <f t="shared" si="0"/>
        <v>631568.91999999993</v>
      </c>
      <c r="R16" s="94">
        <f t="shared" si="1"/>
        <v>456.91707420494703</v>
      </c>
    </row>
    <row r="17" spans="1:18" x14ac:dyDescent="0.35">
      <c r="A17" s="100">
        <v>13</v>
      </c>
      <c r="B17" s="101" t="s">
        <v>57</v>
      </c>
      <c r="C17" s="101" t="s">
        <v>200</v>
      </c>
      <c r="D17" s="101" t="s">
        <v>1418</v>
      </c>
      <c r="E17" s="101" t="s">
        <v>174</v>
      </c>
      <c r="F17" s="101" t="s">
        <v>178</v>
      </c>
      <c r="G17" s="101" t="s">
        <v>201</v>
      </c>
      <c r="H17" s="102">
        <v>4195</v>
      </c>
      <c r="I17" s="100">
        <v>3</v>
      </c>
      <c r="J17" s="103">
        <f>บึงกาฬ!F21</f>
        <v>645812.11</v>
      </c>
      <c r="K17" s="104">
        <f>บึงกาฬ!AH21</f>
        <v>276944.87000000005</v>
      </c>
      <c r="L17" s="105">
        <f>บึงกาฬ!AI21</f>
        <v>2179524.0699999998</v>
      </c>
      <c r="M17" s="105">
        <f>บึงกาฬ!AJ21</f>
        <v>2446622.2000000002</v>
      </c>
      <c r="N17" s="101"/>
      <c r="O17" s="101"/>
      <c r="P17" s="101"/>
      <c r="Q17" s="93">
        <f t="shared" si="0"/>
        <v>-267098.13000000035</v>
      </c>
      <c r="R17" s="94">
        <f t="shared" si="1"/>
        <v>519.55281764004769</v>
      </c>
    </row>
    <row r="18" spans="1:18" x14ac:dyDescent="0.35">
      <c r="A18" s="100">
        <v>14</v>
      </c>
      <c r="B18" s="101" t="s">
        <v>57</v>
      </c>
      <c r="C18" s="101" t="s">
        <v>202</v>
      </c>
      <c r="D18" s="101" t="s">
        <v>1418</v>
      </c>
      <c r="E18" s="101" t="s">
        <v>174</v>
      </c>
      <c r="F18" s="101" t="s">
        <v>178</v>
      </c>
      <c r="G18" s="101" t="s">
        <v>203</v>
      </c>
      <c r="H18" s="102">
        <v>3963</v>
      </c>
      <c r="I18" s="100">
        <v>3</v>
      </c>
      <c r="J18" s="103">
        <f>บึงกาฬ!F22</f>
        <v>1206073.32</v>
      </c>
      <c r="K18" s="104">
        <f>บึงกาฬ!AH22</f>
        <v>1602832.53</v>
      </c>
      <c r="L18" s="105">
        <f>บึงกาฬ!AI22</f>
        <v>1956281.62</v>
      </c>
      <c r="M18" s="105">
        <f>บึงกาฬ!AJ22</f>
        <v>1428436.94</v>
      </c>
      <c r="N18" s="101"/>
      <c r="O18" s="101"/>
      <c r="P18" s="101"/>
      <c r="Q18" s="93">
        <f t="shared" si="0"/>
        <v>527844.68000000017</v>
      </c>
      <c r="R18" s="94">
        <f t="shared" si="1"/>
        <v>493.63654302296243</v>
      </c>
    </row>
    <row r="19" spans="1:18" x14ac:dyDescent="0.35">
      <c r="A19" s="100">
        <v>15</v>
      </c>
      <c r="B19" s="101" t="s">
        <v>57</v>
      </c>
      <c r="C19" s="101" t="s">
        <v>204</v>
      </c>
      <c r="D19" s="101" t="s">
        <v>1418</v>
      </c>
      <c r="E19" s="101" t="s">
        <v>174</v>
      </c>
      <c r="F19" s="101" t="s">
        <v>178</v>
      </c>
      <c r="G19" s="101" t="s">
        <v>205</v>
      </c>
      <c r="H19" s="102">
        <v>1183</v>
      </c>
      <c r="I19" s="100">
        <v>1</v>
      </c>
      <c r="J19" s="103">
        <f>บึงกาฬ!F23</f>
        <v>705077.18</v>
      </c>
      <c r="K19" s="104">
        <f>บึงกาฬ!AH23</f>
        <v>518990.39000000007</v>
      </c>
      <c r="L19" s="105">
        <f>บึงกาฬ!AI23</f>
        <v>1596053.7200000002</v>
      </c>
      <c r="M19" s="105">
        <f>บึงกาฬ!AJ23</f>
        <v>1650327.43</v>
      </c>
      <c r="N19" s="101"/>
      <c r="O19" s="101"/>
      <c r="P19" s="101"/>
      <c r="Q19" s="93">
        <f t="shared" si="0"/>
        <v>-54273.70999999973</v>
      </c>
      <c r="R19" s="94">
        <f t="shared" si="1"/>
        <v>1349.1578360101439</v>
      </c>
    </row>
    <row r="20" spans="1:18" s="112" customFormat="1" x14ac:dyDescent="0.35">
      <c r="A20" s="106">
        <v>1</v>
      </c>
      <c r="B20" s="107" t="s">
        <v>57</v>
      </c>
      <c r="C20" s="107"/>
      <c r="D20" s="107"/>
      <c r="E20" s="107" t="s">
        <v>75</v>
      </c>
      <c r="F20" s="107"/>
      <c r="G20" s="107" t="s">
        <v>206</v>
      </c>
      <c r="H20" s="108">
        <f>SUM(H5:H19)</f>
        <v>62731</v>
      </c>
      <c r="I20" s="106"/>
      <c r="J20" s="109">
        <f>SUM(J5:J19)</f>
        <v>14122354.75</v>
      </c>
      <c r="K20" s="109">
        <f>SUM(K5:K19)</f>
        <v>10710403.559999999</v>
      </c>
      <c r="L20" s="109">
        <f>SUM(L5:L19)</f>
        <v>31502265.640000001</v>
      </c>
      <c r="M20" s="109">
        <f>SUM(M5:M19)</f>
        <v>29578555.689999998</v>
      </c>
      <c r="N20" s="107">
        <v>14</v>
      </c>
      <c r="O20" s="107">
        <v>14</v>
      </c>
      <c r="P20" s="107">
        <f>N20-O20</f>
        <v>0</v>
      </c>
      <c r="Q20" s="110">
        <f t="shared" si="0"/>
        <v>1923709.950000003</v>
      </c>
      <c r="R20" s="111">
        <f>L20/H20</f>
        <v>502.18019224944607</v>
      </c>
    </row>
    <row r="21" spans="1:18" x14ac:dyDescent="0.35">
      <c r="A21" s="100">
        <v>1</v>
      </c>
      <c r="B21" s="101" t="s">
        <v>57</v>
      </c>
      <c r="C21" s="101" t="s">
        <v>177</v>
      </c>
      <c r="D21" s="101" t="s">
        <v>92</v>
      </c>
      <c r="E21" s="101" t="s">
        <v>207</v>
      </c>
      <c r="F21" s="101" t="s">
        <v>208</v>
      </c>
      <c r="G21" s="101" t="s">
        <v>209</v>
      </c>
      <c r="H21" s="102"/>
      <c r="I21" s="100"/>
      <c r="J21" s="103"/>
      <c r="K21" s="104"/>
      <c r="L21" s="105"/>
      <c r="M21" s="105"/>
      <c r="N21" s="101"/>
      <c r="O21" s="101"/>
      <c r="P21" s="101"/>
    </row>
    <row r="22" spans="1:18" x14ac:dyDescent="0.35">
      <c r="A22" s="100">
        <v>2</v>
      </c>
      <c r="B22" s="101" t="s">
        <v>57</v>
      </c>
      <c r="C22" s="101" t="s">
        <v>180</v>
      </c>
      <c r="D22" s="101" t="s">
        <v>92</v>
      </c>
      <c r="E22" s="101" t="s">
        <v>207</v>
      </c>
      <c r="F22" s="101" t="s">
        <v>178</v>
      </c>
      <c r="G22" s="101" t="s">
        <v>210</v>
      </c>
      <c r="H22" s="102">
        <v>6164</v>
      </c>
      <c r="I22" s="100">
        <v>5</v>
      </c>
      <c r="J22" s="103">
        <f>บึงกาฬ!F24</f>
        <v>1041559.79</v>
      </c>
      <c r="K22" s="104">
        <f>บึงกาฬ!AH24</f>
        <v>1086351.46</v>
      </c>
      <c r="L22" s="105">
        <f>บึงกาฬ!AI24</f>
        <v>3563159.59</v>
      </c>
      <c r="M22" s="105">
        <f>บึงกาฬ!AJ24</f>
        <v>2731620.79</v>
      </c>
      <c r="N22" s="101"/>
      <c r="O22" s="101"/>
      <c r="P22" s="101"/>
      <c r="Q22" s="93">
        <f t="shared" si="0"/>
        <v>831538.79999999981</v>
      </c>
      <c r="R22" s="94">
        <f t="shared" si="1"/>
        <v>578.05963497728749</v>
      </c>
    </row>
    <row r="23" spans="1:18" x14ac:dyDescent="0.35">
      <c r="A23" s="100">
        <v>3</v>
      </c>
      <c r="B23" s="101" t="s">
        <v>57</v>
      </c>
      <c r="C23" s="101" t="s">
        <v>182</v>
      </c>
      <c r="D23" s="101" t="s">
        <v>92</v>
      </c>
      <c r="E23" s="101" t="s">
        <v>207</v>
      </c>
      <c r="F23" s="101" t="s">
        <v>178</v>
      </c>
      <c r="G23" s="101" t="s">
        <v>211</v>
      </c>
      <c r="H23" s="102">
        <v>4337</v>
      </c>
      <c r="I23" s="100">
        <v>3</v>
      </c>
      <c r="J23" s="103">
        <f>บึงกาฬ!F25</f>
        <v>642486.05000000005</v>
      </c>
      <c r="K23" s="104">
        <f>บึงกาฬ!AH25</f>
        <v>646251.92000000004</v>
      </c>
      <c r="L23" s="105">
        <f>บึงกาฬ!AI25</f>
        <v>2912821.26</v>
      </c>
      <c r="M23" s="105">
        <f>บึงกาฬ!AJ25</f>
        <v>2415245.87</v>
      </c>
      <c r="N23" s="101"/>
      <c r="O23" s="101"/>
      <c r="P23" s="101"/>
      <c r="Q23" s="93">
        <f t="shared" si="0"/>
        <v>497575.38999999966</v>
      </c>
      <c r="R23" s="94">
        <f t="shared" si="1"/>
        <v>671.62122665436937</v>
      </c>
    </row>
    <row r="24" spans="1:18" x14ac:dyDescent="0.35">
      <c r="A24" s="100">
        <v>4</v>
      </c>
      <c r="B24" s="101" t="s">
        <v>57</v>
      </c>
      <c r="C24" s="101" t="s">
        <v>184</v>
      </c>
      <c r="D24" s="101" t="s">
        <v>92</v>
      </c>
      <c r="E24" s="101" t="s">
        <v>207</v>
      </c>
      <c r="F24" s="101" t="s">
        <v>178</v>
      </c>
      <c r="G24" s="101" t="s">
        <v>212</v>
      </c>
      <c r="H24" s="102">
        <v>3695</v>
      </c>
      <c r="I24" s="100">
        <v>3</v>
      </c>
      <c r="J24" s="103">
        <f>บึงกาฬ!F26</f>
        <v>427912.86</v>
      </c>
      <c r="K24" s="104">
        <f>บึงกาฬ!AH26</f>
        <v>207937.30000000002</v>
      </c>
      <c r="L24" s="105">
        <f>บึงกาฬ!AI26</f>
        <v>1426166.95</v>
      </c>
      <c r="M24" s="105">
        <f>บึงกาฬ!AJ26</f>
        <v>1421813.3299999998</v>
      </c>
      <c r="N24" s="101"/>
      <c r="O24" s="101"/>
      <c r="P24" s="101"/>
      <c r="Q24" s="93">
        <f t="shared" si="0"/>
        <v>4353.6200000001118</v>
      </c>
      <c r="R24" s="94">
        <f t="shared" si="1"/>
        <v>385.97211096075779</v>
      </c>
    </row>
    <row r="25" spans="1:18" x14ac:dyDescent="0.35">
      <c r="A25" s="100">
        <v>5</v>
      </c>
      <c r="B25" s="101" t="s">
        <v>57</v>
      </c>
      <c r="C25" s="101" t="s">
        <v>186</v>
      </c>
      <c r="D25" s="101" t="s">
        <v>92</v>
      </c>
      <c r="E25" s="101" t="s">
        <v>207</v>
      </c>
      <c r="F25" s="101" t="s">
        <v>178</v>
      </c>
      <c r="G25" s="101" t="s">
        <v>213</v>
      </c>
      <c r="H25" s="102">
        <v>4281</v>
      </c>
      <c r="I25" s="100">
        <v>3</v>
      </c>
      <c r="J25" s="103">
        <f>บึงกาฬ!F27</f>
        <v>729032</v>
      </c>
      <c r="K25" s="104">
        <f>บึงกาฬ!AH27</f>
        <v>364566.33999999997</v>
      </c>
      <c r="L25" s="105">
        <f>บึงกาฬ!AI27</f>
        <v>2366105.5300000003</v>
      </c>
      <c r="M25" s="105">
        <f>บึงกาฬ!AJ27</f>
        <v>2345368.84</v>
      </c>
      <c r="N25" s="101"/>
      <c r="O25" s="101"/>
      <c r="P25" s="101"/>
      <c r="Q25" s="93">
        <f t="shared" si="0"/>
        <v>20736.69000000041</v>
      </c>
      <c r="R25" s="94">
        <f t="shared" si="1"/>
        <v>552.69925951880407</v>
      </c>
    </row>
    <row r="26" spans="1:18" x14ac:dyDescent="0.35">
      <c r="A26" s="100">
        <v>6</v>
      </c>
      <c r="B26" s="101" t="s">
        <v>57</v>
      </c>
      <c r="C26" s="101" t="s">
        <v>188</v>
      </c>
      <c r="D26" s="101" t="s">
        <v>92</v>
      </c>
      <c r="E26" s="101" t="s">
        <v>207</v>
      </c>
      <c r="F26" s="101" t="s">
        <v>178</v>
      </c>
      <c r="G26" s="101" t="s">
        <v>214</v>
      </c>
      <c r="H26" s="102">
        <v>2675</v>
      </c>
      <c r="I26" s="100">
        <v>2</v>
      </c>
      <c r="J26" s="103">
        <f>บึงกาฬ!F28</f>
        <v>176979.47</v>
      </c>
      <c r="K26" s="104">
        <f>บึงกาฬ!AH28</f>
        <v>179844.55</v>
      </c>
      <c r="L26" s="105">
        <f>บึงกาฬ!AI28</f>
        <v>1203087.2</v>
      </c>
      <c r="M26" s="105">
        <f>บึงกาฬ!AJ28</f>
        <v>1293225.67</v>
      </c>
      <c r="N26" s="101"/>
      <c r="O26" s="101"/>
      <c r="P26" s="101"/>
      <c r="Q26" s="93">
        <f t="shared" si="0"/>
        <v>-90138.469999999972</v>
      </c>
      <c r="R26" s="94">
        <f t="shared" si="1"/>
        <v>449.7522242990654</v>
      </c>
    </row>
    <row r="27" spans="1:18" x14ac:dyDescent="0.35">
      <c r="A27" s="100">
        <v>7</v>
      </c>
      <c r="B27" s="101" t="s">
        <v>57</v>
      </c>
      <c r="C27" s="101" t="s">
        <v>190</v>
      </c>
      <c r="D27" s="101" t="s">
        <v>92</v>
      </c>
      <c r="E27" s="101" t="s">
        <v>207</v>
      </c>
      <c r="F27" s="101" t="s">
        <v>178</v>
      </c>
      <c r="G27" s="101" t="s">
        <v>215</v>
      </c>
      <c r="H27" s="102">
        <v>3198</v>
      </c>
      <c r="I27" s="100">
        <v>3</v>
      </c>
      <c r="J27" s="103">
        <f>บึงกาฬ!F29</f>
        <v>955302.45</v>
      </c>
      <c r="K27" s="104">
        <f>บึงกาฬ!AH29</f>
        <v>-1428157.96</v>
      </c>
      <c r="L27" s="105">
        <f>บึงกาฬ!AI29</f>
        <v>1504620.1099999999</v>
      </c>
      <c r="M27" s="105">
        <f>บึงกาฬ!AJ29</f>
        <v>1256953.8999999999</v>
      </c>
      <c r="N27" s="101"/>
      <c r="O27" s="101"/>
      <c r="P27" s="101"/>
      <c r="Q27" s="93">
        <f t="shared" si="0"/>
        <v>247666.20999999996</v>
      </c>
      <c r="R27" s="94">
        <f t="shared" si="1"/>
        <v>470.48783927454656</v>
      </c>
    </row>
    <row r="28" spans="1:18" x14ac:dyDescent="0.35">
      <c r="A28" s="100">
        <v>8</v>
      </c>
      <c r="B28" s="101" t="s">
        <v>57</v>
      </c>
      <c r="C28" s="101" t="s">
        <v>192</v>
      </c>
      <c r="D28" s="101" t="s">
        <v>92</v>
      </c>
      <c r="E28" s="101" t="s">
        <v>207</v>
      </c>
      <c r="F28" s="101" t="s">
        <v>178</v>
      </c>
      <c r="G28" s="101" t="s">
        <v>216</v>
      </c>
      <c r="H28" s="102">
        <v>1853</v>
      </c>
      <c r="I28" s="100">
        <v>2</v>
      </c>
      <c r="J28" s="103">
        <f>บึงกาฬ!F30</f>
        <v>621151.29</v>
      </c>
      <c r="K28" s="104">
        <f>บึงกาฬ!AH30</f>
        <v>439081.5</v>
      </c>
      <c r="L28" s="105">
        <f>บึงกาฬ!AI30</f>
        <v>1414746.4000000001</v>
      </c>
      <c r="M28" s="105">
        <f>บึงกาฬ!AJ30</f>
        <v>1173645.1500000001</v>
      </c>
      <c r="N28" s="101"/>
      <c r="O28" s="101"/>
      <c r="P28" s="101"/>
      <c r="Q28" s="93">
        <f t="shared" si="0"/>
        <v>241101.25</v>
      </c>
      <c r="R28" s="94">
        <f t="shared" si="1"/>
        <v>763.48969239071778</v>
      </c>
    </row>
    <row r="29" spans="1:18" x14ac:dyDescent="0.35">
      <c r="A29" s="100">
        <v>9</v>
      </c>
      <c r="B29" s="101" t="s">
        <v>57</v>
      </c>
      <c r="C29" s="101" t="s">
        <v>194</v>
      </c>
      <c r="D29" s="101" t="s">
        <v>92</v>
      </c>
      <c r="E29" s="101" t="s">
        <v>207</v>
      </c>
      <c r="F29" s="101" t="s">
        <v>178</v>
      </c>
      <c r="G29" s="101" t="s">
        <v>217</v>
      </c>
      <c r="H29" s="102">
        <v>2837</v>
      </c>
      <c r="I29" s="100">
        <v>2</v>
      </c>
      <c r="J29" s="103">
        <f>บึงกาฬ!F31</f>
        <v>448013.53</v>
      </c>
      <c r="K29" s="104">
        <f>บึงกาฬ!AH31</f>
        <v>231019.7</v>
      </c>
      <c r="L29" s="105">
        <f>บึงกาฬ!AI31</f>
        <v>2342699.3200000003</v>
      </c>
      <c r="M29" s="105">
        <f>บึงกาฬ!AJ31</f>
        <v>2171161.46</v>
      </c>
      <c r="N29" s="101"/>
      <c r="O29" s="101"/>
      <c r="P29" s="101"/>
      <c r="Q29" s="93">
        <f t="shared" si="0"/>
        <v>171537.86000000034</v>
      </c>
      <c r="R29" s="94">
        <f t="shared" si="1"/>
        <v>825.76641522735292</v>
      </c>
    </row>
    <row r="30" spans="1:18" x14ac:dyDescent="0.35">
      <c r="A30" s="100">
        <v>10</v>
      </c>
      <c r="B30" s="101" t="s">
        <v>57</v>
      </c>
      <c r="C30" s="101" t="s">
        <v>177</v>
      </c>
      <c r="D30" s="101" t="s">
        <v>92</v>
      </c>
      <c r="E30" s="101" t="s">
        <v>207</v>
      </c>
      <c r="F30" s="101" t="s">
        <v>178</v>
      </c>
      <c r="G30" s="101" t="s">
        <v>218</v>
      </c>
      <c r="H30" s="102">
        <v>6949</v>
      </c>
      <c r="I30" s="100">
        <v>5</v>
      </c>
      <c r="J30" s="103">
        <f>บึงกาฬ!F32</f>
        <v>1186997.72</v>
      </c>
      <c r="K30" s="104">
        <f>บึงกาฬ!AH32</f>
        <v>778928.72</v>
      </c>
      <c r="L30" s="105">
        <f>บึงกาฬ!AI32</f>
        <v>4427195</v>
      </c>
      <c r="M30" s="105">
        <f>บึงกาฬ!AJ32</f>
        <v>4025513.28</v>
      </c>
      <c r="N30" s="101"/>
      <c r="O30" s="101"/>
      <c r="P30" s="101"/>
      <c r="Q30" s="93">
        <f t="shared" si="0"/>
        <v>401681.7200000002</v>
      </c>
      <c r="R30" s="94">
        <f t="shared" si="1"/>
        <v>637.09814361778672</v>
      </c>
    </row>
    <row r="31" spans="1:18" x14ac:dyDescent="0.35">
      <c r="A31" s="100">
        <v>11</v>
      </c>
      <c r="B31" s="101" t="s">
        <v>57</v>
      </c>
      <c r="C31" s="101" t="s">
        <v>177</v>
      </c>
      <c r="D31" s="101" t="s">
        <v>92</v>
      </c>
      <c r="E31" s="101" t="s">
        <v>207</v>
      </c>
      <c r="F31" s="101" t="s">
        <v>178</v>
      </c>
      <c r="G31" s="101" t="s">
        <v>219</v>
      </c>
      <c r="H31" s="102">
        <v>5245</v>
      </c>
      <c r="I31" s="100">
        <v>4</v>
      </c>
      <c r="J31" s="103">
        <f>บึงกาฬ!F33</f>
        <v>318550.53000000003</v>
      </c>
      <c r="K31" s="104">
        <f>บึงกาฬ!AH33</f>
        <v>354959.53</v>
      </c>
      <c r="L31" s="105">
        <f>บึงกาฬ!AI33</f>
        <v>2044350.9</v>
      </c>
      <c r="M31" s="105">
        <f>บึงกาฬ!AJ33</f>
        <v>1782481.5</v>
      </c>
      <c r="N31" s="101"/>
      <c r="O31" s="101"/>
      <c r="P31" s="101"/>
      <c r="Q31" s="93">
        <f t="shared" si="0"/>
        <v>261869.39999999991</v>
      </c>
      <c r="R31" s="94">
        <f t="shared" si="1"/>
        <v>389.77138226882744</v>
      </c>
    </row>
    <row r="32" spans="1:18" x14ac:dyDescent="0.35">
      <c r="A32" s="100">
        <v>12</v>
      </c>
      <c r="B32" s="101" t="s">
        <v>57</v>
      </c>
      <c r="C32" s="101" t="s">
        <v>177</v>
      </c>
      <c r="D32" s="101" t="s">
        <v>92</v>
      </c>
      <c r="E32" s="101" t="s">
        <v>207</v>
      </c>
      <c r="F32" s="101" t="s">
        <v>178</v>
      </c>
      <c r="G32" s="101" t="s">
        <v>220</v>
      </c>
      <c r="H32" s="102">
        <v>4916</v>
      </c>
      <c r="I32" s="100">
        <v>4</v>
      </c>
      <c r="J32" s="103">
        <f>บึงกาฬ!F34</f>
        <v>833597.06</v>
      </c>
      <c r="K32" s="104">
        <f>บึงกาฬ!AH34</f>
        <v>1135231.7100000002</v>
      </c>
      <c r="L32" s="105">
        <f>บึงกาฬ!AI34</f>
        <v>1913735.93</v>
      </c>
      <c r="M32" s="105">
        <f>บึงกาฬ!AJ34</f>
        <v>1151219.82</v>
      </c>
      <c r="N32" s="101"/>
      <c r="O32" s="101"/>
      <c r="P32" s="101"/>
      <c r="Q32" s="93">
        <f t="shared" si="0"/>
        <v>762516.10999999987</v>
      </c>
      <c r="R32" s="94">
        <f t="shared" si="1"/>
        <v>389.28721114727421</v>
      </c>
    </row>
    <row r="33" spans="1:18" x14ac:dyDescent="0.35">
      <c r="A33" s="100">
        <v>13</v>
      </c>
      <c r="B33" s="101" t="s">
        <v>57</v>
      </c>
      <c r="C33" s="101" t="s">
        <v>177</v>
      </c>
      <c r="D33" s="101" t="s">
        <v>92</v>
      </c>
      <c r="E33" s="101" t="s">
        <v>207</v>
      </c>
      <c r="F33" s="101" t="s">
        <v>178</v>
      </c>
      <c r="G33" s="101" t="s">
        <v>221</v>
      </c>
      <c r="H33" s="102">
        <v>1492</v>
      </c>
      <c r="I33" s="100">
        <v>1</v>
      </c>
      <c r="J33" s="103">
        <f>บึงกาฬ!F35</f>
        <v>561283.92000000004</v>
      </c>
      <c r="K33" s="104">
        <f>บึงกาฬ!AH35</f>
        <v>562006.92000000004</v>
      </c>
      <c r="L33" s="105">
        <f>บึงกาฬ!AI35</f>
        <v>1805139.53</v>
      </c>
      <c r="M33" s="105">
        <f>บึงกาฬ!AJ35</f>
        <v>1352593</v>
      </c>
      <c r="N33" s="101"/>
      <c r="O33" s="101"/>
      <c r="P33" s="101"/>
      <c r="Q33" s="93">
        <f t="shared" si="0"/>
        <v>452546.53</v>
      </c>
      <c r="R33" s="94">
        <f t="shared" si="1"/>
        <v>1209.8790415549597</v>
      </c>
    </row>
    <row r="34" spans="1:18" s="112" customFormat="1" x14ac:dyDescent="0.35">
      <c r="A34" s="106">
        <v>2</v>
      </c>
      <c r="B34" s="107" t="s">
        <v>57</v>
      </c>
      <c r="C34" s="107"/>
      <c r="D34" s="107"/>
      <c r="E34" s="107" t="s">
        <v>75</v>
      </c>
      <c r="F34" s="107"/>
      <c r="G34" s="107" t="s">
        <v>222</v>
      </c>
      <c r="H34" s="113">
        <f>SUM(H22:H33)</f>
        <v>47642</v>
      </c>
      <c r="I34" s="106"/>
      <c r="J34" s="109">
        <f>SUM(J21:J33)</f>
        <v>7942866.6699999999</v>
      </c>
      <c r="K34" s="109">
        <f>SUM(K21:K33)</f>
        <v>4558021.6899999995</v>
      </c>
      <c r="L34" s="109">
        <f>SUM(L21:L33)</f>
        <v>26923827.719999999</v>
      </c>
      <c r="M34" s="109">
        <f>SUM(M21:M33)</f>
        <v>23120842.610000003</v>
      </c>
      <c r="N34" s="107">
        <v>12</v>
      </c>
      <c r="O34" s="107">
        <v>12</v>
      </c>
      <c r="P34" s="107">
        <f>N34-O34</f>
        <v>0</v>
      </c>
      <c r="Q34" s="110">
        <f t="shared" si="0"/>
        <v>3802985.1099999957</v>
      </c>
      <c r="R34" s="111">
        <f>L34/H34</f>
        <v>565.12799042861343</v>
      </c>
    </row>
    <row r="35" spans="1:18" x14ac:dyDescent="0.35">
      <c r="A35" s="100">
        <v>1</v>
      </c>
      <c r="B35" s="101" t="s">
        <v>57</v>
      </c>
      <c r="C35" s="101" t="s">
        <v>180</v>
      </c>
      <c r="D35" s="101" t="s">
        <v>85</v>
      </c>
      <c r="E35" s="101" t="s">
        <v>223</v>
      </c>
      <c r="F35" s="101" t="s">
        <v>208</v>
      </c>
      <c r="G35" s="101" t="s">
        <v>224</v>
      </c>
      <c r="H35" s="102"/>
      <c r="I35" s="100"/>
      <c r="J35" s="103"/>
      <c r="K35" s="104"/>
      <c r="L35" s="105"/>
      <c r="M35" s="105"/>
      <c r="N35" s="101"/>
      <c r="O35" s="101"/>
      <c r="P35" s="101"/>
    </row>
    <row r="36" spans="1:18" x14ac:dyDescent="0.35">
      <c r="A36" s="100">
        <v>2</v>
      </c>
      <c r="B36" s="101" t="s">
        <v>57</v>
      </c>
      <c r="C36" s="101" t="s">
        <v>180</v>
      </c>
      <c r="D36" s="101" t="s">
        <v>85</v>
      </c>
      <c r="E36" s="101" t="s">
        <v>223</v>
      </c>
      <c r="F36" s="101" t="s">
        <v>178</v>
      </c>
      <c r="G36" s="101" t="s">
        <v>225</v>
      </c>
      <c r="H36" s="102">
        <v>6263</v>
      </c>
      <c r="I36" s="100">
        <v>5</v>
      </c>
      <c r="J36" s="103">
        <f>บึงกาฬ!F36</f>
        <v>1632321.78</v>
      </c>
      <c r="K36" s="104">
        <f>บึงกาฬ!AH36</f>
        <v>1191479.03</v>
      </c>
      <c r="L36" s="105">
        <f>บึงกาฬ!AI36</f>
        <v>2408955.6799999997</v>
      </c>
      <c r="M36" s="105">
        <f>บึงกาฬ!AJ36</f>
        <v>2224604.13</v>
      </c>
      <c r="N36" s="101"/>
      <c r="O36" s="101"/>
      <c r="P36" s="101"/>
      <c r="Q36" s="93">
        <f t="shared" si="0"/>
        <v>184351.54999999981</v>
      </c>
      <c r="R36" s="94">
        <f t="shared" si="1"/>
        <v>384.63287242535523</v>
      </c>
    </row>
    <row r="37" spans="1:18" x14ac:dyDescent="0.35">
      <c r="A37" s="100">
        <v>3</v>
      </c>
      <c r="B37" s="101" t="s">
        <v>57</v>
      </c>
      <c r="C37" s="101" t="s">
        <v>180</v>
      </c>
      <c r="D37" s="101" t="s">
        <v>85</v>
      </c>
      <c r="E37" s="101" t="s">
        <v>223</v>
      </c>
      <c r="F37" s="101" t="s">
        <v>178</v>
      </c>
      <c r="G37" s="101" t="s">
        <v>226</v>
      </c>
      <c r="H37" s="102">
        <v>4267</v>
      </c>
      <c r="I37" s="100">
        <v>3</v>
      </c>
      <c r="J37" s="103">
        <f>บึงกาฬ!F37</f>
        <v>839240.53</v>
      </c>
      <c r="K37" s="104">
        <f>บึงกาฬ!AH37</f>
        <v>842898.93</v>
      </c>
      <c r="L37" s="105">
        <f>บึงกาฬ!AI37</f>
        <v>1618931.49</v>
      </c>
      <c r="M37" s="105">
        <f>บึงกาฬ!AJ37</f>
        <v>1390267.99</v>
      </c>
      <c r="N37" s="101"/>
      <c r="O37" s="101"/>
      <c r="P37" s="101"/>
      <c r="Q37" s="93">
        <f t="shared" si="0"/>
        <v>228663.5</v>
      </c>
      <c r="R37" s="94">
        <f t="shared" si="1"/>
        <v>379.40742676353409</v>
      </c>
    </row>
    <row r="38" spans="1:18" x14ac:dyDescent="0.35">
      <c r="A38" s="100">
        <v>4</v>
      </c>
      <c r="B38" s="101" t="s">
        <v>57</v>
      </c>
      <c r="C38" s="101" t="s">
        <v>180</v>
      </c>
      <c r="D38" s="101" t="s">
        <v>85</v>
      </c>
      <c r="E38" s="101" t="s">
        <v>223</v>
      </c>
      <c r="F38" s="101" t="s">
        <v>178</v>
      </c>
      <c r="G38" s="101" t="s">
        <v>1415</v>
      </c>
      <c r="H38" s="102">
        <v>5651</v>
      </c>
      <c r="I38" s="100">
        <v>4</v>
      </c>
      <c r="J38" s="103">
        <f>บึงกาฬ!F38</f>
        <v>589692.56000000006</v>
      </c>
      <c r="K38" s="104">
        <f>บึงกาฬ!AH38</f>
        <v>349729.36000000004</v>
      </c>
      <c r="L38" s="105">
        <f>บึงกาฬ!AI38</f>
        <v>1918387.1199999999</v>
      </c>
      <c r="M38" s="105">
        <f>บึงกาฬ!AJ38</f>
        <v>1884702.47</v>
      </c>
      <c r="N38" s="101"/>
      <c r="O38" s="101"/>
      <c r="P38" s="101"/>
      <c r="Q38" s="93">
        <f t="shared" si="0"/>
        <v>33684.649999999907</v>
      </c>
      <c r="R38" s="94">
        <f t="shared" si="1"/>
        <v>339.47745885683946</v>
      </c>
    </row>
    <row r="39" spans="1:18" x14ac:dyDescent="0.35">
      <c r="A39" s="100">
        <v>5</v>
      </c>
      <c r="B39" s="101" t="s">
        <v>57</v>
      </c>
      <c r="C39" s="101" t="s">
        <v>180</v>
      </c>
      <c r="D39" s="101" t="s">
        <v>85</v>
      </c>
      <c r="E39" s="101" t="s">
        <v>223</v>
      </c>
      <c r="F39" s="101" t="s">
        <v>178</v>
      </c>
      <c r="G39" s="101" t="s">
        <v>228</v>
      </c>
      <c r="H39" s="102">
        <v>2509</v>
      </c>
      <c r="I39" s="100">
        <v>2</v>
      </c>
      <c r="J39" s="103">
        <f>บึงกาฬ!F39</f>
        <v>750128.29</v>
      </c>
      <c r="K39" s="104">
        <f>บึงกาฬ!AH39</f>
        <v>794816.54000000015</v>
      </c>
      <c r="L39" s="105">
        <f>บึงกาฬ!AI39</f>
        <v>1293488.17</v>
      </c>
      <c r="M39" s="105">
        <f>บึงกาฬ!AJ39</f>
        <v>1083127.05</v>
      </c>
      <c r="N39" s="101"/>
      <c r="O39" s="101"/>
      <c r="P39" s="101"/>
      <c r="Q39" s="93">
        <f t="shared" si="0"/>
        <v>210361.11999999988</v>
      </c>
      <c r="R39" s="94">
        <f t="shared" si="1"/>
        <v>515.53932642487041</v>
      </c>
    </row>
    <row r="40" spans="1:18" x14ac:dyDescent="0.35">
      <c r="A40" s="100">
        <v>6</v>
      </c>
      <c r="B40" s="101" t="s">
        <v>57</v>
      </c>
      <c r="C40" s="101" t="s">
        <v>180</v>
      </c>
      <c r="D40" s="101" t="s">
        <v>85</v>
      </c>
      <c r="E40" s="101" t="s">
        <v>223</v>
      </c>
      <c r="F40" s="101" t="s">
        <v>178</v>
      </c>
      <c r="G40" s="101" t="s">
        <v>229</v>
      </c>
      <c r="H40" s="102">
        <v>2165</v>
      </c>
      <c r="I40" s="100">
        <v>2</v>
      </c>
      <c r="J40" s="103">
        <f>บึงกาฬ!F40</f>
        <v>775104.49</v>
      </c>
      <c r="K40" s="104">
        <f>บึงกาฬ!AH40</f>
        <v>741085.41</v>
      </c>
      <c r="L40" s="105">
        <f>บึงกาฬ!AI40</f>
        <v>1785983.3900000001</v>
      </c>
      <c r="M40" s="105">
        <f>บึงกาฬ!AJ40</f>
        <v>1567608.26</v>
      </c>
      <c r="N40" s="101"/>
      <c r="O40" s="101"/>
      <c r="P40" s="101"/>
      <c r="Q40" s="93">
        <f t="shared" si="0"/>
        <v>218375.13000000012</v>
      </c>
      <c r="R40" s="94">
        <f t="shared" si="1"/>
        <v>824.9345912240185</v>
      </c>
    </row>
    <row r="41" spans="1:18" x14ac:dyDescent="0.35">
      <c r="A41" s="100">
        <v>7</v>
      </c>
      <c r="B41" s="101" t="s">
        <v>57</v>
      </c>
      <c r="C41" s="101" t="s">
        <v>180</v>
      </c>
      <c r="D41" s="101" t="s">
        <v>85</v>
      </c>
      <c r="E41" s="101" t="s">
        <v>223</v>
      </c>
      <c r="F41" s="101" t="s">
        <v>178</v>
      </c>
      <c r="G41" s="101" t="s">
        <v>230</v>
      </c>
      <c r="H41" s="102">
        <v>2535</v>
      </c>
      <c r="I41" s="100">
        <v>2</v>
      </c>
      <c r="J41" s="103">
        <f>บึงกาฬ!F41</f>
        <v>691266.87</v>
      </c>
      <c r="K41" s="104">
        <f>บึงกาฬ!AH41</f>
        <v>336722.81000000006</v>
      </c>
      <c r="L41" s="105">
        <f>บึงกาฬ!AI41</f>
        <v>1598853.1</v>
      </c>
      <c r="M41" s="105">
        <f>บึงกาฬ!AJ41</f>
        <v>1332887.79</v>
      </c>
      <c r="N41" s="101"/>
      <c r="O41" s="101"/>
      <c r="P41" s="101"/>
      <c r="Q41" s="93">
        <f t="shared" si="0"/>
        <v>265965.31000000006</v>
      </c>
      <c r="R41" s="94">
        <f t="shared" si="1"/>
        <v>630.71128205128207</v>
      </c>
    </row>
    <row r="42" spans="1:18" x14ac:dyDescent="0.35">
      <c r="A42" s="100">
        <v>8</v>
      </c>
      <c r="B42" s="101" t="s">
        <v>57</v>
      </c>
      <c r="C42" s="101" t="s">
        <v>180</v>
      </c>
      <c r="D42" s="101" t="s">
        <v>85</v>
      </c>
      <c r="E42" s="101" t="s">
        <v>223</v>
      </c>
      <c r="F42" s="101" t="s">
        <v>178</v>
      </c>
      <c r="G42" s="101" t="s">
        <v>231</v>
      </c>
      <c r="H42" s="102">
        <v>4564</v>
      </c>
      <c r="I42" s="100">
        <v>4</v>
      </c>
      <c r="J42" s="103">
        <f>บึงกาฬ!F42</f>
        <v>973641.17</v>
      </c>
      <c r="K42" s="104">
        <f>บึงกาฬ!AH42</f>
        <v>570154.00000000012</v>
      </c>
      <c r="L42" s="105">
        <f>บึงกาฬ!AI42</f>
        <v>2106844.2300000004</v>
      </c>
      <c r="M42" s="105">
        <f>บึงกาฬ!AJ42</f>
        <v>2031541.7300000002</v>
      </c>
      <c r="N42" s="101"/>
      <c r="O42" s="101"/>
      <c r="P42" s="101"/>
      <c r="Q42" s="93">
        <f t="shared" si="0"/>
        <v>75302.500000000233</v>
      </c>
      <c r="R42" s="94">
        <f t="shared" si="1"/>
        <v>461.62231156879938</v>
      </c>
    </row>
    <row r="43" spans="1:18" x14ac:dyDescent="0.35">
      <c r="A43" s="100">
        <v>9</v>
      </c>
      <c r="B43" s="101" t="s">
        <v>57</v>
      </c>
      <c r="C43" s="101" t="s">
        <v>180</v>
      </c>
      <c r="D43" s="101" t="s">
        <v>85</v>
      </c>
      <c r="E43" s="101" t="s">
        <v>223</v>
      </c>
      <c r="F43" s="101" t="s">
        <v>178</v>
      </c>
      <c r="G43" s="101" t="s">
        <v>232</v>
      </c>
      <c r="H43" s="102">
        <v>2825</v>
      </c>
      <c r="I43" s="100">
        <v>2</v>
      </c>
      <c r="J43" s="103">
        <f>บึงกาฬ!F43</f>
        <v>930104.82</v>
      </c>
      <c r="K43" s="104">
        <f>บึงกาฬ!AH43</f>
        <v>822852.36</v>
      </c>
      <c r="L43" s="105">
        <f>บึงกาฬ!AI43</f>
        <v>1385871.9100000001</v>
      </c>
      <c r="M43" s="105">
        <f>บึงกาฬ!AJ43</f>
        <v>1387912.8099999998</v>
      </c>
      <c r="N43" s="101"/>
      <c r="O43" s="101"/>
      <c r="P43" s="101"/>
      <c r="Q43" s="93">
        <f t="shared" si="0"/>
        <v>-2040.899999999674</v>
      </c>
      <c r="R43" s="94">
        <f t="shared" si="1"/>
        <v>490.57412743362835</v>
      </c>
    </row>
    <row r="44" spans="1:18" x14ac:dyDescent="0.35">
      <c r="A44" s="100">
        <v>10</v>
      </c>
      <c r="B44" s="101" t="s">
        <v>57</v>
      </c>
      <c r="C44" s="101" t="s">
        <v>180</v>
      </c>
      <c r="D44" s="101" t="s">
        <v>85</v>
      </c>
      <c r="E44" s="101" t="s">
        <v>223</v>
      </c>
      <c r="F44" s="101" t="s">
        <v>178</v>
      </c>
      <c r="G44" s="101" t="s">
        <v>233</v>
      </c>
      <c r="H44" s="102">
        <v>3497</v>
      </c>
      <c r="I44" s="100">
        <v>3</v>
      </c>
      <c r="J44" s="103">
        <f>บึงกาฬ!F44</f>
        <v>934432.12</v>
      </c>
      <c r="K44" s="104">
        <f>บึงกาฬ!AH44</f>
        <v>878397.43999999994</v>
      </c>
      <c r="L44" s="105">
        <f>บึงกาฬ!AI44</f>
        <v>1887116.9200000002</v>
      </c>
      <c r="M44" s="105">
        <f>บึงกาฬ!AJ44</f>
        <v>1392703.6800000002</v>
      </c>
      <c r="N44" s="101"/>
      <c r="O44" s="101"/>
      <c r="P44" s="101"/>
      <c r="Q44" s="93">
        <f t="shared" si="0"/>
        <v>494413.24</v>
      </c>
      <c r="R44" s="94">
        <f t="shared" si="1"/>
        <v>539.63881040892193</v>
      </c>
    </row>
    <row r="45" spans="1:18" x14ac:dyDescent="0.35">
      <c r="A45" s="100">
        <v>11</v>
      </c>
      <c r="B45" s="101" t="s">
        <v>57</v>
      </c>
      <c r="C45" s="101" t="s">
        <v>180</v>
      </c>
      <c r="D45" s="101" t="s">
        <v>85</v>
      </c>
      <c r="E45" s="101" t="s">
        <v>223</v>
      </c>
      <c r="F45" s="101" t="s">
        <v>178</v>
      </c>
      <c r="G45" s="101" t="s">
        <v>234</v>
      </c>
      <c r="H45" s="102">
        <v>4246</v>
      </c>
      <c r="I45" s="100">
        <v>3</v>
      </c>
      <c r="J45" s="103">
        <f>บึงกาฬ!F45</f>
        <v>434304.16</v>
      </c>
      <c r="K45" s="104">
        <f>บึงกาฬ!AH45</f>
        <v>424488.76</v>
      </c>
      <c r="L45" s="105">
        <f>บึงกาฬ!AI45</f>
        <v>2029269.23</v>
      </c>
      <c r="M45" s="105">
        <f>บึงกาฬ!AJ45</f>
        <v>1838328.9400000002</v>
      </c>
      <c r="N45" s="101" t="s">
        <v>235</v>
      </c>
      <c r="O45" s="101"/>
      <c r="P45" s="101"/>
      <c r="Q45" s="93">
        <f t="shared" si="0"/>
        <v>190940.2899999998</v>
      </c>
      <c r="R45" s="94">
        <f t="shared" si="1"/>
        <v>477.92492463495051</v>
      </c>
    </row>
    <row r="46" spans="1:18" x14ac:dyDescent="0.35">
      <c r="A46" s="100">
        <v>12</v>
      </c>
      <c r="B46" s="101" t="s">
        <v>57</v>
      </c>
      <c r="C46" s="101" t="s">
        <v>180</v>
      </c>
      <c r="D46" s="101" t="s">
        <v>85</v>
      </c>
      <c r="E46" s="101" t="s">
        <v>223</v>
      </c>
      <c r="F46" s="101" t="s">
        <v>178</v>
      </c>
      <c r="G46" s="101" t="s">
        <v>236</v>
      </c>
      <c r="H46" s="102">
        <v>3019</v>
      </c>
      <c r="I46" s="100">
        <v>3</v>
      </c>
      <c r="J46" s="103">
        <f>บึงกาฬ!F46</f>
        <v>435113.74</v>
      </c>
      <c r="K46" s="104">
        <f>บึงกาฬ!AH46</f>
        <v>370067.99</v>
      </c>
      <c r="L46" s="105">
        <f>บึงกาฬ!AI46</f>
        <v>2076040.1099999999</v>
      </c>
      <c r="M46" s="105">
        <f>บึงกาฬ!AJ46</f>
        <v>1844185.54</v>
      </c>
      <c r="N46" s="101"/>
      <c r="O46" s="101"/>
      <c r="P46" s="101"/>
      <c r="Q46" s="93">
        <f t="shared" si="0"/>
        <v>231854.56999999983</v>
      </c>
      <c r="R46" s="94">
        <f t="shared" si="1"/>
        <v>687.6582013911891</v>
      </c>
    </row>
    <row r="47" spans="1:18" s="112" customFormat="1" x14ac:dyDescent="0.35">
      <c r="A47" s="106">
        <v>3</v>
      </c>
      <c r="B47" s="107" t="s">
        <v>57</v>
      </c>
      <c r="C47" s="107"/>
      <c r="D47" s="107"/>
      <c r="E47" s="107" t="s">
        <v>75</v>
      </c>
      <c r="F47" s="107"/>
      <c r="G47" s="107" t="s">
        <v>237</v>
      </c>
      <c r="H47" s="113">
        <f>SUM(H36:H46)</f>
        <v>41541</v>
      </c>
      <c r="I47" s="106"/>
      <c r="J47" s="109">
        <f>SUM(J35:J46)</f>
        <v>8985350.5300000012</v>
      </c>
      <c r="K47" s="109">
        <f>SUM(K35:K46)</f>
        <v>7322692.6300000008</v>
      </c>
      <c r="L47" s="109">
        <f>SUM(L35:L46)</f>
        <v>20109741.349999998</v>
      </c>
      <c r="M47" s="109">
        <f>SUM(M35:M46)</f>
        <v>17977870.390000001</v>
      </c>
      <c r="N47" s="107">
        <v>11</v>
      </c>
      <c r="O47" s="107">
        <v>11</v>
      </c>
      <c r="P47" s="107">
        <f>N47-O47</f>
        <v>0</v>
      </c>
      <c r="Q47" s="110">
        <f t="shared" si="0"/>
        <v>2131870.9599999972</v>
      </c>
      <c r="R47" s="111">
        <f>L47/H47</f>
        <v>484.09381935918725</v>
      </c>
    </row>
    <row r="48" spans="1:18" x14ac:dyDescent="0.35">
      <c r="A48" s="100">
        <v>1</v>
      </c>
      <c r="B48" s="101" t="s">
        <v>57</v>
      </c>
      <c r="C48" s="101" t="s">
        <v>182</v>
      </c>
      <c r="D48" s="101" t="s">
        <v>120</v>
      </c>
      <c r="E48" s="101" t="s">
        <v>238</v>
      </c>
      <c r="F48" s="101" t="s">
        <v>208</v>
      </c>
      <c r="G48" s="101" t="s">
        <v>239</v>
      </c>
      <c r="H48" s="102"/>
      <c r="I48" s="100"/>
      <c r="J48" s="103"/>
      <c r="K48" s="104"/>
      <c r="L48" s="105"/>
      <c r="M48" s="105"/>
      <c r="N48" s="101"/>
      <c r="O48" s="101"/>
      <c r="P48" s="101"/>
    </row>
    <row r="49" spans="1:18" x14ac:dyDescent="0.35">
      <c r="A49" s="100">
        <v>2</v>
      </c>
      <c r="B49" s="101" t="s">
        <v>57</v>
      </c>
      <c r="C49" s="101" t="s">
        <v>182</v>
      </c>
      <c r="D49" s="101" t="s">
        <v>120</v>
      </c>
      <c r="E49" s="101" t="s">
        <v>238</v>
      </c>
      <c r="F49" s="101" t="s">
        <v>178</v>
      </c>
      <c r="G49" s="101" t="s">
        <v>240</v>
      </c>
      <c r="H49" s="102">
        <v>2825</v>
      </c>
      <c r="I49" s="100">
        <v>2</v>
      </c>
      <c r="J49" s="103">
        <f>บึงกาฬ!F47</f>
        <v>585535.36</v>
      </c>
      <c r="K49" s="104">
        <f>บึงกาฬ!AH47</f>
        <v>703265.76</v>
      </c>
      <c r="L49" s="105">
        <f>บึงกาฬ!AI47</f>
        <v>1282046.08</v>
      </c>
      <c r="M49" s="105">
        <f>บึงกาฬ!AJ47</f>
        <v>1365033.48</v>
      </c>
      <c r="N49" s="101"/>
      <c r="O49" s="101"/>
      <c r="P49" s="101"/>
      <c r="Q49" s="93">
        <f t="shared" si="0"/>
        <v>-82987.399999999907</v>
      </c>
      <c r="R49" s="94">
        <f t="shared" si="1"/>
        <v>453.82162123893806</v>
      </c>
    </row>
    <row r="50" spans="1:18" x14ac:dyDescent="0.35">
      <c r="A50" s="100">
        <v>3</v>
      </c>
      <c r="B50" s="101" t="s">
        <v>57</v>
      </c>
      <c r="C50" s="101" t="s">
        <v>182</v>
      </c>
      <c r="D50" s="101" t="s">
        <v>120</v>
      </c>
      <c r="E50" s="101" t="s">
        <v>238</v>
      </c>
      <c r="F50" s="101" t="s">
        <v>178</v>
      </c>
      <c r="G50" s="101" t="s">
        <v>241</v>
      </c>
      <c r="H50" s="102">
        <v>3818</v>
      </c>
      <c r="I50" s="100">
        <v>3</v>
      </c>
      <c r="J50" s="103">
        <f>บึงกาฬ!F48</f>
        <v>702063.63</v>
      </c>
      <c r="K50" s="104">
        <f>บึงกาฬ!AH48</f>
        <v>353264.27</v>
      </c>
      <c r="L50" s="105">
        <f>บึงกาฬ!AI48</f>
        <v>1149343.3700000001</v>
      </c>
      <c r="M50" s="105">
        <f>บึงกาฬ!AJ48</f>
        <v>1214702.6399999999</v>
      </c>
      <c r="N50" s="101"/>
      <c r="O50" s="101"/>
      <c r="P50" s="101"/>
      <c r="Q50" s="93">
        <f t="shared" si="0"/>
        <v>-65359.269999999786</v>
      </c>
      <c r="R50" s="94">
        <f t="shared" si="1"/>
        <v>301.0328365636459</v>
      </c>
    </row>
    <row r="51" spans="1:18" x14ac:dyDescent="0.35">
      <c r="A51" s="100">
        <v>4</v>
      </c>
      <c r="B51" s="101" t="s">
        <v>57</v>
      </c>
      <c r="C51" s="101" t="s">
        <v>182</v>
      </c>
      <c r="D51" s="101" t="s">
        <v>120</v>
      </c>
      <c r="E51" s="101" t="s">
        <v>238</v>
      </c>
      <c r="F51" s="101" t="s">
        <v>178</v>
      </c>
      <c r="G51" s="101" t="s">
        <v>242</v>
      </c>
      <c r="H51" s="102">
        <v>2042</v>
      </c>
      <c r="I51" s="100">
        <v>2</v>
      </c>
      <c r="J51" s="103">
        <f>บึงกาฬ!F49</f>
        <v>661165.56999999995</v>
      </c>
      <c r="K51" s="104">
        <f>บึงกาฬ!AH49</f>
        <v>678579.8899999999</v>
      </c>
      <c r="L51" s="105">
        <f>บึงกาฬ!AI49</f>
        <v>776087.71</v>
      </c>
      <c r="M51" s="105">
        <f>บึงกาฬ!AJ49</f>
        <v>1209669.32</v>
      </c>
      <c r="N51" s="101"/>
      <c r="O51" s="101"/>
      <c r="P51" s="101"/>
      <c r="Q51" s="93">
        <f t="shared" si="0"/>
        <v>-433581.6100000001</v>
      </c>
      <c r="R51" s="94">
        <f t="shared" si="1"/>
        <v>380.06254162585697</v>
      </c>
    </row>
    <row r="52" spans="1:18" s="112" customFormat="1" x14ac:dyDescent="0.35">
      <c r="A52" s="106">
        <v>4</v>
      </c>
      <c r="B52" s="107" t="s">
        <v>57</v>
      </c>
      <c r="C52" s="107"/>
      <c r="D52" s="107"/>
      <c r="E52" s="107" t="s">
        <v>75</v>
      </c>
      <c r="F52" s="107"/>
      <c r="G52" s="107" t="s">
        <v>243</v>
      </c>
      <c r="H52" s="113">
        <f>SUM(H49:H51)</f>
        <v>8685</v>
      </c>
      <c r="I52" s="106"/>
      <c r="J52" s="109">
        <f>SUM(J48:J51)</f>
        <v>1948764.56</v>
      </c>
      <c r="K52" s="109">
        <f>SUM(K48:K51)</f>
        <v>1735109.92</v>
      </c>
      <c r="L52" s="109">
        <f>SUM(L48:L51)</f>
        <v>3207477.16</v>
      </c>
      <c r="M52" s="109">
        <f>SUM(M48:M51)</f>
        <v>3789405.4400000004</v>
      </c>
      <c r="N52" s="107">
        <v>3</v>
      </c>
      <c r="O52" s="107">
        <v>3</v>
      </c>
      <c r="P52" s="107">
        <f>N52-O52</f>
        <v>0</v>
      </c>
      <c r="Q52" s="110">
        <f t="shared" si="0"/>
        <v>-581928.28000000026</v>
      </c>
      <c r="R52" s="111">
        <f>L52/H52</f>
        <v>369.31228094415661</v>
      </c>
    </row>
    <row r="53" spans="1:18" x14ac:dyDescent="0.35">
      <c r="A53" s="100">
        <v>1</v>
      </c>
      <c r="B53" s="101" t="s">
        <v>57</v>
      </c>
      <c r="C53" s="101" t="s">
        <v>184</v>
      </c>
      <c r="D53" s="101" t="s">
        <v>106</v>
      </c>
      <c r="E53" s="101" t="s">
        <v>244</v>
      </c>
      <c r="F53" s="101" t="s">
        <v>208</v>
      </c>
      <c r="G53" s="101" t="s">
        <v>245</v>
      </c>
      <c r="H53" s="102"/>
      <c r="I53" s="100"/>
      <c r="J53" s="103"/>
      <c r="K53" s="104"/>
      <c r="L53" s="105"/>
      <c r="M53" s="105"/>
      <c r="N53" s="101"/>
      <c r="O53" s="101"/>
      <c r="P53" s="101"/>
    </row>
    <row r="54" spans="1:18" x14ac:dyDescent="0.35">
      <c r="A54" s="100">
        <v>2</v>
      </c>
      <c r="B54" s="101" t="s">
        <v>57</v>
      </c>
      <c r="C54" s="101" t="s">
        <v>184</v>
      </c>
      <c r="D54" s="101" t="s">
        <v>106</v>
      </c>
      <c r="E54" s="101" t="s">
        <v>244</v>
      </c>
      <c r="F54" s="101" t="s">
        <v>178</v>
      </c>
      <c r="G54" s="101" t="s">
        <v>246</v>
      </c>
      <c r="H54" s="102">
        <v>2916</v>
      </c>
      <c r="I54" s="100">
        <v>2</v>
      </c>
      <c r="J54" s="103">
        <f>บึงกาฬ!F50</f>
        <v>1375161.32</v>
      </c>
      <c r="K54" s="104">
        <f>บึงกาฬ!AH50</f>
        <v>843516.46</v>
      </c>
      <c r="L54" s="105">
        <f>บึงกาฬ!AI50</f>
        <v>2477061.0099999998</v>
      </c>
      <c r="M54" s="105">
        <f>บึงกาฬ!AJ50</f>
        <v>1822010.11</v>
      </c>
      <c r="N54" s="101"/>
      <c r="O54" s="101"/>
      <c r="P54" s="101"/>
      <c r="Q54" s="93">
        <f t="shared" si="0"/>
        <v>655050.89999999967</v>
      </c>
      <c r="R54" s="94">
        <f t="shared" si="1"/>
        <v>849.47222565157745</v>
      </c>
    </row>
    <row r="55" spans="1:18" x14ac:dyDescent="0.35">
      <c r="A55" s="100">
        <v>3</v>
      </c>
      <c r="B55" s="101" t="s">
        <v>57</v>
      </c>
      <c r="C55" s="101" t="s">
        <v>184</v>
      </c>
      <c r="D55" s="101" t="s">
        <v>106</v>
      </c>
      <c r="E55" s="101" t="s">
        <v>244</v>
      </c>
      <c r="F55" s="101" t="s">
        <v>178</v>
      </c>
      <c r="G55" s="101" t="s">
        <v>247</v>
      </c>
      <c r="H55" s="102">
        <v>9798</v>
      </c>
      <c r="I55" s="100">
        <v>5</v>
      </c>
      <c r="J55" s="103">
        <f>บึงกาฬ!F51</f>
        <v>2640049</v>
      </c>
      <c r="K55" s="104">
        <f>บึงกาฬ!AH51</f>
        <v>2491312.8200000003</v>
      </c>
      <c r="L55" s="105">
        <f>บึงกาฬ!AI51</f>
        <v>4838545.47</v>
      </c>
      <c r="M55" s="105">
        <f>บึงกาฬ!AJ51</f>
        <v>3751874.2800000003</v>
      </c>
      <c r="N55" s="101"/>
      <c r="O55" s="101"/>
      <c r="P55" s="101"/>
      <c r="Q55" s="93">
        <f t="shared" si="0"/>
        <v>1086671.1899999995</v>
      </c>
      <c r="R55" s="94">
        <f t="shared" si="1"/>
        <v>493.82991120636859</v>
      </c>
    </row>
    <row r="56" spans="1:18" x14ac:dyDescent="0.35">
      <c r="A56" s="100">
        <v>4</v>
      </c>
      <c r="B56" s="101" t="s">
        <v>57</v>
      </c>
      <c r="C56" s="101" t="s">
        <v>184</v>
      </c>
      <c r="D56" s="101" t="s">
        <v>106</v>
      </c>
      <c r="E56" s="101" t="s">
        <v>244</v>
      </c>
      <c r="F56" s="101" t="s">
        <v>178</v>
      </c>
      <c r="G56" s="101" t="s">
        <v>248</v>
      </c>
      <c r="H56" s="102">
        <v>4843</v>
      </c>
      <c r="I56" s="100">
        <v>4</v>
      </c>
      <c r="J56" s="103">
        <f>บึงกาฬ!F52</f>
        <v>661790.68999999994</v>
      </c>
      <c r="K56" s="104">
        <f>บึงกาฬ!AH52</f>
        <v>628843.15999999992</v>
      </c>
      <c r="L56" s="105">
        <f>บึงกาฬ!AI52</f>
        <v>3450791.16</v>
      </c>
      <c r="M56" s="105">
        <f>บึงกาฬ!AJ52</f>
        <v>2648615.9900000002</v>
      </c>
      <c r="N56" s="101"/>
      <c r="O56" s="101"/>
      <c r="P56" s="101"/>
      <c r="Q56" s="93">
        <f t="shared" si="0"/>
        <v>802175.16999999993</v>
      </c>
      <c r="R56" s="94">
        <f t="shared" si="1"/>
        <v>712.53172826760272</v>
      </c>
    </row>
    <row r="57" spans="1:18" x14ac:dyDescent="0.35">
      <c r="A57" s="100">
        <v>5</v>
      </c>
      <c r="B57" s="101" t="s">
        <v>57</v>
      </c>
      <c r="C57" s="101" t="s">
        <v>184</v>
      </c>
      <c r="D57" s="101" t="s">
        <v>106</v>
      </c>
      <c r="E57" s="101" t="s">
        <v>244</v>
      </c>
      <c r="F57" s="101" t="s">
        <v>178</v>
      </c>
      <c r="G57" s="101" t="s">
        <v>249</v>
      </c>
      <c r="H57" s="102">
        <v>5611</v>
      </c>
      <c r="I57" s="100">
        <v>4</v>
      </c>
      <c r="J57" s="103">
        <f>บึงกาฬ!F53</f>
        <v>954635.08</v>
      </c>
      <c r="K57" s="104">
        <f>บึงกาฬ!AH53</f>
        <v>389318.29999999993</v>
      </c>
      <c r="L57" s="105">
        <f>บึงกาฬ!AI53</f>
        <v>2855911.33</v>
      </c>
      <c r="M57" s="105">
        <f>บึงกาฬ!AJ53</f>
        <v>2591409.6</v>
      </c>
      <c r="N57" s="101"/>
      <c r="O57" s="101"/>
      <c r="P57" s="101"/>
      <c r="Q57" s="93">
        <f t="shared" si="0"/>
        <v>264501.73</v>
      </c>
      <c r="R57" s="94">
        <f t="shared" si="1"/>
        <v>508.98437533416507</v>
      </c>
    </row>
    <row r="58" spans="1:18" s="112" customFormat="1" x14ac:dyDescent="0.35">
      <c r="A58" s="106">
        <v>5</v>
      </c>
      <c r="B58" s="107" t="s">
        <v>57</v>
      </c>
      <c r="C58" s="107"/>
      <c r="D58" s="107"/>
      <c r="E58" s="107" t="s">
        <v>75</v>
      </c>
      <c r="F58" s="107"/>
      <c r="G58" s="107" t="s">
        <v>250</v>
      </c>
      <c r="H58" s="113">
        <f>SUM(H54:H57)</f>
        <v>23168</v>
      </c>
      <c r="I58" s="106"/>
      <c r="J58" s="109">
        <f>SUM(J53:J57)</f>
        <v>5631636.0899999999</v>
      </c>
      <c r="K58" s="109">
        <f>SUM(K53:K57)</f>
        <v>4352990.74</v>
      </c>
      <c r="L58" s="109">
        <f>SUM(L53:L57)</f>
        <v>13622308.970000001</v>
      </c>
      <c r="M58" s="109">
        <f>SUM(M53:M57)</f>
        <v>10813909.98</v>
      </c>
      <c r="N58" s="107">
        <v>4</v>
      </c>
      <c r="O58" s="107">
        <v>4</v>
      </c>
      <c r="P58" s="107">
        <f>N58-O58</f>
        <v>0</v>
      </c>
      <c r="Q58" s="110">
        <f t="shared" si="0"/>
        <v>2808398.99</v>
      </c>
      <c r="R58" s="111">
        <f>L58/H58</f>
        <v>587.97949628798347</v>
      </c>
    </row>
    <row r="59" spans="1:18" x14ac:dyDescent="0.35">
      <c r="A59" s="100">
        <v>1</v>
      </c>
      <c r="B59" s="101" t="s">
        <v>57</v>
      </c>
      <c r="C59" s="101" t="s">
        <v>186</v>
      </c>
      <c r="D59" s="101" t="s">
        <v>99</v>
      </c>
      <c r="E59" s="101" t="s">
        <v>251</v>
      </c>
      <c r="F59" s="101" t="s">
        <v>208</v>
      </c>
      <c r="G59" s="101" t="s">
        <v>252</v>
      </c>
      <c r="H59" s="102"/>
      <c r="I59" s="100"/>
      <c r="J59" s="103"/>
      <c r="K59" s="104"/>
      <c r="L59" s="105"/>
      <c r="M59" s="105"/>
      <c r="N59" s="101"/>
      <c r="O59" s="101"/>
      <c r="P59" s="101"/>
    </row>
    <row r="60" spans="1:18" s="120" customFormat="1" x14ac:dyDescent="0.35">
      <c r="A60" s="114">
        <v>2</v>
      </c>
      <c r="B60" s="115" t="s">
        <v>57</v>
      </c>
      <c r="C60" s="115" t="s">
        <v>186</v>
      </c>
      <c r="D60" s="115" t="s">
        <v>99</v>
      </c>
      <c r="E60" s="115" t="s">
        <v>251</v>
      </c>
      <c r="F60" s="115" t="s">
        <v>178</v>
      </c>
      <c r="G60" s="115" t="s">
        <v>253</v>
      </c>
      <c r="H60" s="116">
        <v>2845</v>
      </c>
      <c r="I60" s="114">
        <v>2</v>
      </c>
      <c r="J60" s="105">
        <f>บึงกาฬ!F54</f>
        <v>791653.11</v>
      </c>
      <c r="K60" s="117">
        <f>บึงกาฬ!AH54</f>
        <v>822412.86</v>
      </c>
      <c r="L60" s="105">
        <f>บึงกาฬ!AI54</f>
        <v>2173952.5699999998</v>
      </c>
      <c r="M60" s="105">
        <f>บึงกาฬ!AJ54</f>
        <v>1998323.69</v>
      </c>
      <c r="N60" s="115"/>
      <c r="O60" s="115"/>
      <c r="P60" s="115"/>
      <c r="Q60" s="118">
        <f t="shared" si="0"/>
        <v>175628.87999999989</v>
      </c>
      <c r="R60" s="119">
        <f t="shared" si="1"/>
        <v>764.13095606326885</v>
      </c>
    </row>
    <row r="61" spans="1:18" x14ac:dyDescent="0.35">
      <c r="A61" s="100">
        <v>3</v>
      </c>
      <c r="B61" s="101" t="s">
        <v>57</v>
      </c>
      <c r="C61" s="101" t="s">
        <v>186</v>
      </c>
      <c r="D61" s="101" t="s">
        <v>99</v>
      </c>
      <c r="E61" s="101" t="s">
        <v>251</v>
      </c>
      <c r="F61" s="101" t="s">
        <v>178</v>
      </c>
      <c r="G61" s="101" t="s">
        <v>254</v>
      </c>
      <c r="H61" s="102">
        <v>4775</v>
      </c>
      <c r="I61" s="100">
        <v>4</v>
      </c>
      <c r="J61" s="105">
        <f>บึงกาฬ!F55</f>
        <v>3506573.47</v>
      </c>
      <c r="K61" s="117">
        <f>บึงกาฬ!AH55</f>
        <v>-2881681.1599999997</v>
      </c>
      <c r="L61" s="105">
        <f>บึงกาฬ!AI55</f>
        <v>1040291.36</v>
      </c>
      <c r="M61" s="105">
        <f>บึงกาฬ!AJ55</f>
        <v>5395446.9700000007</v>
      </c>
      <c r="N61" s="101"/>
      <c r="O61" s="101"/>
      <c r="P61" s="101"/>
      <c r="Q61" s="93">
        <f t="shared" si="0"/>
        <v>-4355155.6100000003</v>
      </c>
      <c r="R61" s="94">
        <f t="shared" si="1"/>
        <v>217.86206492146596</v>
      </c>
    </row>
    <row r="62" spans="1:18" x14ac:dyDescent="0.35">
      <c r="A62" s="100">
        <v>4</v>
      </c>
      <c r="B62" s="101" t="s">
        <v>57</v>
      </c>
      <c r="C62" s="101" t="s">
        <v>186</v>
      </c>
      <c r="D62" s="101" t="s">
        <v>99</v>
      </c>
      <c r="E62" s="101" t="s">
        <v>251</v>
      </c>
      <c r="F62" s="101" t="s">
        <v>178</v>
      </c>
      <c r="G62" s="101" t="s">
        <v>255</v>
      </c>
      <c r="H62" s="102">
        <v>2422</v>
      </c>
      <c r="I62" s="100">
        <v>2</v>
      </c>
      <c r="J62" s="105">
        <f>บึงกาฬ!F56</f>
        <v>460770.51</v>
      </c>
      <c r="K62" s="247">
        <f>บึงกาฬ!AH56</f>
        <v>80321.510000000009</v>
      </c>
      <c r="L62" s="105">
        <f>บึงกาฬ!AI56</f>
        <v>1395281.6400000001</v>
      </c>
      <c r="M62" s="105">
        <f>บึงกาฬ!AJ56</f>
        <v>1382340.1500000001</v>
      </c>
      <c r="N62" s="101"/>
      <c r="O62" s="101"/>
      <c r="P62" s="101"/>
      <c r="Q62" s="93">
        <f t="shared" si="0"/>
        <v>12941.489999999991</v>
      </c>
      <c r="R62" s="94">
        <f t="shared" si="1"/>
        <v>576.08655656482256</v>
      </c>
    </row>
    <row r="63" spans="1:18" x14ac:dyDescent="0.35">
      <c r="A63" s="100">
        <v>5</v>
      </c>
      <c r="B63" s="101" t="s">
        <v>57</v>
      </c>
      <c r="C63" s="101" t="s">
        <v>186</v>
      </c>
      <c r="D63" s="101" t="s">
        <v>99</v>
      </c>
      <c r="E63" s="101" t="s">
        <v>251</v>
      </c>
      <c r="F63" s="101" t="s">
        <v>178</v>
      </c>
      <c r="G63" s="101" t="s">
        <v>256</v>
      </c>
      <c r="H63" s="102">
        <v>4314</v>
      </c>
      <c r="I63" s="100">
        <v>3</v>
      </c>
      <c r="J63" s="105">
        <f>บึงกาฬ!F57</f>
        <v>793139.24</v>
      </c>
      <c r="K63" s="105">
        <f>บึงกาฬ!AH57</f>
        <v>632209.32999999996</v>
      </c>
      <c r="L63" s="105">
        <f>บึงกาฬ!AI57</f>
        <v>1833428.59</v>
      </c>
      <c r="M63" s="105">
        <f>บึงกาฬ!AJ57</f>
        <v>2013297.0100000002</v>
      </c>
      <c r="N63" s="101"/>
      <c r="O63" s="101"/>
      <c r="P63" s="101"/>
      <c r="Q63" s="93">
        <f t="shared" si="0"/>
        <v>-179868.42000000016</v>
      </c>
      <c r="R63" s="94">
        <f t="shared" si="1"/>
        <v>424.99503708854894</v>
      </c>
    </row>
    <row r="64" spans="1:18" x14ac:dyDescent="0.35">
      <c r="A64" s="100">
        <v>6</v>
      </c>
      <c r="B64" s="101" t="s">
        <v>57</v>
      </c>
      <c r="C64" s="101" t="s">
        <v>186</v>
      </c>
      <c r="D64" s="101" t="s">
        <v>99</v>
      </c>
      <c r="E64" s="101" t="s">
        <v>251</v>
      </c>
      <c r="F64" s="101" t="s">
        <v>178</v>
      </c>
      <c r="G64" s="101" t="s">
        <v>257</v>
      </c>
      <c r="H64" s="102">
        <v>3240</v>
      </c>
      <c r="I64" s="100">
        <v>3</v>
      </c>
      <c r="J64" s="105">
        <f>บึงกาฬ!F58</f>
        <v>264208.44</v>
      </c>
      <c r="K64" s="105">
        <f>บึงกาฬ!AH58</f>
        <v>137901.1</v>
      </c>
      <c r="L64" s="105">
        <f>บึงกาฬ!AI58</f>
        <v>1821877.07</v>
      </c>
      <c r="M64" s="105">
        <f>บึงกาฬ!AJ58</f>
        <v>1867583.07</v>
      </c>
      <c r="N64" s="101"/>
      <c r="O64" s="101"/>
      <c r="P64" s="101"/>
      <c r="Q64" s="93">
        <f t="shared" si="0"/>
        <v>-45706</v>
      </c>
      <c r="R64" s="94">
        <f t="shared" si="1"/>
        <v>562.30773765432104</v>
      </c>
    </row>
    <row r="65" spans="1:18" s="120" customFormat="1" x14ac:dyDescent="0.35">
      <c r="A65" s="114">
        <v>7</v>
      </c>
      <c r="B65" s="115" t="s">
        <v>57</v>
      </c>
      <c r="C65" s="115" t="s">
        <v>186</v>
      </c>
      <c r="D65" s="115" t="s">
        <v>99</v>
      </c>
      <c r="E65" s="115" t="s">
        <v>251</v>
      </c>
      <c r="F65" s="115" t="s">
        <v>178</v>
      </c>
      <c r="G65" s="115" t="s">
        <v>258</v>
      </c>
      <c r="H65" s="116">
        <v>1140</v>
      </c>
      <c r="I65" s="114">
        <v>1</v>
      </c>
      <c r="J65" s="105">
        <f>บึงกาฬ!F59</f>
        <v>357813.51</v>
      </c>
      <c r="K65" s="105">
        <f>บึงกาฬ!AH59</f>
        <v>208048</v>
      </c>
      <c r="L65" s="105">
        <f>บึงกาฬ!AI59</f>
        <v>683177.78</v>
      </c>
      <c r="M65" s="105">
        <f>บึงกาฬ!AJ59</f>
        <v>664223.31999999995</v>
      </c>
      <c r="N65" s="115"/>
      <c r="O65" s="115"/>
      <c r="P65" s="115"/>
      <c r="Q65" s="118">
        <f t="shared" si="0"/>
        <v>18954.460000000079</v>
      </c>
      <c r="R65" s="119">
        <f t="shared" si="1"/>
        <v>599.27875438596493</v>
      </c>
    </row>
    <row r="66" spans="1:18" s="112" customFormat="1" x14ac:dyDescent="0.35">
      <c r="A66" s="106">
        <v>6</v>
      </c>
      <c r="B66" s="107" t="s">
        <v>57</v>
      </c>
      <c r="C66" s="107"/>
      <c r="D66" s="107"/>
      <c r="E66" s="107" t="s">
        <v>75</v>
      </c>
      <c r="F66" s="107"/>
      <c r="G66" s="107" t="s">
        <v>259</v>
      </c>
      <c r="H66" s="113">
        <f>SUM(H59:H65)</f>
        <v>18736</v>
      </c>
      <c r="I66" s="106"/>
      <c r="J66" s="109">
        <f>SUM(J59:J65)</f>
        <v>6174158.2800000003</v>
      </c>
      <c r="K66" s="109">
        <f>SUM(K59:K65)</f>
        <v>-1000788.3599999999</v>
      </c>
      <c r="L66" s="109">
        <f>SUM(L59:L65)</f>
        <v>8948009.0099999998</v>
      </c>
      <c r="M66" s="109">
        <f>SUM(M59:M65)</f>
        <v>13321214.210000001</v>
      </c>
      <c r="N66" s="107">
        <v>6</v>
      </c>
      <c r="O66" s="107">
        <v>6</v>
      </c>
      <c r="P66" s="107">
        <f>N66-O66</f>
        <v>0</v>
      </c>
      <c r="Q66" s="110">
        <f t="shared" si="0"/>
        <v>-4373205.2000000011</v>
      </c>
      <c r="R66" s="111">
        <f>L66/H66</f>
        <v>477.5837430614859</v>
      </c>
    </row>
    <row r="67" spans="1:18" x14ac:dyDescent="0.35">
      <c r="A67" s="100">
        <v>1</v>
      </c>
      <c r="B67" s="101" t="s">
        <v>57</v>
      </c>
      <c r="C67" s="101" t="s">
        <v>188</v>
      </c>
      <c r="D67" s="101" t="s">
        <v>78</v>
      </c>
      <c r="E67" s="101" t="s">
        <v>260</v>
      </c>
      <c r="F67" s="101" t="s">
        <v>208</v>
      </c>
      <c r="G67" s="101" t="s">
        <v>261</v>
      </c>
      <c r="H67" s="102"/>
      <c r="I67" s="100"/>
      <c r="J67" s="103"/>
      <c r="K67" s="104"/>
      <c r="L67" s="105"/>
      <c r="M67" s="105"/>
      <c r="N67" s="101"/>
      <c r="O67" s="101"/>
      <c r="P67" s="101"/>
    </row>
    <row r="68" spans="1:18" x14ac:dyDescent="0.35">
      <c r="A68" s="100">
        <v>2</v>
      </c>
      <c r="B68" s="101" t="s">
        <v>57</v>
      </c>
      <c r="C68" s="101" t="s">
        <v>188</v>
      </c>
      <c r="D68" s="101" t="s">
        <v>78</v>
      </c>
      <c r="E68" s="101" t="s">
        <v>260</v>
      </c>
      <c r="F68" s="101" t="s">
        <v>178</v>
      </c>
      <c r="G68" s="101" t="s">
        <v>1416</v>
      </c>
      <c r="H68" s="102">
        <v>3670</v>
      </c>
      <c r="I68" s="100">
        <v>3</v>
      </c>
      <c r="J68" s="103">
        <f>บึงกาฬ!F60</f>
        <v>549517.5</v>
      </c>
      <c r="K68" s="104">
        <f>บึงกาฬ!AH60</f>
        <v>-25211.290000000037</v>
      </c>
      <c r="L68" s="105">
        <f>บึงกาฬ!AI60</f>
        <v>1983676.5099999998</v>
      </c>
      <c r="M68" s="105">
        <f>บึงกาฬ!AJ60</f>
        <v>1647766.4300000002</v>
      </c>
      <c r="N68" s="101"/>
      <c r="O68" s="101"/>
      <c r="P68" s="101"/>
      <c r="Q68" s="93">
        <f t="shared" si="0"/>
        <v>335910.07999999961</v>
      </c>
      <c r="R68" s="94">
        <f t="shared" si="1"/>
        <v>540.51131062670288</v>
      </c>
    </row>
    <row r="69" spans="1:18" x14ac:dyDescent="0.35">
      <c r="A69" s="100">
        <v>3</v>
      </c>
      <c r="B69" s="101" t="s">
        <v>57</v>
      </c>
      <c r="C69" s="101" t="s">
        <v>188</v>
      </c>
      <c r="D69" s="101" t="s">
        <v>78</v>
      </c>
      <c r="E69" s="101" t="s">
        <v>260</v>
      </c>
      <c r="F69" s="101" t="s">
        <v>178</v>
      </c>
      <c r="G69" s="101" t="s">
        <v>263</v>
      </c>
      <c r="H69" s="102">
        <v>3487</v>
      </c>
      <c r="I69" s="100">
        <v>3</v>
      </c>
      <c r="J69" s="103">
        <f>บึงกาฬ!F61</f>
        <v>1028490.07</v>
      </c>
      <c r="K69" s="104">
        <f>บึงกาฬ!AH61</f>
        <v>816435.15999999992</v>
      </c>
      <c r="L69" s="105">
        <f>บึงกาฬ!AI61</f>
        <v>2648755.3200000003</v>
      </c>
      <c r="M69" s="105">
        <f>บึงกาฬ!AJ61</f>
        <v>2160165.4900000002</v>
      </c>
      <c r="N69" s="101"/>
      <c r="O69" s="101"/>
      <c r="P69" s="101"/>
      <c r="Q69" s="93">
        <f t="shared" si="0"/>
        <v>488589.83000000007</v>
      </c>
      <c r="R69" s="94">
        <f t="shared" si="1"/>
        <v>759.60863779753379</v>
      </c>
    </row>
    <row r="70" spans="1:18" x14ac:dyDescent="0.35">
      <c r="A70" s="100">
        <v>4</v>
      </c>
      <c r="B70" s="101" t="s">
        <v>57</v>
      </c>
      <c r="C70" s="101" t="s">
        <v>188</v>
      </c>
      <c r="D70" s="101" t="s">
        <v>78</v>
      </c>
      <c r="E70" s="101" t="s">
        <v>260</v>
      </c>
      <c r="F70" s="101" t="s">
        <v>178</v>
      </c>
      <c r="G70" s="101" t="s">
        <v>264</v>
      </c>
      <c r="H70" s="102">
        <v>6286</v>
      </c>
      <c r="I70" s="100">
        <v>5</v>
      </c>
      <c r="J70" s="103">
        <f>บึงกาฬ!F62</f>
        <v>510328.05</v>
      </c>
      <c r="K70" s="104">
        <f>บึงกาฬ!AH62</f>
        <v>-599171.34000000008</v>
      </c>
      <c r="L70" s="105">
        <f>บึงกาฬ!AI62</f>
        <v>2792405.7</v>
      </c>
      <c r="M70" s="105">
        <f>บึงกาฬ!AJ62</f>
        <v>2369546.2200000002</v>
      </c>
      <c r="N70" s="101"/>
      <c r="O70" s="101"/>
      <c r="P70" s="101"/>
      <c r="Q70" s="93">
        <f t="shared" si="0"/>
        <v>422859.48</v>
      </c>
      <c r="R70" s="94">
        <f t="shared" si="1"/>
        <v>444.22616926503343</v>
      </c>
    </row>
    <row r="71" spans="1:18" x14ac:dyDescent="0.35">
      <c r="A71" s="100">
        <v>5</v>
      </c>
      <c r="B71" s="101" t="s">
        <v>57</v>
      </c>
      <c r="C71" s="101" t="s">
        <v>188</v>
      </c>
      <c r="D71" s="101" t="s">
        <v>78</v>
      </c>
      <c r="E71" s="101" t="s">
        <v>260</v>
      </c>
      <c r="F71" s="101" t="s">
        <v>178</v>
      </c>
      <c r="G71" s="101" t="s">
        <v>265</v>
      </c>
      <c r="H71" s="102">
        <v>3436</v>
      </c>
      <c r="I71" s="100">
        <v>3</v>
      </c>
      <c r="J71" s="103">
        <f>บึงกาฬ!F63</f>
        <v>513584.89</v>
      </c>
      <c r="K71" s="104">
        <f>บึงกาฬ!AH63</f>
        <v>229149.16000000003</v>
      </c>
      <c r="L71" s="105">
        <f>บึงกาฬ!AI63</f>
        <v>1460481.7</v>
      </c>
      <c r="M71" s="105">
        <f>บึงกาฬ!AJ63</f>
        <v>968900.27</v>
      </c>
      <c r="N71" s="101"/>
      <c r="O71" s="101"/>
      <c r="P71" s="101"/>
      <c r="Q71" s="93">
        <f t="shared" ref="Q71:Q134" si="2">L71-M71</f>
        <v>491581.42999999993</v>
      </c>
      <c r="R71" s="94">
        <f t="shared" ref="R71:R134" si="3">L71/H71</f>
        <v>425.05288125727589</v>
      </c>
    </row>
    <row r="72" spans="1:18" x14ac:dyDescent="0.35">
      <c r="A72" s="100">
        <v>6</v>
      </c>
      <c r="B72" s="101" t="s">
        <v>57</v>
      </c>
      <c r="C72" s="101" t="s">
        <v>188</v>
      </c>
      <c r="D72" s="101" t="s">
        <v>78</v>
      </c>
      <c r="E72" s="101" t="s">
        <v>260</v>
      </c>
      <c r="F72" s="101" t="s">
        <v>178</v>
      </c>
      <c r="G72" s="101" t="s">
        <v>266</v>
      </c>
      <c r="H72" s="102">
        <v>3629</v>
      </c>
      <c r="I72" s="100">
        <v>3</v>
      </c>
      <c r="J72" s="103">
        <f>บึงกาฬ!F64</f>
        <v>397422.41</v>
      </c>
      <c r="K72" s="104">
        <f>บึงกาฬ!AH64</f>
        <v>302634.37</v>
      </c>
      <c r="L72" s="105">
        <f>บึงกาฬ!AI64</f>
        <v>2083838.55</v>
      </c>
      <c r="M72" s="105">
        <f>บึงกาฬ!AJ64</f>
        <v>1744779.94</v>
      </c>
      <c r="N72" s="101"/>
      <c r="O72" s="101"/>
      <c r="P72" s="101"/>
      <c r="Q72" s="93">
        <f t="shared" si="2"/>
        <v>339058.6100000001</v>
      </c>
      <c r="R72" s="94">
        <f t="shared" si="3"/>
        <v>574.21839349683114</v>
      </c>
    </row>
    <row r="73" spans="1:18" x14ac:dyDescent="0.35">
      <c r="A73" s="100">
        <v>7</v>
      </c>
      <c r="B73" s="101" t="s">
        <v>57</v>
      </c>
      <c r="C73" s="101" t="s">
        <v>188</v>
      </c>
      <c r="D73" s="101" t="s">
        <v>78</v>
      </c>
      <c r="E73" s="101" t="s">
        <v>260</v>
      </c>
      <c r="F73" s="101" t="s">
        <v>178</v>
      </c>
      <c r="G73" s="101" t="s">
        <v>267</v>
      </c>
      <c r="H73" s="102">
        <v>4573</v>
      </c>
      <c r="I73" s="100">
        <v>4</v>
      </c>
      <c r="J73" s="103">
        <f>บึงกาฬ!F65</f>
        <v>897058.72</v>
      </c>
      <c r="K73" s="104">
        <f>บึงกาฬ!AH65</f>
        <v>597117.24</v>
      </c>
      <c r="L73" s="105">
        <f>บึงกาฬ!AI65</f>
        <v>2348849.9000000004</v>
      </c>
      <c r="M73" s="105">
        <f>บึงกาฬ!AJ65</f>
        <v>2046023.17</v>
      </c>
      <c r="N73" s="101"/>
      <c r="O73" s="101"/>
      <c r="P73" s="101"/>
      <c r="Q73" s="93">
        <f t="shared" si="2"/>
        <v>302826.73000000045</v>
      </c>
      <c r="R73" s="94">
        <f t="shared" si="3"/>
        <v>513.6343538158759</v>
      </c>
    </row>
    <row r="74" spans="1:18" s="112" customFormat="1" x14ac:dyDescent="0.35">
      <c r="A74" s="106">
        <v>7</v>
      </c>
      <c r="B74" s="107" t="s">
        <v>57</v>
      </c>
      <c r="C74" s="107"/>
      <c r="D74" s="107"/>
      <c r="E74" s="107" t="s">
        <v>75</v>
      </c>
      <c r="F74" s="107"/>
      <c r="G74" s="107" t="s">
        <v>268</v>
      </c>
      <c r="H74" s="113">
        <f>SUM(H67:H73)</f>
        <v>25081</v>
      </c>
      <c r="I74" s="106"/>
      <c r="J74" s="109">
        <f>SUM(J67:J73)</f>
        <v>3896401.6399999997</v>
      </c>
      <c r="K74" s="109">
        <f>SUM(K67:K73)</f>
        <v>1320953.2999999998</v>
      </c>
      <c r="L74" s="109">
        <f>SUM(L67:L73)</f>
        <v>13318007.680000002</v>
      </c>
      <c r="M74" s="109">
        <f>SUM(M67:M73)</f>
        <v>10937181.52</v>
      </c>
      <c r="N74" s="107">
        <v>6</v>
      </c>
      <c r="O74" s="107">
        <v>6</v>
      </c>
      <c r="P74" s="107">
        <f>N74-O74</f>
        <v>0</v>
      </c>
      <c r="Q74" s="110">
        <f>L74-M74</f>
        <v>2380826.160000002</v>
      </c>
      <c r="R74" s="111">
        <f>L74/H74</f>
        <v>530.9998676288825</v>
      </c>
    </row>
    <row r="75" spans="1:18" x14ac:dyDescent="0.35">
      <c r="A75" s="100">
        <v>1</v>
      </c>
      <c r="B75" s="101" t="s">
        <v>57</v>
      </c>
      <c r="C75" s="101" t="s">
        <v>190</v>
      </c>
      <c r="D75" s="101" t="s">
        <v>113</v>
      </c>
      <c r="E75" s="101" t="s">
        <v>269</v>
      </c>
      <c r="F75" s="101" t="s">
        <v>208</v>
      </c>
      <c r="G75" s="101" t="s">
        <v>270</v>
      </c>
      <c r="H75" s="102"/>
      <c r="I75" s="100"/>
      <c r="J75" s="103"/>
      <c r="K75" s="104"/>
      <c r="L75" s="105"/>
      <c r="M75" s="105"/>
      <c r="N75" s="101"/>
      <c r="O75" s="101"/>
      <c r="P75" s="101"/>
    </row>
    <row r="76" spans="1:18" x14ac:dyDescent="0.35">
      <c r="A76" s="100">
        <v>2</v>
      </c>
      <c r="B76" s="101" t="s">
        <v>57</v>
      </c>
      <c r="C76" s="101" t="s">
        <v>190</v>
      </c>
      <c r="D76" s="101" t="s">
        <v>113</v>
      </c>
      <c r="E76" s="101" t="s">
        <v>269</v>
      </c>
      <c r="F76" s="101" t="s">
        <v>178</v>
      </c>
      <c r="G76" s="101" t="s">
        <v>271</v>
      </c>
      <c r="H76" s="102">
        <v>5752</v>
      </c>
      <c r="I76" s="100">
        <v>4</v>
      </c>
      <c r="J76" s="103">
        <f>บึงกาฬ!F66</f>
        <v>630925.14</v>
      </c>
      <c r="K76" s="104">
        <f>บึงกาฬ!AH66</f>
        <v>497330.24000000011</v>
      </c>
      <c r="L76" s="104">
        <f>บึงกาฬ!AI66</f>
        <v>1667485.0699999998</v>
      </c>
      <c r="M76" s="104">
        <f>บึงกาฬ!AJ66</f>
        <v>1615208.5499999998</v>
      </c>
      <c r="N76" s="101"/>
      <c r="O76" s="101"/>
      <c r="P76" s="101"/>
      <c r="Q76" s="93">
        <f t="shared" si="2"/>
        <v>52276.520000000019</v>
      </c>
      <c r="R76" s="94">
        <f t="shared" si="3"/>
        <v>289.89656988873435</v>
      </c>
    </row>
    <row r="77" spans="1:18" x14ac:dyDescent="0.35">
      <c r="A77" s="100">
        <v>3</v>
      </c>
      <c r="B77" s="101" t="s">
        <v>57</v>
      </c>
      <c r="C77" s="101" t="s">
        <v>190</v>
      </c>
      <c r="D77" s="101" t="s">
        <v>113</v>
      </c>
      <c r="E77" s="101" t="s">
        <v>269</v>
      </c>
      <c r="F77" s="101" t="s">
        <v>178</v>
      </c>
      <c r="G77" s="101" t="s">
        <v>272</v>
      </c>
      <c r="H77" s="102">
        <v>4383</v>
      </c>
      <c r="I77" s="100">
        <v>3</v>
      </c>
      <c r="J77" s="103">
        <f>บึงกาฬ!F67</f>
        <v>477728.12</v>
      </c>
      <c r="K77" s="104">
        <f>บึงกาฬ!AH67</f>
        <v>495120.25</v>
      </c>
      <c r="L77" s="104">
        <f>บึงกาฬ!AI67</f>
        <v>1172054.74</v>
      </c>
      <c r="M77" s="104">
        <f>บึงกาฬ!AJ67</f>
        <v>1002547.1499999999</v>
      </c>
      <c r="N77" s="101"/>
      <c r="O77" s="101"/>
      <c r="P77" s="101"/>
      <c r="Q77" s="93">
        <f t="shared" si="2"/>
        <v>169507.59000000008</v>
      </c>
      <c r="R77" s="94">
        <f t="shared" si="3"/>
        <v>267.40924937257586</v>
      </c>
    </row>
    <row r="78" spans="1:18" x14ac:dyDescent="0.35">
      <c r="A78" s="100">
        <v>4</v>
      </c>
      <c r="B78" s="101" t="s">
        <v>57</v>
      </c>
      <c r="C78" s="101" t="s">
        <v>190</v>
      </c>
      <c r="D78" s="101" t="s">
        <v>113</v>
      </c>
      <c r="E78" s="101" t="s">
        <v>269</v>
      </c>
      <c r="F78" s="101" t="s">
        <v>178</v>
      </c>
      <c r="G78" s="101" t="s">
        <v>273</v>
      </c>
      <c r="H78" s="102">
        <v>1973</v>
      </c>
      <c r="I78" s="100">
        <v>2</v>
      </c>
      <c r="J78" s="103">
        <f>บึงกาฬ!F68</f>
        <v>249209.96</v>
      </c>
      <c r="K78" s="104">
        <f>บึงกาฬ!AH68</f>
        <v>230894.28999999998</v>
      </c>
      <c r="L78" s="104">
        <f>บึงกาฬ!AI68</f>
        <v>992116.15</v>
      </c>
      <c r="M78" s="104">
        <f>บึงกาฬ!AJ68</f>
        <v>877961.66</v>
      </c>
      <c r="N78" s="101"/>
      <c r="O78" s="101"/>
      <c r="P78" s="101"/>
      <c r="Q78" s="93">
        <f t="shared" si="2"/>
        <v>114154.48999999999</v>
      </c>
      <c r="R78" s="94">
        <f t="shared" si="3"/>
        <v>502.84650278763309</v>
      </c>
    </row>
    <row r="79" spans="1:18" x14ac:dyDescent="0.35">
      <c r="A79" s="100">
        <v>5</v>
      </c>
      <c r="B79" s="101" t="s">
        <v>57</v>
      </c>
      <c r="C79" s="101" t="s">
        <v>190</v>
      </c>
      <c r="D79" s="101" t="s">
        <v>113</v>
      </c>
      <c r="E79" s="101" t="s">
        <v>269</v>
      </c>
      <c r="F79" s="101" t="s">
        <v>178</v>
      </c>
      <c r="G79" s="101" t="s">
        <v>274</v>
      </c>
      <c r="H79" s="102">
        <v>5007</v>
      </c>
      <c r="I79" s="100">
        <v>4</v>
      </c>
      <c r="J79" s="103">
        <f>บึงกาฬ!F69</f>
        <v>1014789.3</v>
      </c>
      <c r="K79" s="104">
        <f>บึงกาฬ!AH69</f>
        <v>974459.6100000001</v>
      </c>
      <c r="L79" s="104">
        <f>บึงกาฬ!AI69</f>
        <v>1984510.0999999999</v>
      </c>
      <c r="M79" s="104">
        <f>บึงกาฬ!AJ69</f>
        <v>1312891.3400000001</v>
      </c>
      <c r="N79" s="101"/>
      <c r="O79" s="101"/>
      <c r="P79" s="101"/>
      <c r="Q79" s="93">
        <f t="shared" si="2"/>
        <v>671618.75999999978</v>
      </c>
      <c r="R79" s="94">
        <f t="shared" si="3"/>
        <v>396.34713401238264</v>
      </c>
    </row>
    <row r="80" spans="1:18" x14ac:dyDescent="0.35">
      <c r="A80" s="100">
        <v>6</v>
      </c>
      <c r="B80" s="101" t="s">
        <v>57</v>
      </c>
      <c r="C80" s="101" t="s">
        <v>190</v>
      </c>
      <c r="D80" s="101" t="s">
        <v>113</v>
      </c>
      <c r="E80" s="101" t="s">
        <v>269</v>
      </c>
      <c r="F80" s="101" t="s">
        <v>178</v>
      </c>
      <c r="G80" s="101" t="s">
        <v>275</v>
      </c>
      <c r="H80" s="102">
        <v>5318</v>
      </c>
      <c r="I80" s="100">
        <v>4</v>
      </c>
      <c r="J80" s="103">
        <f>บึงกาฬ!F70</f>
        <v>406782.52</v>
      </c>
      <c r="K80" s="104">
        <f>บึงกาฬ!AH70</f>
        <v>291084.89</v>
      </c>
      <c r="L80" s="104">
        <f>บึงกาฬ!AI70</f>
        <v>1880937.4</v>
      </c>
      <c r="M80" s="104">
        <f>บึงกาฬ!AJ70</f>
        <v>1995682.51</v>
      </c>
      <c r="N80" s="101"/>
      <c r="O80" s="101"/>
      <c r="P80" s="101"/>
      <c r="Q80" s="93">
        <f t="shared" si="2"/>
        <v>-114745.1100000001</v>
      </c>
      <c r="R80" s="94">
        <f t="shared" si="3"/>
        <v>353.69262880782247</v>
      </c>
    </row>
    <row r="81" spans="1:18" s="112" customFormat="1" x14ac:dyDescent="0.35">
      <c r="A81" s="106">
        <v>8</v>
      </c>
      <c r="B81" s="107" t="s">
        <v>57</v>
      </c>
      <c r="C81" s="107"/>
      <c r="D81" s="107"/>
      <c r="E81" s="107" t="s">
        <v>75</v>
      </c>
      <c r="F81" s="107"/>
      <c r="G81" s="107" t="s">
        <v>276</v>
      </c>
      <c r="H81" s="113">
        <f>SUM(H75:H80)</f>
        <v>22433</v>
      </c>
      <c r="I81" s="106"/>
      <c r="J81" s="109">
        <f>SUM(J75:J80)</f>
        <v>2779435.04</v>
      </c>
      <c r="K81" s="109">
        <f>SUM(K75:K80)</f>
        <v>2488889.2800000003</v>
      </c>
      <c r="L81" s="109">
        <f>SUM(L75:L80)</f>
        <v>7697103.459999999</v>
      </c>
      <c r="M81" s="109">
        <f>SUM(M75:M80)</f>
        <v>6804291.21</v>
      </c>
      <c r="N81" s="107">
        <v>5</v>
      </c>
      <c r="O81" s="107">
        <v>5</v>
      </c>
      <c r="P81" s="107">
        <f>N81-O81</f>
        <v>0</v>
      </c>
      <c r="Q81" s="110">
        <f t="shared" si="2"/>
        <v>892812.24999999907</v>
      </c>
      <c r="R81" s="111">
        <f t="shared" si="3"/>
        <v>343.11520795256985</v>
      </c>
    </row>
    <row r="82" spans="1:18" s="112" customFormat="1" ht="21.75" thickBot="1" x14ac:dyDescent="0.4">
      <c r="A82" s="121"/>
      <c r="B82" s="122" t="s">
        <v>57</v>
      </c>
      <c r="C82" s="122" t="s">
        <v>57</v>
      </c>
      <c r="D82" s="122" t="s">
        <v>57</v>
      </c>
      <c r="E82" s="122" t="s">
        <v>57</v>
      </c>
      <c r="F82" s="122"/>
      <c r="G82" s="122" t="s">
        <v>277</v>
      </c>
      <c r="H82" s="123">
        <f>H20+H34+H47+H52+H58+H66+H74+H81</f>
        <v>250017</v>
      </c>
      <c r="I82" s="121"/>
      <c r="J82" s="124">
        <f t="shared" ref="J82:O82" si="4">J20+J34+J47+J52+J58+J66+J74+J81</f>
        <v>51480967.560000002</v>
      </c>
      <c r="K82" s="125">
        <f t="shared" si="4"/>
        <v>31488272.760000002</v>
      </c>
      <c r="L82" s="124">
        <f t="shared" si="4"/>
        <v>125328740.98999999</v>
      </c>
      <c r="M82" s="124">
        <f t="shared" si="4"/>
        <v>116343271.04999998</v>
      </c>
      <c r="N82" s="122">
        <f t="shared" si="4"/>
        <v>61</v>
      </c>
      <c r="O82" s="122">
        <f t="shared" si="4"/>
        <v>61</v>
      </c>
      <c r="P82" s="122">
        <f>N82-O82</f>
        <v>0</v>
      </c>
      <c r="Q82" s="110">
        <f t="shared" si="2"/>
        <v>8985469.9400000125</v>
      </c>
      <c r="R82" s="111">
        <f t="shared" si="3"/>
        <v>501.2808768603735</v>
      </c>
    </row>
    <row r="83" spans="1:18" s="112" customFormat="1" ht="22.5" thickTop="1" thickBot="1" x14ac:dyDescent="0.4">
      <c r="A83" s="126"/>
      <c r="B83" s="127"/>
      <c r="C83" s="127"/>
      <c r="D83" s="127"/>
      <c r="E83" s="392" t="s">
        <v>278</v>
      </c>
      <c r="F83" s="393"/>
      <c r="G83" s="394"/>
      <c r="H83" s="128"/>
      <c r="I83" s="126"/>
      <c r="J83" s="129">
        <f>J82/O82</f>
        <v>843950.28786885249</v>
      </c>
      <c r="K83" s="130">
        <f>K82/O82</f>
        <v>516201.19278688525</v>
      </c>
      <c r="L83" s="129">
        <f>L82/O82</f>
        <v>2054569.5244262295</v>
      </c>
      <c r="M83" s="129">
        <f>M82/O82</f>
        <v>1907266.7385245899</v>
      </c>
      <c r="N83" s="127"/>
      <c r="O83" s="127"/>
      <c r="P83" s="127"/>
      <c r="Q83" s="93"/>
      <c r="R83" s="94"/>
    </row>
    <row r="84" spans="1:18" ht="21.75" thickTop="1" x14ac:dyDescent="0.35">
      <c r="A84" s="131">
        <v>1</v>
      </c>
      <c r="B84" s="132" t="s">
        <v>61</v>
      </c>
      <c r="C84" s="132" t="s">
        <v>279</v>
      </c>
      <c r="D84" s="132" t="s">
        <v>280</v>
      </c>
      <c r="E84" s="132" t="s">
        <v>0</v>
      </c>
      <c r="F84" s="132" t="s">
        <v>175</v>
      </c>
      <c r="G84" s="132" t="s">
        <v>281</v>
      </c>
      <c r="H84" s="133"/>
      <c r="I84" s="131"/>
      <c r="J84" s="134"/>
      <c r="K84" s="135"/>
      <c r="L84" s="136"/>
      <c r="M84" s="136"/>
      <c r="N84" s="132"/>
      <c r="O84" s="132"/>
      <c r="P84" s="132"/>
    </row>
    <row r="85" spans="1:18" x14ac:dyDescent="0.35">
      <c r="A85" s="100">
        <v>2</v>
      </c>
      <c r="B85" s="101" t="s">
        <v>61</v>
      </c>
      <c r="C85" s="101" t="s">
        <v>279</v>
      </c>
      <c r="D85" s="101" t="s">
        <v>280</v>
      </c>
      <c r="E85" s="101" t="s">
        <v>0</v>
      </c>
      <c r="F85" s="101" t="s">
        <v>178</v>
      </c>
      <c r="G85" s="101" t="s">
        <v>600</v>
      </c>
      <c r="H85" s="102">
        <v>4951</v>
      </c>
      <c r="I85" s="100">
        <v>4</v>
      </c>
      <c r="J85" s="103">
        <f>หนองบัวลำภู!F4</f>
        <v>620725.93999999994</v>
      </c>
      <c r="K85" s="248">
        <f>หนองบัวลำภู!AF4</f>
        <v>645342.14999999991</v>
      </c>
      <c r="L85" s="105">
        <f>หนองบัวลำภู!AG4</f>
        <v>2014015.35</v>
      </c>
      <c r="M85" s="105">
        <f>หนองบัวลำภู!AH4</f>
        <v>1667903.76</v>
      </c>
      <c r="N85" s="101"/>
      <c r="O85" s="101"/>
      <c r="P85" s="101"/>
      <c r="Q85" s="93">
        <f t="shared" si="2"/>
        <v>346111.59000000008</v>
      </c>
      <c r="R85" s="94">
        <f t="shared" si="3"/>
        <v>406.78960815996771</v>
      </c>
    </row>
    <row r="86" spans="1:18" x14ac:dyDescent="0.35">
      <c r="A86" s="100">
        <v>3</v>
      </c>
      <c r="B86" s="101" t="s">
        <v>61</v>
      </c>
      <c r="C86" s="101" t="s">
        <v>279</v>
      </c>
      <c r="D86" s="101" t="s">
        <v>280</v>
      </c>
      <c r="E86" s="101" t="s">
        <v>0</v>
      </c>
      <c r="F86" s="101" t="s">
        <v>178</v>
      </c>
      <c r="G86" s="101" t="s">
        <v>601</v>
      </c>
      <c r="H86" s="102">
        <v>4392</v>
      </c>
      <c r="I86" s="100">
        <v>3</v>
      </c>
      <c r="J86" s="103">
        <f>หนองบัวลำภู!F5</f>
        <v>339284.67</v>
      </c>
      <c r="K86" s="248">
        <f>หนองบัวลำภู!AF5</f>
        <v>528042.21</v>
      </c>
      <c r="L86" s="105">
        <f>หนองบัวลำภู!AG5</f>
        <v>2139262.0200000005</v>
      </c>
      <c r="M86" s="105">
        <f>หนองบัวลำภู!AH5</f>
        <v>2171489.6999999997</v>
      </c>
      <c r="N86" s="101"/>
      <c r="O86" s="101"/>
      <c r="P86" s="101"/>
      <c r="Q86" s="93">
        <f t="shared" si="2"/>
        <v>-32227.679999999236</v>
      </c>
      <c r="R86" s="94">
        <f t="shared" si="3"/>
        <v>487.08151639344271</v>
      </c>
    </row>
    <row r="87" spans="1:18" x14ac:dyDescent="0.35">
      <c r="A87" s="100">
        <v>4</v>
      </c>
      <c r="B87" s="101" t="s">
        <v>61</v>
      </c>
      <c r="C87" s="101" t="s">
        <v>279</v>
      </c>
      <c r="D87" s="101" t="s">
        <v>280</v>
      </c>
      <c r="E87" s="101" t="s">
        <v>0</v>
      </c>
      <c r="F87" s="101" t="s">
        <v>178</v>
      </c>
      <c r="G87" s="101" t="s">
        <v>602</v>
      </c>
      <c r="H87" s="102">
        <v>5135</v>
      </c>
      <c r="I87" s="100">
        <v>4</v>
      </c>
      <c r="J87" s="103">
        <f>หนองบัวลำภู!F6</f>
        <v>220886.03</v>
      </c>
      <c r="K87" s="248">
        <f>หนองบัวลำภู!AF6</f>
        <v>301047.78000000003</v>
      </c>
      <c r="L87" s="105">
        <f>หนองบัวลำภู!AG6</f>
        <v>2333132.38</v>
      </c>
      <c r="M87" s="105">
        <f>หนองบัวลำภู!AH6</f>
        <v>2280963.2600000002</v>
      </c>
      <c r="N87" s="101"/>
      <c r="O87" s="101"/>
      <c r="P87" s="101"/>
      <c r="Q87" s="93">
        <f t="shared" si="2"/>
        <v>52169.119999999646</v>
      </c>
      <c r="R87" s="94">
        <f t="shared" si="3"/>
        <v>454.35878870496589</v>
      </c>
    </row>
    <row r="88" spans="1:18" x14ac:dyDescent="0.35">
      <c r="A88" s="100">
        <v>5</v>
      </c>
      <c r="B88" s="101" t="s">
        <v>61</v>
      </c>
      <c r="C88" s="101" t="s">
        <v>279</v>
      </c>
      <c r="D88" s="101" t="s">
        <v>280</v>
      </c>
      <c r="E88" s="101" t="s">
        <v>0</v>
      </c>
      <c r="F88" s="101" t="s">
        <v>178</v>
      </c>
      <c r="G88" s="101" t="s">
        <v>603</v>
      </c>
      <c r="H88" s="102">
        <v>7670</v>
      </c>
      <c r="I88" s="100">
        <v>5</v>
      </c>
      <c r="J88" s="103">
        <f>หนองบัวลำภู!F7</f>
        <v>725732.16</v>
      </c>
      <c r="K88" s="248">
        <f>หนองบัวลำภู!AF7</f>
        <v>800571.32000000007</v>
      </c>
      <c r="L88" s="105">
        <f>หนองบัวลำภู!AG7</f>
        <v>3444858.31</v>
      </c>
      <c r="M88" s="105">
        <f>หนองบัวลำภู!AH7</f>
        <v>3197465.21</v>
      </c>
      <c r="N88" s="101"/>
      <c r="O88" s="101"/>
      <c r="P88" s="101"/>
      <c r="Q88" s="93">
        <f t="shared" si="2"/>
        <v>247393.10000000009</v>
      </c>
      <c r="R88" s="94">
        <f t="shared" si="3"/>
        <v>449.13406910039112</v>
      </c>
    </row>
    <row r="89" spans="1:18" x14ac:dyDescent="0.35">
      <c r="A89" s="100">
        <v>6</v>
      </c>
      <c r="B89" s="101" t="s">
        <v>61</v>
      </c>
      <c r="C89" s="101" t="s">
        <v>279</v>
      </c>
      <c r="D89" s="101" t="s">
        <v>280</v>
      </c>
      <c r="E89" s="101" t="s">
        <v>0</v>
      </c>
      <c r="F89" s="101" t="s">
        <v>178</v>
      </c>
      <c r="G89" s="101" t="s">
        <v>604</v>
      </c>
      <c r="H89" s="102">
        <v>5043</v>
      </c>
      <c r="I89" s="100">
        <v>4</v>
      </c>
      <c r="J89" s="103">
        <f>หนองบัวลำภู!F8</f>
        <v>573009.65</v>
      </c>
      <c r="K89" s="248">
        <f>หนองบัวลำภู!AF8</f>
        <v>596528.93000000005</v>
      </c>
      <c r="L89" s="105">
        <f>หนองบัวลำภู!AG8</f>
        <v>2138351.1399999997</v>
      </c>
      <c r="M89" s="105">
        <f>หนองบัวลำภู!AH8</f>
        <v>2231622.3099999996</v>
      </c>
      <c r="N89" s="101"/>
      <c r="O89" s="101"/>
      <c r="P89" s="101"/>
      <c r="Q89" s="93">
        <f t="shared" si="2"/>
        <v>-93271.169999999925</v>
      </c>
      <c r="R89" s="94">
        <f t="shared" si="3"/>
        <v>424.0236248264921</v>
      </c>
    </row>
    <row r="90" spans="1:18" x14ac:dyDescent="0.35">
      <c r="A90" s="100">
        <v>7</v>
      </c>
      <c r="B90" s="101" t="s">
        <v>61</v>
      </c>
      <c r="C90" s="101" t="s">
        <v>279</v>
      </c>
      <c r="D90" s="101" t="s">
        <v>280</v>
      </c>
      <c r="E90" s="101" t="s">
        <v>0</v>
      </c>
      <c r="F90" s="101" t="s">
        <v>178</v>
      </c>
      <c r="G90" s="101" t="s">
        <v>605</v>
      </c>
      <c r="H90" s="102">
        <v>1849</v>
      </c>
      <c r="I90" s="100">
        <v>2</v>
      </c>
      <c r="J90" s="103">
        <f>หนองบัวลำภู!F9</f>
        <v>299861.58</v>
      </c>
      <c r="K90" s="248">
        <f>หนองบัวลำภู!AF9</f>
        <v>360075.31</v>
      </c>
      <c r="L90" s="105">
        <f>หนองบัวลำภู!AG9</f>
        <v>1307449.55</v>
      </c>
      <c r="M90" s="105">
        <f>หนองบัวลำภู!AH9</f>
        <v>1371457.9</v>
      </c>
      <c r="N90" s="101"/>
      <c r="O90" s="101"/>
      <c r="P90" s="101"/>
      <c r="Q90" s="93">
        <f t="shared" si="2"/>
        <v>-64008.34999999986</v>
      </c>
      <c r="R90" s="94">
        <f t="shared" si="3"/>
        <v>707.11170903190919</v>
      </c>
    </row>
    <row r="91" spans="1:18" x14ac:dyDescent="0.35">
      <c r="A91" s="100">
        <v>8</v>
      </c>
      <c r="B91" s="101" t="s">
        <v>61</v>
      </c>
      <c r="C91" s="101" t="s">
        <v>279</v>
      </c>
      <c r="D91" s="101" t="s">
        <v>280</v>
      </c>
      <c r="E91" s="101" t="s">
        <v>0</v>
      </c>
      <c r="F91" s="101" t="s">
        <v>178</v>
      </c>
      <c r="G91" s="101" t="s">
        <v>606</v>
      </c>
      <c r="H91" s="102">
        <v>7078</v>
      </c>
      <c r="I91" s="100">
        <v>5</v>
      </c>
      <c r="J91" s="103">
        <f>หนองบัวลำภู!F10</f>
        <v>1037903.07</v>
      </c>
      <c r="K91" s="104">
        <f>หนองบัวลำภู!AF10</f>
        <v>1110234.6099999999</v>
      </c>
      <c r="L91" s="105">
        <f>หนองบัวลำภู!AG10</f>
        <v>2936303.54</v>
      </c>
      <c r="M91" s="105">
        <f>หนองบัวลำภู!AH10</f>
        <v>2382815.58</v>
      </c>
      <c r="N91" s="101"/>
      <c r="O91" s="101"/>
      <c r="P91" s="101"/>
      <c r="Q91" s="93">
        <f t="shared" si="2"/>
        <v>553487.96</v>
      </c>
      <c r="R91" s="94">
        <f t="shared" si="3"/>
        <v>414.84932749364225</v>
      </c>
    </row>
    <row r="92" spans="1:18" x14ac:dyDescent="0.35">
      <c r="A92" s="100">
        <v>9</v>
      </c>
      <c r="B92" s="101" t="s">
        <v>61</v>
      </c>
      <c r="C92" s="101" t="s">
        <v>279</v>
      </c>
      <c r="D92" s="101" t="s">
        <v>280</v>
      </c>
      <c r="E92" s="101" t="s">
        <v>0</v>
      </c>
      <c r="F92" s="101" t="s">
        <v>178</v>
      </c>
      <c r="G92" s="101" t="s">
        <v>607</v>
      </c>
      <c r="H92" s="102">
        <v>2787</v>
      </c>
      <c r="I92" s="100">
        <v>2</v>
      </c>
      <c r="J92" s="103">
        <f>หนองบัวลำภู!F11</f>
        <v>144683.21</v>
      </c>
      <c r="K92" s="248">
        <f>หนองบัวลำภู!AF11</f>
        <v>212686.77</v>
      </c>
      <c r="L92" s="105">
        <f>หนองบัวลำภู!AG11</f>
        <v>1013618.22</v>
      </c>
      <c r="M92" s="105">
        <f>หนองบัวลำภู!AH11</f>
        <v>1175661.28</v>
      </c>
      <c r="N92" s="101"/>
      <c r="O92" s="101"/>
      <c r="P92" s="101"/>
      <c r="Q92" s="93">
        <f t="shared" si="2"/>
        <v>-162043.06000000006</v>
      </c>
      <c r="R92" s="94">
        <f t="shared" si="3"/>
        <v>363.69509149623252</v>
      </c>
    </row>
    <row r="93" spans="1:18" x14ac:dyDescent="0.35">
      <c r="A93" s="100">
        <v>10</v>
      </c>
      <c r="B93" s="101" t="s">
        <v>61</v>
      </c>
      <c r="C93" s="101" t="s">
        <v>279</v>
      </c>
      <c r="D93" s="101" t="s">
        <v>280</v>
      </c>
      <c r="E93" s="101" t="s">
        <v>0</v>
      </c>
      <c r="F93" s="101" t="s">
        <v>178</v>
      </c>
      <c r="G93" s="101" t="s">
        <v>608</v>
      </c>
      <c r="H93" s="102">
        <v>4346</v>
      </c>
      <c r="I93" s="100">
        <v>3</v>
      </c>
      <c r="J93" s="103">
        <f>หนองบัวลำภู!F12</f>
        <v>746320.43</v>
      </c>
      <c r="K93" s="104">
        <f>หนองบัวลำภู!AF12</f>
        <v>828933.49000000011</v>
      </c>
      <c r="L93" s="105">
        <f>หนองบัวลำภู!AG12</f>
        <v>1827227.78</v>
      </c>
      <c r="M93" s="105">
        <f>หนองบัวลำภู!AH12</f>
        <v>1910240.5899999999</v>
      </c>
      <c r="N93" s="101"/>
      <c r="O93" s="101"/>
      <c r="P93" s="101"/>
      <c r="Q93" s="93">
        <f t="shared" si="2"/>
        <v>-83012.809999999823</v>
      </c>
      <c r="R93" s="94">
        <f t="shared" si="3"/>
        <v>420.43897376898298</v>
      </c>
    </row>
    <row r="94" spans="1:18" x14ac:dyDescent="0.35">
      <c r="A94" s="100">
        <v>11</v>
      </c>
      <c r="B94" s="101" t="s">
        <v>61</v>
      </c>
      <c r="C94" s="101" t="s">
        <v>279</v>
      </c>
      <c r="D94" s="101" t="s">
        <v>280</v>
      </c>
      <c r="E94" s="101" t="s">
        <v>0</v>
      </c>
      <c r="F94" s="101" t="s">
        <v>178</v>
      </c>
      <c r="G94" s="101" t="s">
        <v>609</v>
      </c>
      <c r="H94" s="102">
        <v>2971</v>
      </c>
      <c r="I94" s="100">
        <v>2</v>
      </c>
      <c r="J94" s="103">
        <f>หนองบัวลำภู!F13</f>
        <v>474306.05</v>
      </c>
      <c r="K94" s="104">
        <f>หนองบัวลำภู!AF13</f>
        <v>453532.95999999996</v>
      </c>
      <c r="L94" s="105">
        <f>หนองบัวลำภู!AG13</f>
        <v>846163.94000000006</v>
      </c>
      <c r="M94" s="105">
        <f>หนองบัวลำภู!AH13</f>
        <v>941608.81</v>
      </c>
      <c r="N94" s="101"/>
      <c r="O94" s="101"/>
      <c r="P94" s="101"/>
      <c r="Q94" s="93">
        <f t="shared" si="2"/>
        <v>-95444.87</v>
      </c>
      <c r="R94" s="94">
        <f t="shared" si="3"/>
        <v>284.80778862335916</v>
      </c>
    </row>
    <row r="95" spans="1:18" x14ac:dyDescent="0.35">
      <c r="A95" s="100">
        <v>12</v>
      </c>
      <c r="B95" s="101" t="s">
        <v>61</v>
      </c>
      <c r="C95" s="101" t="s">
        <v>279</v>
      </c>
      <c r="D95" s="101" t="s">
        <v>280</v>
      </c>
      <c r="E95" s="101" t="s">
        <v>0</v>
      </c>
      <c r="F95" s="101" t="s">
        <v>178</v>
      </c>
      <c r="G95" s="101" t="s">
        <v>610</v>
      </c>
      <c r="H95" s="102">
        <v>2720</v>
      </c>
      <c r="I95" s="100">
        <v>2</v>
      </c>
      <c r="J95" s="103">
        <f>หนองบัวลำภู!F14</f>
        <v>384624.8</v>
      </c>
      <c r="K95" s="104">
        <f>หนองบัวลำภู!AF14</f>
        <v>412218.24</v>
      </c>
      <c r="L95" s="105">
        <f>หนองบัวลำภู!AG14</f>
        <v>1420114.65</v>
      </c>
      <c r="M95" s="105">
        <f>หนองบัวลำภู!AH14</f>
        <v>1498109.13</v>
      </c>
      <c r="N95" s="101"/>
      <c r="O95" s="101"/>
      <c r="P95" s="101"/>
      <c r="Q95" s="93">
        <f t="shared" si="2"/>
        <v>-77994.479999999981</v>
      </c>
      <c r="R95" s="94">
        <f t="shared" si="3"/>
        <v>522.10097426470588</v>
      </c>
    </row>
    <row r="96" spans="1:18" x14ac:dyDescent="0.35">
      <c r="A96" s="100">
        <v>13</v>
      </c>
      <c r="B96" s="101" t="s">
        <v>61</v>
      </c>
      <c r="C96" s="101" t="s">
        <v>279</v>
      </c>
      <c r="D96" s="101" t="s">
        <v>280</v>
      </c>
      <c r="E96" s="101" t="s">
        <v>0</v>
      </c>
      <c r="F96" s="101" t="s">
        <v>178</v>
      </c>
      <c r="G96" s="101" t="s">
        <v>611</v>
      </c>
      <c r="H96" s="102">
        <v>4608</v>
      </c>
      <c r="I96" s="100">
        <v>4</v>
      </c>
      <c r="J96" s="103">
        <f>หนองบัวลำภู!F15</f>
        <v>663117.16</v>
      </c>
      <c r="K96" s="248">
        <f>หนองบัวลำภู!AF15</f>
        <v>705203.62</v>
      </c>
      <c r="L96" s="105">
        <f>หนองบัวลำภู!AG15</f>
        <v>1971459.18</v>
      </c>
      <c r="M96" s="105">
        <f>หนองบัวลำภู!AH15</f>
        <v>2038923.32</v>
      </c>
      <c r="N96" s="101"/>
      <c r="O96" s="101"/>
      <c r="P96" s="101"/>
      <c r="Q96" s="93">
        <f t="shared" si="2"/>
        <v>-67464.14000000013</v>
      </c>
      <c r="R96" s="94">
        <f t="shared" si="3"/>
        <v>427.83402343749998</v>
      </c>
    </row>
    <row r="97" spans="1:18" x14ac:dyDescent="0.35">
      <c r="A97" s="100">
        <v>14</v>
      </c>
      <c r="B97" s="101" t="s">
        <v>61</v>
      </c>
      <c r="C97" s="101" t="s">
        <v>279</v>
      </c>
      <c r="D97" s="101" t="s">
        <v>280</v>
      </c>
      <c r="E97" s="101" t="s">
        <v>0</v>
      </c>
      <c r="F97" s="101" t="s">
        <v>178</v>
      </c>
      <c r="G97" s="101" t="s">
        <v>612</v>
      </c>
      <c r="H97" s="102">
        <v>4866</v>
      </c>
      <c r="I97" s="100">
        <v>4</v>
      </c>
      <c r="J97" s="103">
        <f>หนองบัวลำภู!F16</f>
        <v>250184.1</v>
      </c>
      <c r="K97" s="104">
        <f>หนองบัวลำภู!AF16</f>
        <v>299917.84999999998</v>
      </c>
      <c r="L97" s="105">
        <f>หนองบัวลำภู!AG16</f>
        <v>2164082.13</v>
      </c>
      <c r="M97" s="105">
        <f>หนองบัวลำภู!AH16</f>
        <v>2292951.39</v>
      </c>
      <c r="N97" s="101"/>
      <c r="O97" s="101"/>
      <c r="P97" s="101"/>
      <c r="Q97" s="93">
        <f t="shared" si="2"/>
        <v>-128869.26000000024</v>
      </c>
      <c r="R97" s="94">
        <f t="shared" si="3"/>
        <v>444.73533292231809</v>
      </c>
    </row>
    <row r="98" spans="1:18" x14ac:dyDescent="0.35">
      <c r="A98" s="100">
        <v>15</v>
      </c>
      <c r="B98" s="101" t="s">
        <v>61</v>
      </c>
      <c r="C98" s="101" t="s">
        <v>279</v>
      </c>
      <c r="D98" s="101" t="s">
        <v>280</v>
      </c>
      <c r="E98" s="101" t="s">
        <v>0</v>
      </c>
      <c r="F98" s="101" t="s">
        <v>178</v>
      </c>
      <c r="G98" s="101" t="s">
        <v>613</v>
      </c>
      <c r="H98" s="102">
        <v>3427</v>
      </c>
      <c r="I98" s="100">
        <v>3</v>
      </c>
      <c r="J98" s="103">
        <f>หนองบัวลำภู!F17</f>
        <v>647752.14</v>
      </c>
      <c r="K98" s="104">
        <f>หนองบัวลำภู!AF17</f>
        <v>641855.76</v>
      </c>
      <c r="L98" s="105">
        <f>หนองบัวลำภู!AG17</f>
        <v>1886226.95</v>
      </c>
      <c r="M98" s="105">
        <f>หนองบัวลำภู!AH17</f>
        <v>2038568.25</v>
      </c>
      <c r="N98" s="101"/>
      <c r="O98" s="101"/>
      <c r="P98" s="101"/>
      <c r="Q98" s="93">
        <f t="shared" si="2"/>
        <v>-152341.30000000005</v>
      </c>
      <c r="R98" s="94">
        <f t="shared" si="3"/>
        <v>550.40179457251236</v>
      </c>
    </row>
    <row r="99" spans="1:18" x14ac:dyDescent="0.35">
      <c r="A99" s="100">
        <v>16</v>
      </c>
      <c r="B99" s="101" t="s">
        <v>61</v>
      </c>
      <c r="C99" s="101" t="s">
        <v>279</v>
      </c>
      <c r="D99" s="101" t="s">
        <v>280</v>
      </c>
      <c r="E99" s="101" t="s">
        <v>0</v>
      </c>
      <c r="F99" s="101" t="s">
        <v>178</v>
      </c>
      <c r="G99" s="101" t="s">
        <v>614</v>
      </c>
      <c r="H99" s="102">
        <v>5652</v>
      </c>
      <c r="I99" s="100">
        <v>4</v>
      </c>
      <c r="J99" s="103">
        <f>หนองบัวลำภู!F18</f>
        <v>657028.22</v>
      </c>
      <c r="K99" s="104">
        <f>หนองบัวลำภู!AF18</f>
        <v>729395.39</v>
      </c>
      <c r="L99" s="105">
        <f>หนองบัวลำภู!AG18</f>
        <v>2568249.46</v>
      </c>
      <c r="M99" s="105">
        <f>หนองบัวลำภู!AH18</f>
        <v>2519986.88</v>
      </c>
      <c r="N99" s="101"/>
      <c r="O99" s="101"/>
      <c r="P99" s="101"/>
      <c r="Q99" s="93">
        <f t="shared" si="2"/>
        <v>48262.580000000075</v>
      </c>
      <c r="R99" s="94">
        <f t="shared" si="3"/>
        <v>454.3965782024062</v>
      </c>
    </row>
    <row r="100" spans="1:18" x14ac:dyDescent="0.35">
      <c r="A100" s="100">
        <v>17</v>
      </c>
      <c r="B100" s="101" t="s">
        <v>61</v>
      </c>
      <c r="C100" s="101" t="s">
        <v>279</v>
      </c>
      <c r="D100" s="101" t="s">
        <v>280</v>
      </c>
      <c r="E100" s="101" t="s">
        <v>0</v>
      </c>
      <c r="F100" s="101" t="s">
        <v>178</v>
      </c>
      <c r="G100" s="101" t="s">
        <v>615</v>
      </c>
      <c r="H100" s="102">
        <v>3912</v>
      </c>
      <c r="I100" s="100">
        <v>3</v>
      </c>
      <c r="J100" s="103">
        <f>หนองบัวลำภู!F19</f>
        <v>335412.69</v>
      </c>
      <c r="K100" s="248">
        <f>หนองบัวลำภู!AF19</f>
        <v>386875.33999999997</v>
      </c>
      <c r="L100" s="105">
        <f>หนองบัวลำภู!AG19</f>
        <v>2155745.67</v>
      </c>
      <c r="M100" s="105">
        <f>หนองบัวลำภู!AH19</f>
        <v>2232886.04</v>
      </c>
      <c r="N100" s="101"/>
      <c r="O100" s="101"/>
      <c r="P100" s="101"/>
      <c r="Q100" s="93">
        <f t="shared" si="2"/>
        <v>-77140.370000000112</v>
      </c>
      <c r="R100" s="94">
        <f t="shared" si="3"/>
        <v>551.05973159509199</v>
      </c>
    </row>
    <row r="101" spans="1:18" x14ac:dyDescent="0.35">
      <c r="A101" s="100">
        <v>18</v>
      </c>
      <c r="B101" s="101" t="s">
        <v>61</v>
      </c>
      <c r="C101" s="101" t="s">
        <v>279</v>
      </c>
      <c r="D101" s="101" t="s">
        <v>280</v>
      </c>
      <c r="E101" s="101" t="s">
        <v>0</v>
      </c>
      <c r="F101" s="101" t="s">
        <v>178</v>
      </c>
      <c r="G101" s="101" t="s">
        <v>616</v>
      </c>
      <c r="H101" s="102">
        <v>2731</v>
      </c>
      <c r="I101" s="100">
        <v>2</v>
      </c>
      <c r="J101" s="103">
        <f>หนองบัวลำภู!F20</f>
        <v>603839.59</v>
      </c>
      <c r="K101" s="248">
        <f>หนองบัวลำภู!AF20</f>
        <v>643601.69000000006</v>
      </c>
      <c r="L101" s="105">
        <f>หนองบัวลำภู!AG20</f>
        <v>1660547.75</v>
      </c>
      <c r="M101" s="105">
        <f>หนองบัวลำภู!AH20</f>
        <v>1696654.49</v>
      </c>
      <c r="N101" s="101"/>
      <c r="O101" s="101"/>
      <c r="P101" s="101"/>
      <c r="Q101" s="93">
        <f t="shared" si="2"/>
        <v>-36106.739999999991</v>
      </c>
      <c r="R101" s="94">
        <f t="shared" si="3"/>
        <v>608.03652508238736</v>
      </c>
    </row>
    <row r="102" spans="1:18" x14ac:dyDescent="0.35">
      <c r="A102" s="100">
        <v>19</v>
      </c>
      <c r="B102" s="101" t="s">
        <v>61</v>
      </c>
      <c r="C102" s="101" t="s">
        <v>279</v>
      </c>
      <c r="D102" s="101" t="s">
        <v>280</v>
      </c>
      <c r="E102" s="101" t="s">
        <v>0</v>
      </c>
      <c r="F102" s="101" t="s">
        <v>178</v>
      </c>
      <c r="G102" s="101" t="s">
        <v>617</v>
      </c>
      <c r="H102" s="102">
        <v>2945</v>
      </c>
      <c r="I102" s="100">
        <v>2</v>
      </c>
      <c r="J102" s="103">
        <f>หนองบัวลำภู!F21</f>
        <v>321414.68</v>
      </c>
      <c r="K102" s="104">
        <f>หนองบัวลำภู!AF21</f>
        <v>401906.38</v>
      </c>
      <c r="L102" s="105">
        <f>หนองบัวลำภู!AG21</f>
        <v>1393750.3</v>
      </c>
      <c r="M102" s="105">
        <f>หนองบัวลำภู!AH21</f>
        <v>1690062.5</v>
      </c>
      <c r="N102" s="101"/>
      <c r="O102" s="101"/>
      <c r="P102" s="101"/>
      <c r="Q102" s="93">
        <f t="shared" si="2"/>
        <v>-296312.19999999995</v>
      </c>
      <c r="R102" s="94">
        <f t="shared" si="3"/>
        <v>473.25986417657049</v>
      </c>
    </row>
    <row r="103" spans="1:18" x14ac:dyDescent="0.35">
      <c r="A103" s="100">
        <v>20</v>
      </c>
      <c r="B103" s="101" t="s">
        <v>61</v>
      </c>
      <c r="C103" s="101" t="s">
        <v>279</v>
      </c>
      <c r="D103" s="101" t="s">
        <v>280</v>
      </c>
      <c r="E103" s="101" t="s">
        <v>0</v>
      </c>
      <c r="F103" s="101" t="s">
        <v>178</v>
      </c>
      <c r="G103" s="101" t="s">
        <v>618</v>
      </c>
      <c r="H103" s="102">
        <v>3678</v>
      </c>
      <c r="I103" s="100">
        <v>3</v>
      </c>
      <c r="J103" s="103">
        <f>หนองบัวลำภู!F22</f>
        <v>433954.05</v>
      </c>
      <c r="K103" s="248">
        <f>หนองบัวลำภู!AF22</f>
        <v>460086.14</v>
      </c>
      <c r="L103" s="105">
        <f>หนองบัวลำภู!AG22</f>
        <v>1448015.21</v>
      </c>
      <c r="M103" s="105">
        <f>หนองบัวลำภู!AH22</f>
        <v>1562399.37</v>
      </c>
      <c r="N103" s="101"/>
      <c r="O103" s="101"/>
      <c r="P103" s="101"/>
      <c r="Q103" s="93">
        <f t="shared" si="2"/>
        <v>-114384.16000000015</v>
      </c>
      <c r="R103" s="94">
        <f t="shared" si="3"/>
        <v>393.69635943447526</v>
      </c>
    </row>
    <row r="104" spans="1:18" x14ac:dyDescent="0.35">
      <c r="A104" s="100">
        <v>21</v>
      </c>
      <c r="B104" s="101" t="s">
        <v>61</v>
      </c>
      <c r="C104" s="101" t="s">
        <v>279</v>
      </c>
      <c r="D104" s="101" t="s">
        <v>280</v>
      </c>
      <c r="E104" s="101" t="s">
        <v>0</v>
      </c>
      <c r="F104" s="101" t="s">
        <v>178</v>
      </c>
      <c r="G104" s="101" t="s">
        <v>619</v>
      </c>
      <c r="H104" s="102">
        <v>4213</v>
      </c>
      <c r="I104" s="100">
        <v>3</v>
      </c>
      <c r="J104" s="103">
        <f>หนองบัวลำภู!F23</f>
        <v>1142073.69</v>
      </c>
      <c r="K104" s="104">
        <f>หนองบัวลำภู!AF23</f>
        <v>1176129.1100000001</v>
      </c>
      <c r="L104" s="105">
        <f>หนองบัวลำภู!AG23</f>
        <v>1414149.05</v>
      </c>
      <c r="M104" s="105">
        <f>หนองบัวลำภู!AH23</f>
        <v>1536040.28</v>
      </c>
      <c r="N104" s="101"/>
      <c r="O104" s="101"/>
      <c r="P104" s="101"/>
      <c r="Q104" s="93">
        <f t="shared" si="2"/>
        <v>-121891.22999999998</v>
      </c>
      <c r="R104" s="94">
        <f t="shared" si="3"/>
        <v>335.66319724661764</v>
      </c>
    </row>
    <row r="105" spans="1:18" s="112" customFormat="1" x14ac:dyDescent="0.35">
      <c r="A105" s="106">
        <v>1</v>
      </c>
      <c r="B105" s="107" t="s">
        <v>61</v>
      </c>
      <c r="C105" s="107"/>
      <c r="D105" s="107"/>
      <c r="E105" s="107" t="s">
        <v>75</v>
      </c>
      <c r="F105" s="107"/>
      <c r="G105" s="107" t="s">
        <v>282</v>
      </c>
      <c r="H105" s="113">
        <f>SUM(H84:H104)</f>
        <v>84974</v>
      </c>
      <c r="I105" s="106"/>
      <c r="J105" s="109">
        <f>SUM(J84:J104)</f>
        <v>10622113.909999998</v>
      </c>
      <c r="K105" s="109">
        <f>SUM(K84:K104)</f>
        <v>11694185.050000001</v>
      </c>
      <c r="L105" s="109">
        <f>SUM(L84:L104)</f>
        <v>38082722.579999991</v>
      </c>
      <c r="M105" s="109">
        <f>SUM(M84:M104)</f>
        <v>38437810.04999999</v>
      </c>
      <c r="N105" s="107">
        <v>20</v>
      </c>
      <c r="O105" s="107">
        <v>20</v>
      </c>
      <c r="P105" s="107">
        <f>N105-O105</f>
        <v>0</v>
      </c>
      <c r="Q105" s="110">
        <f t="shared" si="2"/>
        <v>-355087.46999999881</v>
      </c>
      <c r="R105" s="111">
        <f>L105/H105</f>
        <v>448.16911737707994</v>
      </c>
    </row>
    <row r="106" spans="1:18" x14ac:dyDescent="0.35">
      <c r="A106" s="100">
        <v>1</v>
      </c>
      <c r="B106" s="101" t="s">
        <v>61</v>
      </c>
      <c r="C106" s="101" t="s">
        <v>283</v>
      </c>
      <c r="D106" s="101" t="s">
        <v>82</v>
      </c>
      <c r="E106" s="101" t="s">
        <v>1</v>
      </c>
      <c r="F106" s="101" t="s">
        <v>208</v>
      </c>
      <c r="G106" s="101" t="s">
        <v>284</v>
      </c>
      <c r="H106" s="102"/>
      <c r="I106" s="100"/>
      <c r="J106" s="103"/>
      <c r="K106" s="104"/>
      <c r="L106" s="105"/>
      <c r="M106" s="105"/>
      <c r="N106" s="101"/>
      <c r="O106" s="101"/>
      <c r="P106" s="101"/>
    </row>
    <row r="107" spans="1:18" x14ac:dyDescent="0.35">
      <c r="A107" s="100">
        <v>2</v>
      </c>
      <c r="B107" s="101" t="s">
        <v>61</v>
      </c>
      <c r="C107" s="101" t="s">
        <v>283</v>
      </c>
      <c r="D107" s="101" t="s">
        <v>82</v>
      </c>
      <c r="E107" s="101" t="s">
        <v>1</v>
      </c>
      <c r="F107" s="101" t="s">
        <v>178</v>
      </c>
      <c r="G107" s="101" t="s">
        <v>620</v>
      </c>
      <c r="H107" s="102">
        <v>7384</v>
      </c>
      <c r="I107" s="100">
        <v>5</v>
      </c>
      <c r="J107" s="103">
        <f>หนองบัวลำภู!F24</f>
        <v>1186566.29</v>
      </c>
      <c r="K107" s="104">
        <f>หนองบัวลำภู!AF24</f>
        <v>1195364.8800000001</v>
      </c>
      <c r="L107" s="105">
        <f>หนองบัวลำภู!AG24</f>
        <v>3001090.56</v>
      </c>
      <c r="M107" s="105">
        <f>หนองบัวลำภู!AH24</f>
        <v>2395358.81</v>
      </c>
      <c r="N107" s="101"/>
      <c r="O107" s="101"/>
      <c r="P107" s="101"/>
      <c r="Q107" s="93">
        <f t="shared" si="2"/>
        <v>605731.75</v>
      </c>
      <c r="R107" s="94">
        <f t="shared" si="3"/>
        <v>406.43154929577463</v>
      </c>
    </row>
    <row r="108" spans="1:18" x14ac:dyDescent="0.35">
      <c r="A108" s="100">
        <v>3</v>
      </c>
      <c r="B108" s="101" t="s">
        <v>61</v>
      </c>
      <c r="C108" s="101" t="s">
        <v>283</v>
      </c>
      <c r="D108" s="101" t="s">
        <v>82</v>
      </c>
      <c r="E108" s="101" t="s">
        <v>1</v>
      </c>
      <c r="F108" s="101" t="s">
        <v>178</v>
      </c>
      <c r="G108" s="101" t="s">
        <v>621</v>
      </c>
      <c r="H108" s="102">
        <v>4311</v>
      </c>
      <c r="I108" s="100">
        <v>3</v>
      </c>
      <c r="J108" s="103">
        <f>หนองบัวลำภู!F25</f>
        <v>279615.73</v>
      </c>
      <c r="K108" s="103">
        <f>หนองบัวลำภู!AF25</f>
        <v>419004.50999999995</v>
      </c>
      <c r="L108" s="105">
        <f>หนองบัวลำภู!AG25</f>
        <v>2181931.77</v>
      </c>
      <c r="M108" s="105">
        <f>หนองบัวลำภู!AH25</f>
        <v>1834765.79</v>
      </c>
      <c r="N108" s="101"/>
      <c r="O108" s="101"/>
      <c r="P108" s="101"/>
      <c r="Q108" s="93">
        <f t="shared" si="2"/>
        <v>347165.98</v>
      </c>
      <c r="R108" s="94">
        <f t="shared" si="3"/>
        <v>506.13123869171886</v>
      </c>
    </row>
    <row r="109" spans="1:18" x14ac:dyDescent="0.35">
      <c r="A109" s="100">
        <v>4</v>
      </c>
      <c r="B109" s="101" t="s">
        <v>61</v>
      </c>
      <c r="C109" s="101" t="s">
        <v>283</v>
      </c>
      <c r="D109" s="101" t="s">
        <v>82</v>
      </c>
      <c r="E109" s="101" t="s">
        <v>1</v>
      </c>
      <c r="F109" s="101" t="s">
        <v>178</v>
      </c>
      <c r="G109" s="101" t="s">
        <v>622</v>
      </c>
      <c r="H109" s="102">
        <v>7424</v>
      </c>
      <c r="I109" s="100">
        <v>5</v>
      </c>
      <c r="J109" s="103">
        <f>หนองบัวลำภู!F26</f>
        <v>908255.39</v>
      </c>
      <c r="K109" s="104">
        <f>หนองบัวลำภู!AF26</f>
        <v>921318.27</v>
      </c>
      <c r="L109" s="105">
        <f>หนองบัวลำภู!AG26</f>
        <v>3920087.14</v>
      </c>
      <c r="M109" s="105">
        <f>หนองบัวลำภู!AH26</f>
        <v>3170178.63</v>
      </c>
      <c r="N109" s="101"/>
      <c r="O109" s="101"/>
      <c r="P109" s="101"/>
      <c r="Q109" s="93">
        <f t="shared" si="2"/>
        <v>749908.51000000024</v>
      </c>
      <c r="R109" s="94">
        <f t="shared" si="3"/>
        <v>528.02897898706897</v>
      </c>
    </row>
    <row r="110" spans="1:18" x14ac:dyDescent="0.35">
      <c r="A110" s="100">
        <v>5</v>
      </c>
      <c r="B110" s="101" t="s">
        <v>61</v>
      </c>
      <c r="C110" s="101" t="s">
        <v>283</v>
      </c>
      <c r="D110" s="101" t="s">
        <v>82</v>
      </c>
      <c r="E110" s="101" t="s">
        <v>1</v>
      </c>
      <c r="F110" s="101" t="s">
        <v>178</v>
      </c>
      <c r="G110" s="101" t="s">
        <v>623</v>
      </c>
      <c r="H110" s="102">
        <v>4841</v>
      </c>
      <c r="I110" s="100">
        <v>4</v>
      </c>
      <c r="J110" s="103">
        <f>หนองบัวลำภู!F27</f>
        <v>522234.93</v>
      </c>
      <c r="K110" s="104">
        <f>หนองบัวลำภู!AF27</f>
        <v>526874.83000000007</v>
      </c>
      <c r="L110" s="105">
        <f>หนองบัวลำภู!AG27</f>
        <v>2245039.56</v>
      </c>
      <c r="M110" s="105">
        <f>หนองบัวลำภู!AH27</f>
        <v>2257361.98</v>
      </c>
      <c r="N110" s="101"/>
      <c r="O110" s="101"/>
      <c r="P110" s="101"/>
      <c r="Q110" s="93">
        <f t="shared" si="2"/>
        <v>-12322.419999999925</v>
      </c>
      <c r="R110" s="94">
        <f t="shared" si="3"/>
        <v>463.75533154306964</v>
      </c>
    </row>
    <row r="111" spans="1:18" x14ac:dyDescent="0.35">
      <c r="A111" s="100">
        <v>6</v>
      </c>
      <c r="B111" s="101" t="s">
        <v>61</v>
      </c>
      <c r="C111" s="101" t="s">
        <v>283</v>
      </c>
      <c r="D111" s="101" t="s">
        <v>82</v>
      </c>
      <c r="E111" s="101" t="s">
        <v>1</v>
      </c>
      <c r="F111" s="101" t="s">
        <v>178</v>
      </c>
      <c r="G111" s="101" t="s">
        <v>624</v>
      </c>
      <c r="H111" s="102">
        <v>3165</v>
      </c>
      <c r="I111" s="100">
        <v>3</v>
      </c>
      <c r="J111" s="103">
        <f>หนองบัวลำภู!F28</f>
        <v>421775.66</v>
      </c>
      <c r="K111" s="104">
        <f>หนองบัวลำภู!AF28</f>
        <v>458462.84</v>
      </c>
      <c r="L111" s="105">
        <f>หนองบัวลำภู!AG28</f>
        <v>2266176.38</v>
      </c>
      <c r="M111" s="105">
        <f>หนองบัวลำภู!AH28</f>
        <v>2092959.8399999999</v>
      </c>
      <c r="N111" s="101"/>
      <c r="O111" s="101"/>
      <c r="P111" s="101"/>
      <c r="Q111" s="93">
        <f t="shared" si="2"/>
        <v>173216.54000000004</v>
      </c>
      <c r="R111" s="94">
        <f t="shared" si="3"/>
        <v>716.0114944707741</v>
      </c>
    </row>
    <row r="112" spans="1:18" x14ac:dyDescent="0.35">
      <c r="A112" s="100">
        <v>7</v>
      </c>
      <c r="B112" s="101" t="s">
        <v>61</v>
      </c>
      <c r="C112" s="101" t="s">
        <v>283</v>
      </c>
      <c r="D112" s="101" t="s">
        <v>82</v>
      </c>
      <c r="E112" s="101" t="s">
        <v>1</v>
      </c>
      <c r="F112" s="101" t="s">
        <v>178</v>
      </c>
      <c r="G112" s="101" t="s">
        <v>625</v>
      </c>
      <c r="H112" s="102">
        <v>3662</v>
      </c>
      <c r="I112" s="100">
        <v>3</v>
      </c>
      <c r="J112" s="103">
        <f>หนองบัวลำภู!F29</f>
        <v>468386.31</v>
      </c>
      <c r="K112" s="104">
        <f>หนองบัวลำภู!AF29</f>
        <v>472734.62</v>
      </c>
      <c r="L112" s="105">
        <f>หนองบัวลำภู!AG29</f>
        <v>2181668.6500000004</v>
      </c>
      <c r="M112" s="105">
        <f>หนองบัวลำภู!AH29</f>
        <v>2029970.06</v>
      </c>
      <c r="N112" s="101"/>
      <c r="O112" s="101"/>
      <c r="P112" s="101"/>
      <c r="Q112" s="93">
        <f t="shared" si="2"/>
        <v>151698.59000000032</v>
      </c>
      <c r="R112" s="94">
        <f t="shared" si="3"/>
        <v>595.75877935554354</v>
      </c>
    </row>
    <row r="113" spans="1:18" x14ac:dyDescent="0.35">
      <c r="A113" s="100">
        <v>8</v>
      </c>
      <c r="B113" s="101" t="s">
        <v>61</v>
      </c>
      <c r="C113" s="101" t="s">
        <v>283</v>
      </c>
      <c r="D113" s="101" t="s">
        <v>82</v>
      </c>
      <c r="E113" s="101" t="s">
        <v>1</v>
      </c>
      <c r="F113" s="101" t="s">
        <v>178</v>
      </c>
      <c r="G113" s="101" t="s">
        <v>626</v>
      </c>
      <c r="H113" s="102">
        <v>2860</v>
      </c>
      <c r="I113" s="100">
        <v>2</v>
      </c>
      <c r="J113" s="103">
        <f>หนองบัวลำภู!F30</f>
        <v>334024.40999999997</v>
      </c>
      <c r="K113" s="104">
        <f>หนองบัวลำภู!AF30</f>
        <v>401895.82999999996</v>
      </c>
      <c r="L113" s="105">
        <f>หนองบัวลำภู!AG30</f>
        <v>1506737.96</v>
      </c>
      <c r="M113" s="105">
        <f>หนองบัวลำภู!AH30</f>
        <v>1561945.69</v>
      </c>
      <c r="N113" s="101"/>
      <c r="O113" s="101"/>
      <c r="P113" s="101"/>
      <c r="Q113" s="93">
        <f t="shared" si="2"/>
        <v>-55207.729999999981</v>
      </c>
      <c r="R113" s="94">
        <f t="shared" si="3"/>
        <v>526.83145454545456</v>
      </c>
    </row>
    <row r="114" spans="1:18" x14ac:dyDescent="0.35">
      <c r="A114" s="100">
        <v>9</v>
      </c>
      <c r="B114" s="101" t="s">
        <v>61</v>
      </c>
      <c r="C114" s="101" t="s">
        <v>283</v>
      </c>
      <c r="D114" s="101" t="s">
        <v>82</v>
      </c>
      <c r="E114" s="101" t="s">
        <v>1</v>
      </c>
      <c r="F114" s="101" t="s">
        <v>178</v>
      </c>
      <c r="G114" s="101" t="s">
        <v>627</v>
      </c>
      <c r="H114" s="102">
        <v>6859</v>
      </c>
      <c r="I114" s="100">
        <v>5</v>
      </c>
      <c r="J114" s="103">
        <f>หนองบัวลำภู!F31</f>
        <v>465153.97</v>
      </c>
      <c r="K114" s="104">
        <f>หนองบัวลำภู!AF31</f>
        <v>475523.27</v>
      </c>
      <c r="L114" s="105">
        <f>หนองบัวลำภู!AG31</f>
        <v>2107643.81</v>
      </c>
      <c r="M114" s="105">
        <f>หนองบัวลำภู!AH31</f>
        <v>2340553.71</v>
      </c>
      <c r="N114" s="101"/>
      <c r="O114" s="101"/>
      <c r="P114" s="101"/>
      <c r="Q114" s="93">
        <f t="shared" si="2"/>
        <v>-232909.89999999991</v>
      </c>
      <c r="R114" s="94">
        <f t="shared" si="3"/>
        <v>307.28150021869078</v>
      </c>
    </row>
    <row r="115" spans="1:18" x14ac:dyDescent="0.35">
      <c r="A115" s="100">
        <v>10</v>
      </c>
      <c r="B115" s="101" t="s">
        <v>61</v>
      </c>
      <c r="C115" s="101" t="s">
        <v>283</v>
      </c>
      <c r="D115" s="101" t="s">
        <v>82</v>
      </c>
      <c r="E115" s="101" t="s">
        <v>1</v>
      </c>
      <c r="F115" s="101" t="s">
        <v>178</v>
      </c>
      <c r="G115" s="101" t="s">
        <v>628</v>
      </c>
      <c r="H115" s="102">
        <v>2919</v>
      </c>
      <c r="I115" s="100">
        <v>2</v>
      </c>
      <c r="J115" s="103">
        <f>หนองบัวลำภู!F32</f>
        <v>398607.67</v>
      </c>
      <c r="K115" s="104">
        <f>หนองบัวลำภู!AF32</f>
        <v>414142.73</v>
      </c>
      <c r="L115" s="105">
        <f>หนองบัวลำภู!AG32</f>
        <v>1567273.22</v>
      </c>
      <c r="M115" s="105">
        <f>หนองบัวลำภู!AH32</f>
        <v>1455214.7</v>
      </c>
      <c r="N115" s="101"/>
      <c r="O115" s="101"/>
      <c r="P115" s="101"/>
      <c r="Q115" s="93">
        <f t="shared" si="2"/>
        <v>112058.52000000002</v>
      </c>
      <c r="R115" s="94">
        <f t="shared" si="3"/>
        <v>536.92128126070565</v>
      </c>
    </row>
    <row r="116" spans="1:18" x14ac:dyDescent="0.35">
      <c r="A116" s="100">
        <v>11</v>
      </c>
      <c r="B116" s="101" t="s">
        <v>61</v>
      </c>
      <c r="C116" s="101" t="s">
        <v>283</v>
      </c>
      <c r="D116" s="101" t="s">
        <v>82</v>
      </c>
      <c r="E116" s="101" t="s">
        <v>1</v>
      </c>
      <c r="F116" s="101" t="s">
        <v>178</v>
      </c>
      <c r="G116" s="101" t="s">
        <v>629</v>
      </c>
      <c r="H116" s="102">
        <v>5877</v>
      </c>
      <c r="I116" s="100">
        <v>4</v>
      </c>
      <c r="J116" s="103">
        <f>หนองบัวลำภู!F33</f>
        <v>284646.38</v>
      </c>
      <c r="K116" s="104">
        <f>หนองบัวลำภู!AF33</f>
        <v>294535.68000000005</v>
      </c>
      <c r="L116" s="105">
        <f>หนองบัวลำภู!AG33</f>
        <v>2347627.4500000002</v>
      </c>
      <c r="M116" s="105">
        <f>หนองบัวลำภู!AH33</f>
        <v>2328198.0500000003</v>
      </c>
      <c r="N116" s="101"/>
      <c r="O116" s="101"/>
      <c r="P116" s="101"/>
      <c r="Q116" s="93">
        <f t="shared" si="2"/>
        <v>19429.399999999907</v>
      </c>
      <c r="R116" s="94">
        <f t="shared" si="3"/>
        <v>399.46017525948616</v>
      </c>
    </row>
    <row r="117" spans="1:18" x14ac:dyDescent="0.35">
      <c r="A117" s="100">
        <v>12</v>
      </c>
      <c r="B117" s="101" t="s">
        <v>61</v>
      </c>
      <c r="C117" s="101" t="s">
        <v>283</v>
      </c>
      <c r="D117" s="101" t="s">
        <v>82</v>
      </c>
      <c r="E117" s="101" t="s">
        <v>1</v>
      </c>
      <c r="F117" s="101" t="s">
        <v>178</v>
      </c>
      <c r="G117" s="101" t="s">
        <v>630</v>
      </c>
      <c r="H117" s="102">
        <v>5647</v>
      </c>
      <c r="I117" s="100">
        <v>4</v>
      </c>
      <c r="J117" s="103">
        <f>หนองบัวลำภู!F34</f>
        <v>704322.33</v>
      </c>
      <c r="K117" s="104">
        <f>หนองบัวลำภู!AF34</f>
        <v>734161.29999999993</v>
      </c>
      <c r="L117" s="105">
        <f>หนองบัวลำภู!AG34</f>
        <v>2742530.9699999997</v>
      </c>
      <c r="M117" s="105">
        <f>หนองบัวลำภู!AH34</f>
        <v>2498416.77</v>
      </c>
      <c r="N117" s="101"/>
      <c r="O117" s="101"/>
      <c r="P117" s="101"/>
      <c r="Q117" s="93">
        <f t="shared" si="2"/>
        <v>244114.19999999972</v>
      </c>
      <c r="R117" s="94">
        <f t="shared" si="3"/>
        <v>485.66158491234279</v>
      </c>
    </row>
    <row r="118" spans="1:18" x14ac:dyDescent="0.35">
      <c r="A118" s="100">
        <v>13</v>
      </c>
      <c r="B118" s="101" t="s">
        <v>61</v>
      </c>
      <c r="C118" s="101" t="s">
        <v>283</v>
      </c>
      <c r="D118" s="101" t="s">
        <v>82</v>
      </c>
      <c r="E118" s="101" t="s">
        <v>1</v>
      </c>
      <c r="F118" s="101" t="s">
        <v>178</v>
      </c>
      <c r="G118" s="101" t="s">
        <v>631</v>
      </c>
      <c r="H118" s="102">
        <v>4300</v>
      </c>
      <c r="I118" s="100">
        <v>3</v>
      </c>
      <c r="J118" s="103">
        <f>หนองบัวลำภู!F35</f>
        <v>423801.18</v>
      </c>
      <c r="K118" s="104">
        <f>หนองบัวลำภู!AF35</f>
        <v>479521.63</v>
      </c>
      <c r="L118" s="105">
        <f>หนองบัวลำภู!AG35</f>
        <v>1771706.15</v>
      </c>
      <c r="M118" s="105">
        <f>หนองบัวลำภู!AH35</f>
        <v>1574410.83</v>
      </c>
      <c r="N118" s="101"/>
      <c r="O118" s="101"/>
      <c r="P118" s="101"/>
      <c r="Q118" s="93">
        <f t="shared" si="2"/>
        <v>197295.31999999983</v>
      </c>
      <c r="R118" s="94">
        <f t="shared" si="3"/>
        <v>412.02468604651159</v>
      </c>
    </row>
    <row r="119" spans="1:18" s="112" customFormat="1" x14ac:dyDescent="0.35">
      <c r="A119" s="106">
        <v>2</v>
      </c>
      <c r="B119" s="107" t="s">
        <v>61</v>
      </c>
      <c r="C119" s="107"/>
      <c r="D119" s="107"/>
      <c r="E119" s="107" t="s">
        <v>75</v>
      </c>
      <c r="F119" s="107"/>
      <c r="G119" s="107" t="s">
        <v>285</v>
      </c>
      <c r="H119" s="113">
        <f>SUM(H106:H118)</f>
        <v>59249</v>
      </c>
      <c r="I119" s="106"/>
      <c r="J119" s="109">
        <f>SUM(J106:J118)</f>
        <v>6397390.25</v>
      </c>
      <c r="K119" s="109">
        <f>SUM(K106:K118)</f>
        <v>6793540.3900000006</v>
      </c>
      <c r="L119" s="109">
        <f>SUM(L106:L118)</f>
        <v>27839513.619999994</v>
      </c>
      <c r="M119" s="109">
        <f>SUM(M106:M118)</f>
        <v>25539334.859999999</v>
      </c>
      <c r="N119" s="107">
        <v>12</v>
      </c>
      <c r="O119" s="107">
        <v>12</v>
      </c>
      <c r="P119" s="107">
        <f>N119-O119</f>
        <v>0</v>
      </c>
      <c r="Q119" s="110">
        <f t="shared" si="2"/>
        <v>2300178.7599999942</v>
      </c>
      <c r="R119" s="111">
        <f>L119/H119</f>
        <v>469.87313912471086</v>
      </c>
    </row>
    <row r="120" spans="1:18" x14ac:dyDescent="0.35">
      <c r="A120" s="100">
        <v>1</v>
      </c>
      <c r="B120" s="101" t="s">
        <v>61</v>
      </c>
      <c r="C120" s="101" t="s">
        <v>286</v>
      </c>
      <c r="D120" s="101" t="s">
        <v>89</v>
      </c>
      <c r="E120" s="101" t="s">
        <v>2</v>
      </c>
      <c r="F120" s="101" t="s">
        <v>208</v>
      </c>
      <c r="G120" s="101" t="s">
        <v>287</v>
      </c>
      <c r="H120" s="102"/>
      <c r="I120" s="100"/>
      <c r="J120" s="103"/>
      <c r="K120" s="104"/>
      <c r="L120" s="105"/>
      <c r="M120" s="105"/>
      <c r="N120" s="101"/>
      <c r="O120" s="101"/>
      <c r="P120" s="101"/>
    </row>
    <row r="121" spans="1:18" x14ac:dyDescent="0.35">
      <c r="A121" s="100">
        <v>2</v>
      </c>
      <c r="B121" s="101" t="s">
        <v>61</v>
      </c>
      <c r="C121" s="101" t="s">
        <v>286</v>
      </c>
      <c r="D121" s="101" t="s">
        <v>89</v>
      </c>
      <c r="E121" s="101" t="s">
        <v>2</v>
      </c>
      <c r="F121" s="101" t="s">
        <v>178</v>
      </c>
      <c r="G121" s="101" t="s">
        <v>632</v>
      </c>
      <c r="H121" s="102">
        <v>1926</v>
      </c>
      <c r="I121" s="100">
        <v>2</v>
      </c>
      <c r="J121" s="103">
        <f>หนองบัวลำภู!F36</f>
        <v>372355.1</v>
      </c>
      <c r="K121" s="104">
        <f>หนองบัวลำภู!AF36</f>
        <v>376466.99</v>
      </c>
      <c r="L121" s="105">
        <f>หนองบัวลำภู!AG36</f>
        <v>1363094.17</v>
      </c>
      <c r="M121" s="105">
        <f>หนองบัวลำภู!AH36</f>
        <v>1229921.02</v>
      </c>
      <c r="N121" s="101"/>
      <c r="O121" s="101"/>
      <c r="P121" s="101"/>
      <c r="Q121" s="93">
        <f t="shared" si="2"/>
        <v>133173.14999999991</v>
      </c>
      <c r="R121" s="94">
        <f t="shared" si="3"/>
        <v>707.73321391484944</v>
      </c>
    </row>
    <row r="122" spans="1:18" x14ac:dyDescent="0.35">
      <c r="A122" s="100">
        <v>3</v>
      </c>
      <c r="B122" s="101" t="s">
        <v>61</v>
      </c>
      <c r="C122" s="101" t="s">
        <v>286</v>
      </c>
      <c r="D122" s="101" t="s">
        <v>89</v>
      </c>
      <c r="E122" s="101" t="s">
        <v>2</v>
      </c>
      <c r="F122" s="101" t="s">
        <v>178</v>
      </c>
      <c r="G122" s="101" t="s">
        <v>633</v>
      </c>
      <c r="H122" s="102">
        <v>4146</v>
      </c>
      <c r="I122" s="100">
        <v>3</v>
      </c>
      <c r="J122" s="103">
        <f>หนองบัวลำภู!F37</f>
        <v>674515.56</v>
      </c>
      <c r="K122" s="104">
        <f>หนองบัวลำภู!AF37</f>
        <v>679790.75</v>
      </c>
      <c r="L122" s="105">
        <f>หนองบัวลำภู!AG37</f>
        <v>2419202.59</v>
      </c>
      <c r="M122" s="105">
        <f>หนองบัวลำภู!AH37</f>
        <v>2052795.73</v>
      </c>
      <c r="N122" s="101"/>
      <c r="O122" s="101"/>
      <c r="P122" s="101"/>
      <c r="Q122" s="93">
        <f t="shared" si="2"/>
        <v>366406.85999999987</v>
      </c>
      <c r="R122" s="94">
        <f t="shared" si="3"/>
        <v>583.50279546550894</v>
      </c>
    </row>
    <row r="123" spans="1:18" x14ac:dyDescent="0.35">
      <c r="A123" s="100">
        <v>4</v>
      </c>
      <c r="B123" s="101" t="s">
        <v>61</v>
      </c>
      <c r="C123" s="101" t="s">
        <v>286</v>
      </c>
      <c r="D123" s="101" t="s">
        <v>89</v>
      </c>
      <c r="E123" s="101" t="s">
        <v>2</v>
      </c>
      <c r="F123" s="101" t="s">
        <v>178</v>
      </c>
      <c r="G123" s="101" t="s">
        <v>634</v>
      </c>
      <c r="H123" s="102">
        <v>1218</v>
      </c>
      <c r="I123" s="100">
        <v>1</v>
      </c>
      <c r="J123" s="103">
        <f>หนองบัวลำภู!F38</f>
        <v>393887.9</v>
      </c>
      <c r="K123" s="104">
        <f>หนองบัวลำภู!AF38</f>
        <v>403913.56000000006</v>
      </c>
      <c r="L123" s="105">
        <f>หนองบัวลำภู!AG38</f>
        <v>1294252.4099999999</v>
      </c>
      <c r="M123" s="105">
        <f>หนองบัวลำภู!AH38</f>
        <v>1217612.3500000001</v>
      </c>
      <c r="N123" s="101"/>
      <c r="O123" s="101"/>
      <c r="P123" s="101"/>
      <c r="Q123" s="93">
        <f t="shared" si="2"/>
        <v>76640.059999999823</v>
      </c>
      <c r="R123" s="94">
        <f t="shared" si="3"/>
        <v>1062.6046059113301</v>
      </c>
    </row>
    <row r="124" spans="1:18" x14ac:dyDescent="0.35">
      <c r="A124" s="100">
        <v>5</v>
      </c>
      <c r="B124" s="101" t="s">
        <v>61</v>
      </c>
      <c r="C124" s="101" t="s">
        <v>286</v>
      </c>
      <c r="D124" s="101" t="s">
        <v>89</v>
      </c>
      <c r="E124" s="101" t="s">
        <v>2</v>
      </c>
      <c r="F124" s="101" t="s">
        <v>178</v>
      </c>
      <c r="G124" s="101" t="s">
        <v>635</v>
      </c>
      <c r="H124" s="102">
        <v>5296</v>
      </c>
      <c r="I124" s="100">
        <v>4</v>
      </c>
      <c r="J124" s="103">
        <f>หนองบัวลำภู!F39</f>
        <v>868798.18</v>
      </c>
      <c r="K124" s="104">
        <f>หนองบัวลำภู!AF39</f>
        <v>964271.4</v>
      </c>
      <c r="L124" s="105">
        <f>หนองบัวลำภู!AG39</f>
        <v>2325548.16</v>
      </c>
      <c r="M124" s="105">
        <f>หนองบัวลำภู!AH39</f>
        <v>1878669.3199999998</v>
      </c>
      <c r="N124" s="101"/>
      <c r="O124" s="101"/>
      <c r="P124" s="101"/>
      <c r="Q124" s="93">
        <f t="shared" si="2"/>
        <v>446878.84000000032</v>
      </c>
      <c r="R124" s="94">
        <f t="shared" si="3"/>
        <v>439.11407854984895</v>
      </c>
    </row>
    <row r="125" spans="1:18" x14ac:dyDescent="0.35">
      <c r="A125" s="100">
        <v>6</v>
      </c>
      <c r="B125" s="101" t="s">
        <v>61</v>
      </c>
      <c r="C125" s="101" t="s">
        <v>286</v>
      </c>
      <c r="D125" s="101" t="s">
        <v>89</v>
      </c>
      <c r="E125" s="101" t="s">
        <v>2</v>
      </c>
      <c r="F125" s="101" t="s">
        <v>178</v>
      </c>
      <c r="G125" s="101" t="s">
        <v>636</v>
      </c>
      <c r="H125" s="102">
        <v>3642</v>
      </c>
      <c r="I125" s="100">
        <v>3</v>
      </c>
      <c r="J125" s="103">
        <f>หนองบัวลำภู!F40</f>
        <v>814056.22</v>
      </c>
      <c r="K125" s="104">
        <f>หนองบัวลำภู!AF40</f>
        <v>888700.63</v>
      </c>
      <c r="L125" s="105">
        <f>หนองบัวลำภู!AG40</f>
        <v>2435191.81</v>
      </c>
      <c r="M125" s="105">
        <f>หนองบัวลำภู!AH40</f>
        <v>1987163.49</v>
      </c>
      <c r="N125" s="101"/>
      <c r="O125" s="101"/>
      <c r="P125" s="101"/>
      <c r="Q125" s="93">
        <f t="shared" si="2"/>
        <v>448028.32000000007</v>
      </c>
      <c r="R125" s="94">
        <f t="shared" si="3"/>
        <v>668.64135365183961</v>
      </c>
    </row>
    <row r="126" spans="1:18" x14ac:dyDescent="0.35">
      <c r="A126" s="100">
        <v>7</v>
      </c>
      <c r="B126" s="101" t="s">
        <v>61</v>
      </c>
      <c r="C126" s="101" t="s">
        <v>286</v>
      </c>
      <c r="D126" s="101" t="s">
        <v>89</v>
      </c>
      <c r="E126" s="101" t="s">
        <v>2</v>
      </c>
      <c r="F126" s="101" t="s">
        <v>178</v>
      </c>
      <c r="G126" s="101" t="s">
        <v>637</v>
      </c>
      <c r="H126" s="102">
        <v>3621</v>
      </c>
      <c r="I126" s="100">
        <v>3</v>
      </c>
      <c r="J126" s="103">
        <f>หนองบัวลำภู!F41</f>
        <v>1087824.08</v>
      </c>
      <c r="K126" s="104">
        <f>หนองบัวลำภู!AF41</f>
        <v>1166973.76</v>
      </c>
      <c r="L126" s="105">
        <f>หนองบัวลำภู!AG41</f>
        <v>2927282.05</v>
      </c>
      <c r="M126" s="105">
        <f>หนองบัวลำภู!AH41</f>
        <v>2608483.58</v>
      </c>
      <c r="N126" s="101"/>
      <c r="O126" s="101"/>
      <c r="P126" s="101"/>
      <c r="Q126" s="93">
        <f t="shared" si="2"/>
        <v>318798.46999999974</v>
      </c>
      <c r="R126" s="94">
        <f t="shared" si="3"/>
        <v>808.41813035073176</v>
      </c>
    </row>
    <row r="127" spans="1:18" x14ac:dyDescent="0.35">
      <c r="A127" s="100">
        <v>8</v>
      </c>
      <c r="B127" s="101" t="s">
        <v>61</v>
      </c>
      <c r="C127" s="101" t="s">
        <v>286</v>
      </c>
      <c r="D127" s="101" t="s">
        <v>89</v>
      </c>
      <c r="E127" s="101" t="s">
        <v>2</v>
      </c>
      <c r="F127" s="101" t="s">
        <v>178</v>
      </c>
      <c r="G127" s="101" t="s">
        <v>638</v>
      </c>
      <c r="H127" s="102">
        <v>1853</v>
      </c>
      <c r="I127" s="100">
        <v>2</v>
      </c>
      <c r="J127" s="103">
        <f>หนองบัวลำภู!F42</f>
        <v>427633.28</v>
      </c>
      <c r="K127" s="104">
        <f>หนองบัวลำภู!AF42</f>
        <v>461566.68000000005</v>
      </c>
      <c r="L127" s="105">
        <f>หนองบัวลำภู!AG42</f>
        <v>1790668.46</v>
      </c>
      <c r="M127" s="105">
        <f>หนองบัวลำภู!AH42</f>
        <v>1676490.3599999999</v>
      </c>
      <c r="N127" s="101"/>
      <c r="O127" s="101"/>
      <c r="P127" s="101"/>
      <c r="Q127" s="93">
        <f t="shared" si="2"/>
        <v>114178.10000000009</v>
      </c>
      <c r="R127" s="94">
        <f t="shared" si="3"/>
        <v>966.3618240690771</v>
      </c>
    </row>
    <row r="128" spans="1:18" x14ac:dyDescent="0.35">
      <c r="A128" s="100">
        <v>9</v>
      </c>
      <c r="B128" s="101" t="s">
        <v>61</v>
      </c>
      <c r="C128" s="101" t="s">
        <v>286</v>
      </c>
      <c r="D128" s="101" t="s">
        <v>89</v>
      </c>
      <c r="E128" s="101" t="s">
        <v>2</v>
      </c>
      <c r="F128" s="101" t="s">
        <v>178</v>
      </c>
      <c r="G128" s="101" t="s">
        <v>639</v>
      </c>
      <c r="H128" s="102">
        <v>1606</v>
      </c>
      <c r="I128" s="100">
        <v>2</v>
      </c>
      <c r="J128" s="103">
        <f>หนองบัวลำภู!F43</f>
        <v>433989.37</v>
      </c>
      <c r="K128" s="104">
        <f>หนองบัวลำภู!AF43</f>
        <v>444574.6</v>
      </c>
      <c r="L128" s="105">
        <f>หนองบัวลำภู!AG43</f>
        <v>1391928.79</v>
      </c>
      <c r="M128" s="105">
        <f>หนองบัวลำภู!AH43</f>
        <v>1284040.58</v>
      </c>
      <c r="N128" s="101"/>
      <c r="O128" s="101"/>
      <c r="P128" s="101"/>
      <c r="Q128" s="93">
        <f t="shared" si="2"/>
        <v>107888.20999999996</v>
      </c>
      <c r="R128" s="94">
        <f t="shared" si="3"/>
        <v>866.7053486924035</v>
      </c>
    </row>
    <row r="129" spans="1:18" x14ac:dyDescent="0.35">
      <c r="A129" s="100">
        <v>10</v>
      </c>
      <c r="B129" s="101" t="s">
        <v>61</v>
      </c>
      <c r="C129" s="101" t="s">
        <v>286</v>
      </c>
      <c r="D129" s="101" t="s">
        <v>89</v>
      </c>
      <c r="E129" s="101" t="s">
        <v>2</v>
      </c>
      <c r="F129" s="101" t="s">
        <v>178</v>
      </c>
      <c r="G129" s="101" t="s">
        <v>640</v>
      </c>
      <c r="H129" s="102">
        <v>4293</v>
      </c>
      <c r="I129" s="100">
        <v>3</v>
      </c>
      <c r="J129" s="103">
        <f>หนองบัวลำภู!F44</f>
        <v>1322725.48</v>
      </c>
      <c r="K129" s="104">
        <f>หนองบัวลำภู!AF44</f>
        <v>1380404.32</v>
      </c>
      <c r="L129" s="105">
        <f>หนองบัวลำภู!AG44</f>
        <v>2723824.2</v>
      </c>
      <c r="M129" s="105">
        <f>หนองบัวลำภู!AH44</f>
        <v>1854167.62</v>
      </c>
      <c r="N129" s="101"/>
      <c r="O129" s="101"/>
      <c r="P129" s="101"/>
      <c r="Q129" s="93">
        <f t="shared" si="2"/>
        <v>869656.58000000007</v>
      </c>
      <c r="R129" s="94">
        <f t="shared" si="3"/>
        <v>634.48036338225018</v>
      </c>
    </row>
    <row r="130" spans="1:18" x14ac:dyDescent="0.35">
      <c r="A130" s="100">
        <v>11</v>
      </c>
      <c r="B130" s="101" t="s">
        <v>61</v>
      </c>
      <c r="C130" s="101" t="s">
        <v>286</v>
      </c>
      <c r="D130" s="101" t="s">
        <v>89</v>
      </c>
      <c r="E130" s="101" t="s">
        <v>2</v>
      </c>
      <c r="F130" s="101" t="s">
        <v>178</v>
      </c>
      <c r="G130" s="101" t="s">
        <v>641</v>
      </c>
      <c r="H130" s="102">
        <v>2536</v>
      </c>
      <c r="I130" s="100">
        <v>2</v>
      </c>
      <c r="J130" s="103">
        <f>หนองบัวลำภู!F45</f>
        <v>418738.76</v>
      </c>
      <c r="K130" s="104">
        <f>หนองบัวลำภู!AF45</f>
        <v>443394.64</v>
      </c>
      <c r="L130" s="105">
        <f>หนองบัวลำภู!AG45</f>
        <v>945148.15</v>
      </c>
      <c r="M130" s="105">
        <f>หนองบัวลำภู!AH45</f>
        <v>917888.11</v>
      </c>
      <c r="N130" s="101"/>
      <c r="O130" s="101"/>
      <c r="P130" s="101"/>
      <c r="Q130" s="93">
        <f t="shared" si="2"/>
        <v>27260.040000000037</v>
      </c>
      <c r="R130" s="94">
        <f t="shared" si="3"/>
        <v>372.69248817034702</v>
      </c>
    </row>
    <row r="131" spans="1:18" x14ac:dyDescent="0.35">
      <c r="A131" s="100">
        <v>12</v>
      </c>
      <c r="B131" s="101" t="s">
        <v>61</v>
      </c>
      <c r="C131" s="101" t="s">
        <v>286</v>
      </c>
      <c r="D131" s="101" t="s">
        <v>89</v>
      </c>
      <c r="E131" s="101" t="s">
        <v>2</v>
      </c>
      <c r="F131" s="101" t="s">
        <v>178</v>
      </c>
      <c r="G131" s="101" t="s">
        <v>642</v>
      </c>
      <c r="H131" s="102">
        <v>3568</v>
      </c>
      <c r="I131" s="100">
        <v>3</v>
      </c>
      <c r="J131" s="103">
        <f>หนองบัวลำภู!F46</f>
        <v>304908.26</v>
      </c>
      <c r="K131" s="104">
        <f>หนองบัวลำภู!AF46</f>
        <v>380859.79000000004</v>
      </c>
      <c r="L131" s="105">
        <f>หนองบัวลำภู!AG46</f>
        <v>2206030.71</v>
      </c>
      <c r="M131" s="105">
        <f>หนองบัวลำภู!AH46</f>
        <v>2098558.5299999998</v>
      </c>
      <c r="N131" s="101"/>
      <c r="O131" s="101"/>
      <c r="P131" s="101"/>
      <c r="Q131" s="93">
        <f t="shared" si="2"/>
        <v>107472.18000000017</v>
      </c>
      <c r="R131" s="94">
        <f t="shared" si="3"/>
        <v>618.28214966367716</v>
      </c>
    </row>
    <row r="132" spans="1:18" x14ac:dyDescent="0.35">
      <c r="A132" s="100">
        <v>13</v>
      </c>
      <c r="B132" s="101" t="s">
        <v>61</v>
      </c>
      <c r="C132" s="101" t="s">
        <v>286</v>
      </c>
      <c r="D132" s="101" t="s">
        <v>89</v>
      </c>
      <c r="E132" s="101" t="s">
        <v>2</v>
      </c>
      <c r="F132" s="101" t="s">
        <v>178</v>
      </c>
      <c r="G132" s="101" t="s">
        <v>643</v>
      </c>
      <c r="H132" s="102">
        <v>2724</v>
      </c>
      <c r="I132" s="100">
        <v>2</v>
      </c>
      <c r="J132" s="103">
        <f>หนองบัวลำภู!F47</f>
        <v>202673.17</v>
      </c>
      <c r="K132" s="104">
        <f>หนองบัวลำภู!AF47</f>
        <v>275759.12</v>
      </c>
      <c r="L132" s="105">
        <f>หนองบัวลำภู!AG47</f>
        <v>1589224</v>
      </c>
      <c r="M132" s="105">
        <f>หนองบัวลำภู!AH47</f>
        <v>1571837.19</v>
      </c>
      <c r="N132" s="101"/>
      <c r="O132" s="101"/>
      <c r="P132" s="101"/>
      <c r="Q132" s="93">
        <f t="shared" si="2"/>
        <v>17386.810000000056</v>
      </c>
      <c r="R132" s="94">
        <f t="shared" si="3"/>
        <v>583.41556534508072</v>
      </c>
    </row>
    <row r="133" spans="1:18" x14ac:dyDescent="0.35">
      <c r="A133" s="100">
        <v>14</v>
      </c>
      <c r="B133" s="101" t="s">
        <v>61</v>
      </c>
      <c r="C133" s="101" t="s">
        <v>286</v>
      </c>
      <c r="D133" s="101" t="s">
        <v>89</v>
      </c>
      <c r="E133" s="101" t="s">
        <v>2</v>
      </c>
      <c r="F133" s="101" t="s">
        <v>178</v>
      </c>
      <c r="G133" s="101" t="s">
        <v>644</v>
      </c>
      <c r="H133" s="102">
        <v>1550</v>
      </c>
      <c r="I133" s="100">
        <v>2</v>
      </c>
      <c r="J133" s="103">
        <f>หนองบัวลำภู!F48</f>
        <v>450117.72</v>
      </c>
      <c r="K133" s="104">
        <f>หนองบัวลำภู!AF48</f>
        <v>505032.39999999997</v>
      </c>
      <c r="L133" s="105">
        <f>หนองบัวลำภู!AG48</f>
        <v>1313706.31</v>
      </c>
      <c r="M133" s="105">
        <f>หนองบัวลำภู!AH48</f>
        <v>1276568.1499999999</v>
      </c>
      <c r="N133" s="101"/>
      <c r="O133" s="101"/>
      <c r="P133" s="101"/>
      <c r="Q133" s="93">
        <f t="shared" si="2"/>
        <v>37138.160000000149</v>
      </c>
      <c r="R133" s="94">
        <f t="shared" si="3"/>
        <v>847.55245806451614</v>
      </c>
    </row>
    <row r="134" spans="1:18" x14ac:dyDescent="0.35">
      <c r="A134" s="100">
        <v>15</v>
      </c>
      <c r="B134" s="101" t="s">
        <v>61</v>
      </c>
      <c r="C134" s="101" t="s">
        <v>286</v>
      </c>
      <c r="D134" s="101" t="s">
        <v>89</v>
      </c>
      <c r="E134" s="101" t="s">
        <v>2</v>
      </c>
      <c r="F134" s="101" t="s">
        <v>178</v>
      </c>
      <c r="G134" s="101" t="s">
        <v>645</v>
      </c>
      <c r="H134" s="102">
        <v>2348</v>
      </c>
      <c r="I134" s="100">
        <v>2</v>
      </c>
      <c r="J134" s="103">
        <f>หนองบัวลำภู!F49</f>
        <v>280344.98</v>
      </c>
      <c r="K134" s="104">
        <f>หนองบัวลำภู!AF49</f>
        <v>333268.78999999998</v>
      </c>
      <c r="L134" s="105">
        <f>หนองบัวลำภู!AG49</f>
        <v>1313193.04</v>
      </c>
      <c r="M134" s="105">
        <f>หนองบัวลำภู!AH49</f>
        <v>1256246.5499999998</v>
      </c>
      <c r="N134" s="101"/>
      <c r="O134" s="101"/>
      <c r="P134" s="101"/>
      <c r="Q134" s="93">
        <f t="shared" si="2"/>
        <v>56946.490000000224</v>
      </c>
      <c r="R134" s="94">
        <f t="shared" si="3"/>
        <v>559.28153321976151</v>
      </c>
    </row>
    <row r="135" spans="1:18" s="112" customFormat="1" x14ac:dyDescent="0.35">
      <c r="A135" s="106">
        <v>3</v>
      </c>
      <c r="B135" s="107" t="s">
        <v>61</v>
      </c>
      <c r="C135" s="107"/>
      <c r="D135" s="107"/>
      <c r="E135" s="107" t="s">
        <v>75</v>
      </c>
      <c r="F135" s="107"/>
      <c r="G135" s="107" t="s">
        <v>288</v>
      </c>
      <c r="H135" s="113">
        <f>SUM(H120:H134)</f>
        <v>40327</v>
      </c>
      <c r="I135" s="106"/>
      <c r="J135" s="109">
        <f>SUM(J121:J134)</f>
        <v>8052568.0599999987</v>
      </c>
      <c r="K135" s="109">
        <f>SUM(K120:K134)</f>
        <v>8704977.4299999997</v>
      </c>
      <c r="L135" s="109">
        <f>SUM(L120:L134)</f>
        <v>26038294.849999998</v>
      </c>
      <c r="M135" s="109">
        <f>SUM(M120:M134)</f>
        <v>22910442.580000002</v>
      </c>
      <c r="N135" s="107">
        <v>14</v>
      </c>
      <c r="O135" s="107">
        <v>14</v>
      </c>
      <c r="P135" s="107">
        <f>N135-O135</f>
        <v>0</v>
      </c>
      <c r="Q135" s="110">
        <f t="shared" ref="Q135:Q198" si="5">L135-M135</f>
        <v>3127852.2699999958</v>
      </c>
      <c r="R135" s="111">
        <f>L135/H135</f>
        <v>645.67894586753289</v>
      </c>
    </row>
    <row r="136" spans="1:18" x14ac:dyDescent="0.35">
      <c r="A136" s="100">
        <v>1</v>
      </c>
      <c r="B136" s="101" t="s">
        <v>61</v>
      </c>
      <c r="C136" s="101" t="s">
        <v>289</v>
      </c>
      <c r="D136" s="101" t="s">
        <v>96</v>
      </c>
      <c r="E136" s="101" t="s">
        <v>3</v>
      </c>
      <c r="F136" s="101" t="s">
        <v>208</v>
      </c>
      <c r="G136" s="101" t="s">
        <v>290</v>
      </c>
      <c r="H136" s="102"/>
      <c r="I136" s="100"/>
      <c r="J136" s="103"/>
      <c r="K136" s="104"/>
      <c r="L136" s="105"/>
      <c r="M136" s="105"/>
      <c r="N136" s="101"/>
      <c r="O136" s="101"/>
      <c r="P136" s="101"/>
    </row>
    <row r="137" spans="1:18" x14ac:dyDescent="0.35">
      <c r="A137" s="100">
        <v>2</v>
      </c>
      <c r="B137" s="101" t="s">
        <v>61</v>
      </c>
      <c r="C137" s="101" t="s">
        <v>289</v>
      </c>
      <c r="D137" s="101" t="s">
        <v>96</v>
      </c>
      <c r="E137" s="101" t="s">
        <v>3</v>
      </c>
      <c r="F137" s="101" t="s">
        <v>178</v>
      </c>
      <c r="G137" s="101" t="s">
        <v>646</v>
      </c>
      <c r="H137" s="102">
        <v>5674</v>
      </c>
      <c r="I137" s="100">
        <v>4</v>
      </c>
      <c r="J137" s="103">
        <f>หนองบัวลำภู!F50</f>
        <v>870237.45</v>
      </c>
      <c r="K137" s="104">
        <f>หนองบัวลำภู!AF50</f>
        <v>925865.8899999999</v>
      </c>
      <c r="L137" s="105">
        <f>หนองบัวลำภู!AG50</f>
        <v>3073554.41</v>
      </c>
      <c r="M137" s="105">
        <f>หนองบัวลำภู!AH50</f>
        <v>2541258.73</v>
      </c>
      <c r="N137" s="101"/>
      <c r="O137" s="101"/>
      <c r="P137" s="101"/>
      <c r="Q137" s="93">
        <f t="shared" si="5"/>
        <v>532295.68000000017</v>
      </c>
      <c r="R137" s="94">
        <f t="shared" ref="R137:R198" si="6">L137/H137</f>
        <v>541.69094289742691</v>
      </c>
    </row>
    <row r="138" spans="1:18" x14ac:dyDescent="0.35">
      <c r="A138" s="100">
        <v>3</v>
      </c>
      <c r="B138" s="101" t="s">
        <v>61</v>
      </c>
      <c r="C138" s="101" t="s">
        <v>289</v>
      </c>
      <c r="D138" s="101" t="s">
        <v>96</v>
      </c>
      <c r="E138" s="101" t="s">
        <v>3</v>
      </c>
      <c r="F138" s="101" t="s">
        <v>178</v>
      </c>
      <c r="G138" s="101" t="s">
        <v>647</v>
      </c>
      <c r="H138" s="102">
        <v>5329</v>
      </c>
      <c r="I138" s="100">
        <v>4</v>
      </c>
      <c r="J138" s="103">
        <f>หนองบัวลำภู!F51</f>
        <v>630077.29</v>
      </c>
      <c r="K138" s="104">
        <f>หนองบัวลำภู!AF51</f>
        <v>678721.17</v>
      </c>
      <c r="L138" s="105">
        <f>หนองบัวลำภู!AG51</f>
        <v>3217865.83</v>
      </c>
      <c r="M138" s="105">
        <f>หนองบัวลำภู!AH51</f>
        <v>2782810.61</v>
      </c>
      <c r="N138" s="101"/>
      <c r="O138" s="101"/>
      <c r="P138" s="101"/>
      <c r="Q138" s="93">
        <f t="shared" si="5"/>
        <v>435055.2200000002</v>
      </c>
      <c r="R138" s="94">
        <f t="shared" si="6"/>
        <v>603.84046350159508</v>
      </c>
    </row>
    <row r="139" spans="1:18" x14ac:dyDescent="0.35">
      <c r="A139" s="100">
        <v>4</v>
      </c>
      <c r="B139" s="101" t="s">
        <v>61</v>
      </c>
      <c r="C139" s="101" t="s">
        <v>289</v>
      </c>
      <c r="D139" s="101" t="s">
        <v>96</v>
      </c>
      <c r="E139" s="101" t="s">
        <v>3</v>
      </c>
      <c r="F139" s="101" t="s">
        <v>178</v>
      </c>
      <c r="G139" s="101" t="s">
        <v>648</v>
      </c>
      <c r="H139" s="102">
        <v>3741</v>
      </c>
      <c r="I139" s="100">
        <v>3</v>
      </c>
      <c r="J139" s="103">
        <f>หนองบัวลำภู!F52</f>
        <v>635721.02</v>
      </c>
      <c r="K139" s="104">
        <f>หนองบัวลำภู!AF52</f>
        <v>647147.80000000005</v>
      </c>
      <c r="L139" s="105">
        <f>หนองบัวลำภู!AG52</f>
        <v>1338086.1299999999</v>
      </c>
      <c r="M139" s="105">
        <f>หนองบัวลำภู!AH52</f>
        <v>1087254.21</v>
      </c>
      <c r="N139" s="101"/>
      <c r="O139" s="101"/>
      <c r="P139" s="101"/>
      <c r="Q139" s="93">
        <f t="shared" si="5"/>
        <v>250831.91999999993</v>
      </c>
      <c r="R139" s="94">
        <f t="shared" si="6"/>
        <v>357.68140336808335</v>
      </c>
    </row>
    <row r="140" spans="1:18" x14ac:dyDescent="0.35">
      <c r="A140" s="100">
        <v>5</v>
      </c>
      <c r="B140" s="101" t="s">
        <v>61</v>
      </c>
      <c r="C140" s="101" t="s">
        <v>289</v>
      </c>
      <c r="D140" s="101" t="s">
        <v>96</v>
      </c>
      <c r="E140" s="101" t="s">
        <v>3</v>
      </c>
      <c r="F140" s="101" t="s">
        <v>178</v>
      </c>
      <c r="G140" s="101" t="s">
        <v>649</v>
      </c>
      <c r="H140" s="102">
        <v>10085</v>
      </c>
      <c r="I140" s="100">
        <v>5</v>
      </c>
      <c r="J140" s="103">
        <f>หนองบัวลำภู!F53</f>
        <v>617683.09</v>
      </c>
      <c r="K140" s="104">
        <f>หนองบัวลำภู!AF53</f>
        <v>717611.6</v>
      </c>
      <c r="L140" s="105">
        <f>หนองบัวลำภู!AG53</f>
        <v>11550849.960000001</v>
      </c>
      <c r="M140" s="105">
        <f>หนองบัวลำภู!AH53</f>
        <v>11376338.460000001</v>
      </c>
      <c r="N140" s="101"/>
      <c r="O140" s="101"/>
      <c r="P140" s="101"/>
      <c r="Q140" s="93">
        <f t="shared" si="5"/>
        <v>174511.5</v>
      </c>
      <c r="R140" s="94">
        <f t="shared" si="6"/>
        <v>1145.3495250371841</v>
      </c>
    </row>
    <row r="141" spans="1:18" x14ac:dyDescent="0.35">
      <c r="A141" s="100">
        <v>6</v>
      </c>
      <c r="B141" s="101" t="s">
        <v>61</v>
      </c>
      <c r="C141" s="101" t="s">
        <v>289</v>
      </c>
      <c r="D141" s="101" t="s">
        <v>96</v>
      </c>
      <c r="E141" s="101" t="s">
        <v>3</v>
      </c>
      <c r="F141" s="101" t="s">
        <v>178</v>
      </c>
      <c r="G141" s="101" t="s">
        <v>650</v>
      </c>
      <c r="H141" s="102">
        <v>1758</v>
      </c>
      <c r="I141" s="100">
        <v>2</v>
      </c>
      <c r="J141" s="103">
        <f>หนองบัวลำภู!F54</f>
        <v>284103.21999999997</v>
      </c>
      <c r="K141" s="104">
        <f>หนองบัวลำภู!AF54</f>
        <v>301668.05</v>
      </c>
      <c r="L141" s="105">
        <f>หนองบัวลำภู!AG54</f>
        <v>1734126.67</v>
      </c>
      <c r="M141" s="105">
        <f>หนองบัวลำภู!AH54</f>
        <v>1639848.85</v>
      </c>
      <c r="N141" s="101"/>
      <c r="O141" s="101"/>
      <c r="P141" s="101"/>
      <c r="Q141" s="93">
        <f t="shared" si="5"/>
        <v>94277.819999999832</v>
      </c>
      <c r="R141" s="94">
        <f t="shared" si="6"/>
        <v>986.42017633674629</v>
      </c>
    </row>
    <row r="142" spans="1:18" x14ac:dyDescent="0.35">
      <c r="A142" s="100">
        <v>7</v>
      </c>
      <c r="B142" s="101" t="s">
        <v>61</v>
      </c>
      <c r="C142" s="101" t="s">
        <v>289</v>
      </c>
      <c r="D142" s="101" t="s">
        <v>96</v>
      </c>
      <c r="E142" s="101" t="s">
        <v>3</v>
      </c>
      <c r="F142" s="101" t="s">
        <v>178</v>
      </c>
      <c r="G142" s="101" t="s">
        <v>651</v>
      </c>
      <c r="H142" s="102">
        <v>3359</v>
      </c>
      <c r="I142" s="100">
        <v>3</v>
      </c>
      <c r="J142" s="103">
        <f>หนองบัวลำภู!F55</f>
        <v>242035.05</v>
      </c>
      <c r="K142" s="104">
        <f>หนองบัวลำภู!AF55</f>
        <v>238267.12999999998</v>
      </c>
      <c r="L142" s="105">
        <f>หนองบัวลำภู!AG55</f>
        <v>2294050.4299999997</v>
      </c>
      <c r="M142" s="105">
        <f>หนองบัวลำภู!AH55</f>
        <v>2234150.06</v>
      </c>
      <c r="N142" s="101"/>
      <c r="O142" s="101"/>
      <c r="P142" s="101"/>
      <c r="Q142" s="93">
        <f t="shared" si="5"/>
        <v>59900.369999999646</v>
      </c>
      <c r="R142" s="94">
        <f t="shared" si="6"/>
        <v>682.95636498958015</v>
      </c>
    </row>
    <row r="143" spans="1:18" x14ac:dyDescent="0.35">
      <c r="A143" s="100">
        <v>8</v>
      </c>
      <c r="B143" s="101" t="s">
        <v>61</v>
      </c>
      <c r="C143" s="101" t="s">
        <v>289</v>
      </c>
      <c r="D143" s="101" t="s">
        <v>96</v>
      </c>
      <c r="E143" s="101" t="s">
        <v>3</v>
      </c>
      <c r="F143" s="101" t="s">
        <v>178</v>
      </c>
      <c r="G143" s="101" t="s">
        <v>1417</v>
      </c>
      <c r="H143" s="102">
        <v>5691</v>
      </c>
      <c r="I143" s="100">
        <v>4</v>
      </c>
      <c r="J143" s="103">
        <f>หนองบัวลำภู!F56</f>
        <v>423576.14</v>
      </c>
      <c r="K143" s="104">
        <f>หนองบัวลำภู!AF56</f>
        <v>446337.59</v>
      </c>
      <c r="L143" s="105">
        <f>หนองบัวลำภู!AG56</f>
        <v>2508700.4300000002</v>
      </c>
      <c r="M143" s="105">
        <f>หนองบัวลำภู!AH56</f>
        <v>2090731.79</v>
      </c>
      <c r="N143" s="101"/>
      <c r="O143" s="101"/>
      <c r="P143" s="101"/>
      <c r="Q143" s="93">
        <f t="shared" si="5"/>
        <v>417968.64000000013</v>
      </c>
      <c r="R143" s="94">
        <f t="shared" si="6"/>
        <v>440.81891231769464</v>
      </c>
    </row>
    <row r="144" spans="1:18" x14ac:dyDescent="0.35">
      <c r="A144" s="100">
        <v>9</v>
      </c>
      <c r="B144" s="101" t="s">
        <v>61</v>
      </c>
      <c r="C144" s="101" t="s">
        <v>289</v>
      </c>
      <c r="D144" s="101" t="s">
        <v>96</v>
      </c>
      <c r="E144" s="101" t="s">
        <v>3</v>
      </c>
      <c r="F144" s="101" t="s">
        <v>178</v>
      </c>
      <c r="G144" s="101" t="s">
        <v>653</v>
      </c>
      <c r="H144" s="102">
        <v>2989</v>
      </c>
      <c r="I144" s="100">
        <v>2</v>
      </c>
      <c r="J144" s="103">
        <f>หนองบัวลำภู!F57</f>
        <v>452919.85</v>
      </c>
      <c r="K144" s="104">
        <f>หนองบัวลำภู!AF57</f>
        <v>492768.26</v>
      </c>
      <c r="L144" s="105">
        <f>หนองบัวลำภู!AG57</f>
        <v>1937772.27</v>
      </c>
      <c r="M144" s="105">
        <f>หนองบัวลำภู!AH57</f>
        <v>1620525.91</v>
      </c>
      <c r="N144" s="101"/>
      <c r="O144" s="101"/>
      <c r="P144" s="101"/>
      <c r="Q144" s="93">
        <f t="shared" si="5"/>
        <v>317246.3600000001</v>
      </c>
      <c r="R144" s="94">
        <f t="shared" si="6"/>
        <v>648.30119437939106</v>
      </c>
    </row>
    <row r="145" spans="1:18" x14ac:dyDescent="0.35">
      <c r="A145" s="100">
        <v>10</v>
      </c>
      <c r="B145" s="101" t="s">
        <v>61</v>
      </c>
      <c r="C145" s="101" t="s">
        <v>289</v>
      </c>
      <c r="D145" s="101" t="s">
        <v>96</v>
      </c>
      <c r="E145" s="101" t="s">
        <v>3</v>
      </c>
      <c r="F145" s="101" t="s">
        <v>178</v>
      </c>
      <c r="G145" s="101" t="s">
        <v>654</v>
      </c>
      <c r="H145" s="102">
        <v>5028</v>
      </c>
      <c r="I145" s="100">
        <v>4</v>
      </c>
      <c r="J145" s="103">
        <f>หนองบัวลำภู!F58</f>
        <v>507689.59</v>
      </c>
      <c r="K145" s="104">
        <f>หนองบัวลำภู!AF58</f>
        <v>591586.25</v>
      </c>
      <c r="L145" s="105">
        <f>หนองบัวลำภู!AG58</f>
        <v>3485792.48</v>
      </c>
      <c r="M145" s="105">
        <f>หนองบัวลำภู!AH58</f>
        <v>2864288.89</v>
      </c>
      <c r="N145" s="101"/>
      <c r="O145" s="101"/>
      <c r="P145" s="101"/>
      <c r="Q145" s="93">
        <f t="shared" si="5"/>
        <v>621503.58999999985</v>
      </c>
      <c r="R145" s="94">
        <f t="shared" si="6"/>
        <v>693.27614956245031</v>
      </c>
    </row>
    <row r="146" spans="1:18" x14ac:dyDescent="0.35">
      <c r="A146" s="100">
        <v>11</v>
      </c>
      <c r="B146" s="101" t="s">
        <v>61</v>
      </c>
      <c r="C146" s="101" t="s">
        <v>289</v>
      </c>
      <c r="D146" s="101" t="s">
        <v>96</v>
      </c>
      <c r="E146" s="101" t="s">
        <v>3</v>
      </c>
      <c r="F146" s="101" t="s">
        <v>178</v>
      </c>
      <c r="G146" s="101" t="s">
        <v>655</v>
      </c>
      <c r="H146" s="102">
        <v>3475</v>
      </c>
      <c r="I146" s="100">
        <v>3</v>
      </c>
      <c r="J146" s="103">
        <f>หนองบัวลำภู!F59</f>
        <v>253520.59</v>
      </c>
      <c r="K146" s="104">
        <f>หนองบัวลำภู!AF59</f>
        <v>232763.86499999999</v>
      </c>
      <c r="L146" s="105">
        <f>หนองบัวลำภู!AG59</f>
        <v>1674137.55</v>
      </c>
      <c r="M146" s="105">
        <f>หนองบัวลำภู!AH59</f>
        <v>1472411.2150000001</v>
      </c>
      <c r="N146" s="101"/>
      <c r="O146" s="101"/>
      <c r="P146" s="101"/>
      <c r="Q146" s="93">
        <f t="shared" si="5"/>
        <v>201726.33499999996</v>
      </c>
      <c r="R146" s="94">
        <f t="shared" si="6"/>
        <v>481.76620143884895</v>
      </c>
    </row>
    <row r="147" spans="1:18" x14ac:dyDescent="0.35">
      <c r="A147" s="100">
        <v>12</v>
      </c>
      <c r="B147" s="101" t="s">
        <v>61</v>
      </c>
      <c r="C147" s="101" t="s">
        <v>289</v>
      </c>
      <c r="D147" s="101" t="s">
        <v>96</v>
      </c>
      <c r="E147" s="101" t="s">
        <v>3</v>
      </c>
      <c r="F147" s="101" t="s">
        <v>178</v>
      </c>
      <c r="G147" s="101" t="s">
        <v>656</v>
      </c>
      <c r="H147" s="102">
        <v>2888</v>
      </c>
      <c r="I147" s="100">
        <v>2</v>
      </c>
      <c r="J147" s="103">
        <f>หนองบัวลำภู!F60</f>
        <v>154380.76</v>
      </c>
      <c r="K147" s="104">
        <f>หนองบัวลำภู!AF60</f>
        <v>160490.76</v>
      </c>
      <c r="L147" s="105">
        <f>หนองบัวลำภู!AG60</f>
        <v>1370805.63</v>
      </c>
      <c r="M147" s="105">
        <f>หนองบัวลำภู!AH60</f>
        <v>1564333.04</v>
      </c>
      <c r="N147" s="101"/>
      <c r="O147" s="101"/>
      <c r="P147" s="101"/>
      <c r="Q147" s="93">
        <f t="shared" si="5"/>
        <v>-193527.41000000015</v>
      </c>
      <c r="R147" s="94">
        <f t="shared" si="6"/>
        <v>474.65568905817173</v>
      </c>
    </row>
    <row r="148" spans="1:18" x14ac:dyDescent="0.35">
      <c r="A148" s="100">
        <v>13</v>
      </c>
      <c r="B148" s="101" t="s">
        <v>61</v>
      </c>
      <c r="C148" s="101" t="s">
        <v>289</v>
      </c>
      <c r="D148" s="101" t="s">
        <v>96</v>
      </c>
      <c r="E148" s="101" t="s">
        <v>3</v>
      </c>
      <c r="F148" s="101" t="s">
        <v>178</v>
      </c>
      <c r="G148" s="101" t="s">
        <v>657</v>
      </c>
      <c r="H148" s="102">
        <v>1354</v>
      </c>
      <c r="I148" s="100">
        <v>1</v>
      </c>
      <c r="J148" s="103">
        <f>หนองบัวลำภู!F61</f>
        <v>168812.31</v>
      </c>
      <c r="K148" s="104">
        <f>หนองบัวลำภู!AF61</f>
        <v>198552.64</v>
      </c>
      <c r="L148" s="105">
        <f>หนองบัวลำภู!AG61</f>
        <v>1475031.12</v>
      </c>
      <c r="M148" s="105">
        <f>หนองบัวลำภู!AH61</f>
        <v>1388991.1099999999</v>
      </c>
      <c r="N148" s="101"/>
      <c r="O148" s="101"/>
      <c r="P148" s="101"/>
      <c r="Q148" s="93">
        <f t="shared" si="5"/>
        <v>86040.010000000242</v>
      </c>
      <c r="R148" s="94">
        <f t="shared" si="6"/>
        <v>1089.3878286558347</v>
      </c>
    </row>
    <row r="149" spans="1:18" x14ac:dyDescent="0.35">
      <c r="A149" s="100">
        <v>14</v>
      </c>
      <c r="B149" s="101" t="s">
        <v>61</v>
      </c>
      <c r="C149" s="101" t="s">
        <v>289</v>
      </c>
      <c r="D149" s="101" t="s">
        <v>96</v>
      </c>
      <c r="E149" s="101" t="s">
        <v>3</v>
      </c>
      <c r="F149" s="101" t="s">
        <v>178</v>
      </c>
      <c r="G149" s="101" t="s">
        <v>658</v>
      </c>
      <c r="H149" s="102">
        <v>3500</v>
      </c>
      <c r="I149" s="100">
        <v>3</v>
      </c>
      <c r="J149" s="103">
        <f>หนองบัวลำภู!F62</f>
        <v>575980.61</v>
      </c>
      <c r="K149" s="104">
        <f>หนองบัวลำภู!AF62</f>
        <v>557257.48</v>
      </c>
      <c r="L149" s="105">
        <f>หนองบัวลำภู!AG62</f>
        <v>1968096.61</v>
      </c>
      <c r="M149" s="105">
        <f>หนองบัวลำภู!AH62</f>
        <v>1903780.2900000003</v>
      </c>
      <c r="N149" s="101"/>
      <c r="O149" s="101"/>
      <c r="P149" s="101"/>
      <c r="Q149" s="93">
        <f t="shared" si="5"/>
        <v>64316.319999999832</v>
      </c>
      <c r="R149" s="94">
        <f t="shared" si="6"/>
        <v>562.31331714285716</v>
      </c>
    </row>
    <row r="150" spans="1:18" x14ac:dyDescent="0.35">
      <c r="A150" s="100">
        <v>15</v>
      </c>
      <c r="B150" s="101" t="s">
        <v>61</v>
      </c>
      <c r="C150" s="101" t="s">
        <v>289</v>
      </c>
      <c r="D150" s="101" t="s">
        <v>96</v>
      </c>
      <c r="E150" s="101" t="s">
        <v>3</v>
      </c>
      <c r="F150" s="101" t="s">
        <v>178</v>
      </c>
      <c r="G150" s="101" t="s">
        <v>659</v>
      </c>
      <c r="H150" s="102">
        <v>6506</v>
      </c>
      <c r="I150" s="100">
        <v>5</v>
      </c>
      <c r="J150" s="103">
        <f>หนองบัวลำภู!F63</f>
        <v>740141.65</v>
      </c>
      <c r="K150" s="104">
        <f>หนองบัวลำภู!AF63</f>
        <v>728674.75000000012</v>
      </c>
      <c r="L150" s="105">
        <f>หนองบัวลำภู!AG63</f>
        <v>2850349.5300000003</v>
      </c>
      <c r="M150" s="105">
        <f>หนองบัวลำภู!AH63</f>
        <v>2525392.8699999996</v>
      </c>
      <c r="N150" s="101"/>
      <c r="O150" s="101"/>
      <c r="P150" s="101"/>
      <c r="Q150" s="93">
        <f t="shared" si="5"/>
        <v>324956.66000000061</v>
      </c>
      <c r="R150" s="94">
        <f t="shared" si="6"/>
        <v>438.11090224408241</v>
      </c>
    </row>
    <row r="151" spans="1:18" x14ac:dyDescent="0.35">
      <c r="A151" s="100">
        <v>16</v>
      </c>
      <c r="B151" s="101" t="s">
        <v>61</v>
      </c>
      <c r="C151" s="101" t="s">
        <v>289</v>
      </c>
      <c r="D151" s="101" t="s">
        <v>96</v>
      </c>
      <c r="E151" s="101" t="s">
        <v>3</v>
      </c>
      <c r="F151" s="101" t="s">
        <v>178</v>
      </c>
      <c r="G151" s="101" t="s">
        <v>660</v>
      </c>
      <c r="H151" s="102">
        <v>4556</v>
      </c>
      <c r="I151" s="100">
        <v>4</v>
      </c>
      <c r="J151" s="103">
        <f>หนองบัวลำภู!F64</f>
        <v>684679.03</v>
      </c>
      <c r="K151" s="104">
        <f>หนองบัวลำภู!AF64</f>
        <v>682930.26</v>
      </c>
      <c r="L151" s="105">
        <f>หนองบัวลำภู!AG64</f>
        <v>2199032.31</v>
      </c>
      <c r="M151" s="105">
        <f>หนองบัวลำภู!AH64</f>
        <v>1764992.28</v>
      </c>
      <c r="N151" s="101"/>
      <c r="O151" s="101"/>
      <c r="P151" s="101"/>
      <c r="Q151" s="93">
        <f t="shared" si="5"/>
        <v>434040.03</v>
      </c>
      <c r="R151" s="94">
        <f t="shared" si="6"/>
        <v>482.66732001755929</v>
      </c>
    </row>
    <row r="152" spans="1:18" x14ac:dyDescent="0.35">
      <c r="A152" s="100">
        <v>17</v>
      </c>
      <c r="B152" s="101" t="s">
        <v>61</v>
      </c>
      <c r="C152" s="101" t="s">
        <v>289</v>
      </c>
      <c r="D152" s="101" t="s">
        <v>96</v>
      </c>
      <c r="E152" s="101" t="s">
        <v>3</v>
      </c>
      <c r="F152" s="101" t="s">
        <v>178</v>
      </c>
      <c r="G152" s="101" t="s">
        <v>661</v>
      </c>
      <c r="H152" s="102">
        <v>3413</v>
      </c>
      <c r="I152" s="100">
        <v>3</v>
      </c>
      <c r="J152" s="103">
        <f>หนองบัวลำภู!F65</f>
        <v>387626.82</v>
      </c>
      <c r="K152" s="104">
        <f>หนองบัวลำภู!AF65</f>
        <v>407940.64</v>
      </c>
      <c r="L152" s="105">
        <f>หนองบัวลำภู!AG65</f>
        <v>2460051.4900000002</v>
      </c>
      <c r="M152" s="105">
        <f>หนองบัวลำภู!AH65</f>
        <v>2211396.27</v>
      </c>
      <c r="N152" s="101"/>
      <c r="O152" s="101"/>
      <c r="P152" s="101"/>
      <c r="Q152" s="93">
        <f t="shared" si="5"/>
        <v>248655.2200000002</v>
      </c>
      <c r="R152" s="94">
        <f t="shared" si="6"/>
        <v>720.7885994726048</v>
      </c>
    </row>
    <row r="153" spans="1:18" x14ac:dyDescent="0.35">
      <c r="A153" s="100">
        <v>18</v>
      </c>
      <c r="B153" s="101" t="s">
        <v>61</v>
      </c>
      <c r="C153" s="101" t="s">
        <v>289</v>
      </c>
      <c r="D153" s="101" t="s">
        <v>96</v>
      </c>
      <c r="E153" s="101" t="s">
        <v>3</v>
      </c>
      <c r="F153" s="101" t="s">
        <v>178</v>
      </c>
      <c r="G153" s="101" t="s">
        <v>662</v>
      </c>
      <c r="H153" s="102">
        <v>3744</v>
      </c>
      <c r="I153" s="100">
        <v>3</v>
      </c>
      <c r="J153" s="103">
        <f>หนองบัวลำภู!F66</f>
        <v>522185.46</v>
      </c>
      <c r="K153" s="104">
        <f>หนองบัวลำภู!AF66</f>
        <v>519514.39</v>
      </c>
      <c r="L153" s="105">
        <f>หนองบัวลำภู!AG66</f>
        <v>1804940.3499999999</v>
      </c>
      <c r="M153" s="105">
        <f>หนองบัวลำภู!AH66</f>
        <v>1409774.19</v>
      </c>
      <c r="N153" s="101"/>
      <c r="O153" s="101"/>
      <c r="P153" s="101"/>
      <c r="Q153" s="93">
        <f t="shared" si="5"/>
        <v>395166.15999999992</v>
      </c>
      <c r="R153" s="94">
        <f t="shared" si="6"/>
        <v>482.08876869658116</v>
      </c>
    </row>
    <row r="154" spans="1:18" s="112" customFormat="1" x14ac:dyDescent="0.35">
      <c r="A154" s="106">
        <v>4</v>
      </c>
      <c r="B154" s="107" t="s">
        <v>61</v>
      </c>
      <c r="C154" s="107"/>
      <c r="D154" s="107"/>
      <c r="E154" s="107" t="s">
        <v>75</v>
      </c>
      <c r="F154" s="107"/>
      <c r="G154" s="107" t="s">
        <v>291</v>
      </c>
      <c r="H154" s="113">
        <f>SUM(H136:H153)</f>
        <v>73090</v>
      </c>
      <c r="I154" s="106"/>
      <c r="J154" s="109">
        <f>SUM(J136:J153)</f>
        <v>8151369.9299999997</v>
      </c>
      <c r="K154" s="109">
        <f>SUM(K136:K153)</f>
        <v>8528098.5249999985</v>
      </c>
      <c r="L154" s="109">
        <f>SUM(L136:L153)</f>
        <v>46943243.200000003</v>
      </c>
      <c r="M154" s="109">
        <f>SUM(M136:M153)</f>
        <v>42478278.774999999</v>
      </c>
      <c r="N154" s="107">
        <v>17</v>
      </c>
      <c r="O154" s="107">
        <v>17</v>
      </c>
      <c r="P154" s="107">
        <f>N154-O154</f>
        <v>0</v>
      </c>
      <c r="Q154" s="110">
        <f t="shared" si="5"/>
        <v>4464964.4250000045</v>
      </c>
      <c r="R154" s="111">
        <f>L154/H154</f>
        <v>642.26629087426466</v>
      </c>
    </row>
    <row r="155" spans="1:18" x14ac:dyDescent="0.35">
      <c r="A155" s="100">
        <v>1</v>
      </c>
      <c r="B155" s="101" t="s">
        <v>61</v>
      </c>
      <c r="C155" s="101" t="s">
        <v>292</v>
      </c>
      <c r="D155" s="101" t="s">
        <v>103</v>
      </c>
      <c r="E155" s="101" t="s">
        <v>4</v>
      </c>
      <c r="F155" s="101" t="s">
        <v>208</v>
      </c>
      <c r="G155" s="101" t="s">
        <v>293</v>
      </c>
      <c r="H155" s="102"/>
      <c r="I155" s="100"/>
      <c r="J155" s="103"/>
      <c r="K155" s="104"/>
      <c r="L155" s="105"/>
      <c r="M155" s="105"/>
      <c r="N155" s="101"/>
      <c r="O155" s="101"/>
      <c r="P155" s="101"/>
    </row>
    <row r="156" spans="1:18" x14ac:dyDescent="0.35">
      <c r="A156" s="100">
        <v>2</v>
      </c>
      <c r="B156" s="101" t="s">
        <v>61</v>
      </c>
      <c r="C156" s="101" t="s">
        <v>292</v>
      </c>
      <c r="D156" s="101" t="s">
        <v>103</v>
      </c>
      <c r="E156" s="101" t="s">
        <v>4</v>
      </c>
      <c r="F156" s="101" t="s">
        <v>178</v>
      </c>
      <c r="G156" s="101" t="s">
        <v>663</v>
      </c>
      <c r="H156" s="102">
        <v>3395</v>
      </c>
      <c r="I156" s="100">
        <v>3</v>
      </c>
      <c r="J156" s="103">
        <f>หนองบัวลำภู!F67</f>
        <v>943561.48</v>
      </c>
      <c r="K156" s="104">
        <f>หนองบัวลำภู!AF67</f>
        <v>989690.25</v>
      </c>
      <c r="L156" s="105">
        <f>หนองบัวลำภู!AG67</f>
        <v>1779169.27</v>
      </c>
      <c r="M156" s="105">
        <f>หนองบัวลำภู!AH67</f>
        <v>1591043.09</v>
      </c>
      <c r="N156" s="101"/>
      <c r="O156" s="101"/>
      <c r="P156" s="101"/>
      <c r="Q156" s="93">
        <f t="shared" si="5"/>
        <v>188126.17999999993</v>
      </c>
      <c r="R156" s="94">
        <f t="shared" si="6"/>
        <v>524.05574963181152</v>
      </c>
    </row>
    <row r="157" spans="1:18" x14ac:dyDescent="0.35">
      <c r="A157" s="100">
        <v>3</v>
      </c>
      <c r="B157" s="101" t="s">
        <v>61</v>
      </c>
      <c r="C157" s="101" t="s">
        <v>292</v>
      </c>
      <c r="D157" s="101" t="s">
        <v>103</v>
      </c>
      <c r="E157" s="101" t="s">
        <v>4</v>
      </c>
      <c r="F157" s="101" t="s">
        <v>178</v>
      </c>
      <c r="G157" s="101" t="s">
        <v>664</v>
      </c>
      <c r="H157" s="102">
        <v>3310</v>
      </c>
      <c r="I157" s="100">
        <v>3</v>
      </c>
      <c r="J157" s="103">
        <f>หนองบัวลำภู!F68</f>
        <v>545200.63</v>
      </c>
      <c r="K157" s="103">
        <f>หนองบัวลำภู!AF68</f>
        <v>559517.3899999999</v>
      </c>
      <c r="L157" s="105">
        <f>หนองบัวลำภู!AG68</f>
        <v>2211358.58</v>
      </c>
      <c r="M157" s="105">
        <f>หนองบัวลำภู!AH68</f>
        <v>1792937.88</v>
      </c>
      <c r="N157" s="101"/>
      <c r="O157" s="101"/>
      <c r="P157" s="101"/>
      <c r="Q157" s="93">
        <f t="shared" si="5"/>
        <v>418420.70000000019</v>
      </c>
      <c r="R157" s="94">
        <f t="shared" si="6"/>
        <v>668.08416314199394</v>
      </c>
    </row>
    <row r="158" spans="1:18" x14ac:dyDescent="0.35">
      <c r="A158" s="100">
        <v>4</v>
      </c>
      <c r="B158" s="101" t="s">
        <v>61</v>
      </c>
      <c r="C158" s="101" t="s">
        <v>292</v>
      </c>
      <c r="D158" s="101" t="s">
        <v>103</v>
      </c>
      <c r="E158" s="101" t="s">
        <v>4</v>
      </c>
      <c r="F158" s="101" t="s">
        <v>178</v>
      </c>
      <c r="G158" s="101" t="s">
        <v>665</v>
      </c>
      <c r="H158" s="102">
        <v>9421</v>
      </c>
      <c r="I158" s="100">
        <v>5</v>
      </c>
      <c r="J158" s="103">
        <f>หนองบัวลำภู!F69</f>
        <v>1091489</v>
      </c>
      <c r="K158" s="104">
        <f>หนองบัวลำภู!AF69</f>
        <v>1194533.4099999999</v>
      </c>
      <c r="L158" s="105">
        <f>หนองบัวลำภู!AG69</f>
        <v>3383639.8499999996</v>
      </c>
      <c r="M158" s="105">
        <f>หนองบัวลำภู!AH69</f>
        <v>3070619.2199999997</v>
      </c>
      <c r="N158" s="101"/>
      <c r="O158" s="101"/>
      <c r="P158" s="101"/>
      <c r="Q158" s="93">
        <f t="shared" si="5"/>
        <v>313020.62999999989</v>
      </c>
      <c r="R158" s="94">
        <f t="shared" si="6"/>
        <v>359.15930899055297</v>
      </c>
    </row>
    <row r="159" spans="1:18" x14ac:dyDescent="0.35">
      <c r="A159" s="100">
        <v>5</v>
      </c>
      <c r="B159" s="101" t="s">
        <v>61</v>
      </c>
      <c r="C159" s="101" t="s">
        <v>292</v>
      </c>
      <c r="D159" s="101" t="s">
        <v>103</v>
      </c>
      <c r="E159" s="101" t="s">
        <v>4</v>
      </c>
      <c r="F159" s="101" t="s">
        <v>178</v>
      </c>
      <c r="G159" s="101" t="s">
        <v>666</v>
      </c>
      <c r="H159" s="102">
        <v>2850</v>
      </c>
      <c r="I159" s="100">
        <v>2</v>
      </c>
      <c r="J159" s="103">
        <f>หนองบัวลำภู!F70</f>
        <v>265158</v>
      </c>
      <c r="K159" s="103">
        <f>หนองบัวลำภู!AF70</f>
        <v>328497.16000000003</v>
      </c>
      <c r="L159" s="105">
        <f>หนองบัวลำภู!AG70</f>
        <v>1574401.5899999999</v>
      </c>
      <c r="M159" s="105">
        <f>หนองบัวลำภู!AH70</f>
        <v>1546209.9000000001</v>
      </c>
      <c r="N159" s="101"/>
      <c r="O159" s="101"/>
      <c r="P159" s="101"/>
      <c r="Q159" s="93">
        <f t="shared" si="5"/>
        <v>28191.689999999711</v>
      </c>
      <c r="R159" s="94">
        <f t="shared" si="6"/>
        <v>552.4216105263157</v>
      </c>
    </row>
    <row r="160" spans="1:18" x14ac:dyDescent="0.35">
      <c r="A160" s="100">
        <v>6</v>
      </c>
      <c r="B160" s="101" t="s">
        <v>61</v>
      </c>
      <c r="C160" s="101" t="s">
        <v>292</v>
      </c>
      <c r="D160" s="101" t="s">
        <v>103</v>
      </c>
      <c r="E160" s="101" t="s">
        <v>4</v>
      </c>
      <c r="F160" s="101" t="s">
        <v>178</v>
      </c>
      <c r="G160" s="101" t="s">
        <v>667</v>
      </c>
      <c r="H160" s="102">
        <v>3674</v>
      </c>
      <c r="I160" s="100">
        <v>3</v>
      </c>
      <c r="J160" s="103">
        <f>หนองบัวลำภู!F71</f>
        <v>791371.53</v>
      </c>
      <c r="K160" s="104">
        <f>หนองบัวลำภู!AF71</f>
        <v>823054.77</v>
      </c>
      <c r="L160" s="105">
        <f>หนองบัวลำภู!AG71</f>
        <v>1702372.03</v>
      </c>
      <c r="M160" s="105">
        <f>หนองบัวลำภู!AH71</f>
        <v>1760749.72</v>
      </c>
      <c r="N160" s="101"/>
      <c r="O160" s="101"/>
      <c r="P160" s="101"/>
      <c r="Q160" s="93">
        <f t="shared" si="5"/>
        <v>-58377.689999999944</v>
      </c>
      <c r="R160" s="94">
        <f t="shared" si="6"/>
        <v>463.35656777354382</v>
      </c>
    </row>
    <row r="161" spans="1:18" x14ac:dyDescent="0.35">
      <c r="A161" s="100">
        <v>7</v>
      </c>
      <c r="B161" s="101" t="s">
        <v>61</v>
      </c>
      <c r="C161" s="101" t="s">
        <v>292</v>
      </c>
      <c r="D161" s="101" t="s">
        <v>103</v>
      </c>
      <c r="E161" s="101" t="s">
        <v>4</v>
      </c>
      <c r="F161" s="101" t="s">
        <v>178</v>
      </c>
      <c r="G161" s="101" t="s">
        <v>668</v>
      </c>
      <c r="H161" s="102">
        <v>3134</v>
      </c>
      <c r="I161" s="100">
        <v>3</v>
      </c>
      <c r="J161" s="103">
        <f>หนองบัวลำภู!F72</f>
        <v>386343.26</v>
      </c>
      <c r="K161" s="104">
        <f>หนองบัวลำภู!AF72</f>
        <v>488434.5</v>
      </c>
      <c r="L161" s="105">
        <f>หนองบัวลำภู!AG72</f>
        <v>2022579.26</v>
      </c>
      <c r="M161" s="105">
        <f>หนองบัวลำภู!AH72</f>
        <v>1736299.66</v>
      </c>
      <c r="N161" s="101"/>
      <c r="O161" s="101"/>
      <c r="P161" s="101"/>
      <c r="Q161" s="93">
        <f t="shared" si="5"/>
        <v>286279.60000000009</v>
      </c>
      <c r="R161" s="94">
        <f t="shared" si="6"/>
        <v>645.36670708359918</v>
      </c>
    </row>
    <row r="162" spans="1:18" x14ac:dyDescent="0.35">
      <c r="A162" s="100">
        <v>8</v>
      </c>
      <c r="B162" s="101" t="s">
        <v>61</v>
      </c>
      <c r="C162" s="101" t="s">
        <v>292</v>
      </c>
      <c r="D162" s="101" t="s">
        <v>103</v>
      </c>
      <c r="E162" s="101" t="s">
        <v>4</v>
      </c>
      <c r="F162" s="101" t="s">
        <v>178</v>
      </c>
      <c r="G162" s="101" t="s">
        <v>669</v>
      </c>
      <c r="H162" s="102">
        <v>3983</v>
      </c>
      <c r="I162" s="100">
        <v>3</v>
      </c>
      <c r="J162" s="103">
        <f>หนองบัวลำภู!F73</f>
        <v>269234.26</v>
      </c>
      <c r="K162" s="103">
        <f>หนองบัวลำภู!AF73</f>
        <v>339087.71</v>
      </c>
      <c r="L162" s="105">
        <f>หนองบัวลำภู!AG73</f>
        <v>1921641.3900000001</v>
      </c>
      <c r="M162" s="105">
        <f>หนองบัวลำภู!AH73</f>
        <v>1767684.6</v>
      </c>
      <c r="N162" s="101"/>
      <c r="O162" s="101"/>
      <c r="P162" s="101"/>
      <c r="Q162" s="93">
        <f t="shared" si="5"/>
        <v>153956.79000000004</v>
      </c>
      <c r="R162" s="94">
        <f t="shared" si="6"/>
        <v>482.46080592518206</v>
      </c>
    </row>
    <row r="163" spans="1:18" x14ac:dyDescent="0.35">
      <c r="A163" s="100">
        <v>9</v>
      </c>
      <c r="B163" s="101" t="s">
        <v>61</v>
      </c>
      <c r="C163" s="101" t="s">
        <v>292</v>
      </c>
      <c r="D163" s="101" t="s">
        <v>103</v>
      </c>
      <c r="E163" s="101" t="s">
        <v>4</v>
      </c>
      <c r="F163" s="101" t="s">
        <v>178</v>
      </c>
      <c r="G163" s="101" t="s">
        <v>670</v>
      </c>
      <c r="H163" s="102">
        <v>4514</v>
      </c>
      <c r="I163" s="100">
        <v>4</v>
      </c>
      <c r="J163" s="103">
        <f>หนองบัวลำภู!F74</f>
        <v>594253.52</v>
      </c>
      <c r="K163" s="103">
        <f>หนองบัวลำภู!AF74</f>
        <v>680155.91</v>
      </c>
      <c r="L163" s="105">
        <f>หนองบัวลำภู!AG74</f>
        <v>1782025.53</v>
      </c>
      <c r="M163" s="105">
        <f>หนองบัวลำภู!AH74</f>
        <v>1432654.51</v>
      </c>
      <c r="N163" s="101"/>
      <c r="O163" s="101"/>
      <c r="P163" s="101"/>
      <c r="Q163" s="93">
        <f t="shared" si="5"/>
        <v>349371.02</v>
      </c>
      <c r="R163" s="94">
        <f t="shared" si="6"/>
        <v>394.77747673903411</v>
      </c>
    </row>
    <row r="164" spans="1:18" x14ac:dyDescent="0.35">
      <c r="A164" s="100">
        <v>10</v>
      </c>
      <c r="B164" s="101" t="s">
        <v>61</v>
      </c>
      <c r="C164" s="101" t="s">
        <v>292</v>
      </c>
      <c r="D164" s="101" t="s">
        <v>103</v>
      </c>
      <c r="E164" s="101" t="s">
        <v>4</v>
      </c>
      <c r="F164" s="101" t="s">
        <v>178</v>
      </c>
      <c r="G164" s="101" t="s">
        <v>671</v>
      </c>
      <c r="H164" s="102">
        <v>2730</v>
      </c>
      <c r="I164" s="100">
        <v>2</v>
      </c>
      <c r="J164" s="103">
        <f>หนองบัวลำภู!F75</f>
        <v>385349.41</v>
      </c>
      <c r="K164" s="103">
        <f>หนองบัวลำภู!AF75</f>
        <v>364299.23</v>
      </c>
      <c r="L164" s="105">
        <f>หนองบัวลำภู!AG75</f>
        <v>1695998.8399999999</v>
      </c>
      <c r="M164" s="105">
        <f>หนองบัวลำภู!AH75</f>
        <v>1334992.2999999998</v>
      </c>
      <c r="N164" s="101"/>
      <c r="O164" s="101"/>
      <c r="P164" s="101"/>
      <c r="Q164" s="93">
        <f t="shared" si="5"/>
        <v>361006.54000000004</v>
      </c>
      <c r="R164" s="94">
        <f t="shared" si="6"/>
        <v>621.24499633699634</v>
      </c>
    </row>
    <row r="165" spans="1:18" x14ac:dyDescent="0.35">
      <c r="A165" s="100">
        <v>11</v>
      </c>
      <c r="B165" s="101" t="s">
        <v>61</v>
      </c>
      <c r="C165" s="101" t="s">
        <v>292</v>
      </c>
      <c r="D165" s="101" t="s">
        <v>103</v>
      </c>
      <c r="E165" s="101" t="s">
        <v>4</v>
      </c>
      <c r="F165" s="101" t="s">
        <v>178</v>
      </c>
      <c r="G165" s="101" t="s">
        <v>672</v>
      </c>
      <c r="H165" s="102">
        <v>2300</v>
      </c>
      <c r="I165" s="100">
        <v>2</v>
      </c>
      <c r="J165" s="103">
        <f>หนองบัวลำภู!F76</f>
        <v>175969.94</v>
      </c>
      <c r="K165" s="104">
        <f>หนองบัวลำภู!AF76</f>
        <v>235040.76</v>
      </c>
      <c r="L165" s="105">
        <f>หนองบัวลำภู!AG76</f>
        <v>1077840.6200000001</v>
      </c>
      <c r="M165" s="105">
        <f>หนองบัวลำภู!AH76</f>
        <v>921447.74</v>
      </c>
      <c r="N165" s="101"/>
      <c r="O165" s="101"/>
      <c r="P165" s="101"/>
      <c r="Q165" s="93">
        <f t="shared" si="5"/>
        <v>156392.88000000012</v>
      </c>
      <c r="R165" s="94">
        <f t="shared" si="6"/>
        <v>468.62635652173918</v>
      </c>
    </row>
    <row r="166" spans="1:18" x14ac:dyDescent="0.35">
      <c r="A166" s="100">
        <v>12</v>
      </c>
      <c r="B166" s="101" t="s">
        <v>61</v>
      </c>
      <c r="C166" s="101" t="s">
        <v>292</v>
      </c>
      <c r="D166" s="101" t="s">
        <v>103</v>
      </c>
      <c r="E166" s="101" t="s">
        <v>4</v>
      </c>
      <c r="F166" s="101" t="s">
        <v>178</v>
      </c>
      <c r="G166" s="101" t="s">
        <v>673</v>
      </c>
      <c r="H166" s="102">
        <v>4344</v>
      </c>
      <c r="I166" s="100">
        <v>3</v>
      </c>
      <c r="J166" s="103">
        <f>หนองบัวลำภู!F77</f>
        <v>719333.68</v>
      </c>
      <c r="K166" s="104">
        <f>หนองบัวลำภู!AF77</f>
        <v>789985.48</v>
      </c>
      <c r="L166" s="105">
        <f>หนองบัวลำภู!AG77</f>
        <v>2168948.87</v>
      </c>
      <c r="M166" s="105">
        <f>หนองบัวลำภู!AH77</f>
        <v>1844444.83</v>
      </c>
      <c r="N166" s="101"/>
      <c r="O166" s="101"/>
      <c r="P166" s="101"/>
      <c r="Q166" s="93">
        <f t="shared" si="5"/>
        <v>324504.04000000004</v>
      </c>
      <c r="R166" s="94">
        <f t="shared" si="6"/>
        <v>499.2976220073665</v>
      </c>
    </row>
    <row r="167" spans="1:18" x14ac:dyDescent="0.35">
      <c r="A167" s="100">
        <v>13</v>
      </c>
      <c r="B167" s="101" t="s">
        <v>61</v>
      </c>
      <c r="C167" s="101" t="s">
        <v>292</v>
      </c>
      <c r="D167" s="101" t="s">
        <v>103</v>
      </c>
      <c r="E167" s="101" t="s">
        <v>4</v>
      </c>
      <c r="F167" s="101" t="s">
        <v>178</v>
      </c>
      <c r="G167" s="101" t="s">
        <v>674</v>
      </c>
      <c r="H167" s="102">
        <v>1502</v>
      </c>
      <c r="I167" s="100">
        <v>1</v>
      </c>
      <c r="J167" s="103">
        <f>หนองบัวลำภู!F78</f>
        <v>126751.64</v>
      </c>
      <c r="K167" s="103">
        <f>หนองบัวลำภู!AF78</f>
        <v>155552</v>
      </c>
      <c r="L167" s="105">
        <f>หนองบัวลำภู!AG78</f>
        <v>1075207.8999999999</v>
      </c>
      <c r="M167" s="105">
        <f>หนองบัวลำภู!AH78</f>
        <v>1098088.3699999999</v>
      </c>
      <c r="N167" s="101"/>
      <c r="O167" s="101"/>
      <c r="P167" s="101"/>
      <c r="Q167" s="93">
        <f t="shared" si="5"/>
        <v>-22880.469999999972</v>
      </c>
      <c r="R167" s="94">
        <f t="shared" si="6"/>
        <v>715.85079893475358</v>
      </c>
    </row>
    <row r="168" spans="1:18" x14ac:dyDescent="0.35">
      <c r="A168" s="100">
        <v>14</v>
      </c>
      <c r="B168" s="101" t="s">
        <v>61</v>
      </c>
      <c r="C168" s="101" t="s">
        <v>292</v>
      </c>
      <c r="D168" s="101" t="s">
        <v>103</v>
      </c>
      <c r="E168" s="101" t="s">
        <v>4</v>
      </c>
      <c r="F168" s="101" t="s">
        <v>178</v>
      </c>
      <c r="G168" s="101" t="s">
        <v>675</v>
      </c>
      <c r="H168" s="102">
        <v>2803</v>
      </c>
      <c r="I168" s="100">
        <v>2</v>
      </c>
      <c r="J168" s="103">
        <f>หนองบัวลำภู!F79</f>
        <v>372852.91</v>
      </c>
      <c r="K168" s="104">
        <f>หนองบัวลำภู!AF79</f>
        <v>342016.35</v>
      </c>
      <c r="L168" s="105">
        <f>หนองบัวลำภู!AG79</f>
        <v>1886710.02</v>
      </c>
      <c r="M168" s="105">
        <f>หนองบัวลำภู!AH79</f>
        <v>1926004.97</v>
      </c>
      <c r="N168" s="101"/>
      <c r="O168" s="101"/>
      <c r="P168" s="101"/>
      <c r="Q168" s="93">
        <f t="shared" si="5"/>
        <v>-39294.949999999953</v>
      </c>
      <c r="R168" s="94">
        <f t="shared" si="6"/>
        <v>673.1038244737781</v>
      </c>
    </row>
    <row r="169" spans="1:18" s="112" customFormat="1" x14ac:dyDescent="0.35">
      <c r="A169" s="106">
        <v>5</v>
      </c>
      <c r="B169" s="107" t="s">
        <v>61</v>
      </c>
      <c r="C169" s="107"/>
      <c r="D169" s="107"/>
      <c r="E169" s="107" t="s">
        <v>75</v>
      </c>
      <c r="F169" s="107"/>
      <c r="G169" s="107" t="s">
        <v>294</v>
      </c>
      <c r="H169" s="113">
        <f>SUM(H155:H168)</f>
        <v>47960</v>
      </c>
      <c r="I169" s="106"/>
      <c r="J169" s="109">
        <f>SUM(J155:J168)</f>
        <v>6666869.2599999998</v>
      </c>
      <c r="K169" s="109">
        <f>SUM(K155:K168)</f>
        <v>7289864.9199999999</v>
      </c>
      <c r="L169" s="109">
        <f>SUM(L155:L168)</f>
        <v>24281893.749999996</v>
      </c>
      <c r="M169" s="109">
        <f>SUM(M155:M168)</f>
        <v>21823176.789999995</v>
      </c>
      <c r="N169" s="107">
        <v>13</v>
      </c>
      <c r="O169" s="107">
        <v>13</v>
      </c>
      <c r="P169" s="107">
        <f>N169-O169</f>
        <v>0</v>
      </c>
      <c r="Q169" s="110">
        <f t="shared" si="5"/>
        <v>2458716.9600000009</v>
      </c>
      <c r="R169" s="111">
        <f>L169/H169</f>
        <v>506.29469870725598</v>
      </c>
    </row>
    <row r="170" spans="1:18" x14ac:dyDescent="0.35">
      <c r="A170" s="100">
        <v>1</v>
      </c>
      <c r="B170" s="101" t="s">
        <v>61</v>
      </c>
      <c r="C170" s="101" t="s">
        <v>295</v>
      </c>
      <c r="D170" s="101" t="s">
        <v>110</v>
      </c>
      <c r="E170" s="101" t="s">
        <v>5</v>
      </c>
      <c r="F170" s="101" t="s">
        <v>208</v>
      </c>
      <c r="G170" s="101" t="s">
        <v>296</v>
      </c>
      <c r="H170" s="102"/>
      <c r="I170" s="100"/>
      <c r="J170" s="103"/>
      <c r="K170" s="104"/>
      <c r="L170" s="105"/>
      <c r="M170" s="105"/>
      <c r="N170" s="101"/>
      <c r="O170" s="101"/>
      <c r="P170" s="101"/>
    </row>
    <row r="171" spans="1:18" x14ac:dyDescent="0.35">
      <c r="A171" s="100">
        <v>2</v>
      </c>
      <c r="B171" s="101" t="s">
        <v>61</v>
      </c>
      <c r="C171" s="101" t="s">
        <v>295</v>
      </c>
      <c r="D171" s="101" t="s">
        <v>110</v>
      </c>
      <c r="E171" s="101" t="s">
        <v>5</v>
      </c>
      <c r="F171" s="101" t="s">
        <v>178</v>
      </c>
      <c r="G171" s="101" t="s">
        <v>676</v>
      </c>
      <c r="H171" s="102">
        <v>4273</v>
      </c>
      <c r="I171" s="100">
        <v>3</v>
      </c>
      <c r="J171" s="103">
        <f>หนองบัวลำภู!F80</f>
        <v>292229.34000000003</v>
      </c>
      <c r="K171" s="104">
        <f>หนองบัวลำภู!AF80</f>
        <v>298682.21000000008</v>
      </c>
      <c r="L171" s="105">
        <f>หนองบัวลำภู!AG80</f>
        <v>1734842.08</v>
      </c>
      <c r="M171" s="105">
        <f>หนองบัวลำภู!AH80</f>
        <v>1637546.35</v>
      </c>
      <c r="N171" s="101"/>
      <c r="O171" s="101"/>
      <c r="P171" s="101"/>
      <c r="Q171" s="93">
        <f t="shared" si="5"/>
        <v>97295.729999999981</v>
      </c>
      <c r="R171" s="94">
        <f t="shared" si="6"/>
        <v>406.00095483267029</v>
      </c>
    </row>
    <row r="172" spans="1:18" x14ac:dyDescent="0.35">
      <c r="A172" s="100">
        <v>3</v>
      </c>
      <c r="B172" s="101" t="s">
        <v>61</v>
      </c>
      <c r="C172" s="101" t="s">
        <v>295</v>
      </c>
      <c r="D172" s="101" t="s">
        <v>110</v>
      </c>
      <c r="E172" s="101" t="s">
        <v>5</v>
      </c>
      <c r="F172" s="101" t="s">
        <v>178</v>
      </c>
      <c r="G172" s="101" t="s">
        <v>677</v>
      </c>
      <c r="H172" s="102">
        <v>1852</v>
      </c>
      <c r="I172" s="100">
        <v>2</v>
      </c>
      <c r="J172" s="103">
        <f>หนองบัวลำภู!F81</f>
        <v>173353.60000000001</v>
      </c>
      <c r="K172" s="104">
        <f>หนองบัวลำภู!AF81</f>
        <v>207035.66</v>
      </c>
      <c r="L172" s="105">
        <f>หนองบัวลำภู!AG81</f>
        <v>1266671.1000000001</v>
      </c>
      <c r="M172" s="105">
        <f>หนองบัวลำภู!AH81</f>
        <v>1174606.69</v>
      </c>
      <c r="N172" s="101"/>
      <c r="O172" s="101"/>
      <c r="P172" s="101"/>
      <c r="Q172" s="93">
        <f t="shared" si="5"/>
        <v>92064.410000000149</v>
      </c>
      <c r="R172" s="94">
        <f t="shared" si="6"/>
        <v>683.94767818574519</v>
      </c>
    </row>
    <row r="173" spans="1:18" x14ac:dyDescent="0.35">
      <c r="A173" s="100">
        <v>4</v>
      </c>
      <c r="B173" s="101" t="s">
        <v>61</v>
      </c>
      <c r="C173" s="101" t="s">
        <v>295</v>
      </c>
      <c r="D173" s="101" t="s">
        <v>110</v>
      </c>
      <c r="E173" s="101" t="s">
        <v>5</v>
      </c>
      <c r="F173" s="101" t="s">
        <v>178</v>
      </c>
      <c r="G173" s="101" t="s">
        <v>678</v>
      </c>
      <c r="H173" s="102">
        <v>4269</v>
      </c>
      <c r="I173" s="100">
        <v>3</v>
      </c>
      <c r="J173" s="103">
        <f>หนองบัวลำภู!F82</f>
        <v>790073.1</v>
      </c>
      <c r="K173" s="104">
        <f>หนองบัวลำภู!AF82</f>
        <v>706088.03</v>
      </c>
      <c r="L173" s="105">
        <f>หนองบัวลำภู!AG82</f>
        <v>2533472.15</v>
      </c>
      <c r="M173" s="105">
        <f>หนองบัวลำภู!AH82</f>
        <v>1958931.28</v>
      </c>
      <c r="N173" s="101"/>
      <c r="O173" s="101"/>
      <c r="P173" s="101"/>
      <c r="Q173" s="93">
        <f t="shared" si="5"/>
        <v>574540.86999999988</v>
      </c>
      <c r="R173" s="94">
        <f t="shared" si="6"/>
        <v>593.45798781916142</v>
      </c>
    </row>
    <row r="174" spans="1:18" x14ac:dyDescent="0.35">
      <c r="A174" s="100">
        <v>5</v>
      </c>
      <c r="B174" s="101" t="s">
        <v>61</v>
      </c>
      <c r="C174" s="101" t="s">
        <v>295</v>
      </c>
      <c r="D174" s="101" t="s">
        <v>110</v>
      </c>
      <c r="E174" s="101" t="s">
        <v>5</v>
      </c>
      <c r="F174" s="101" t="s">
        <v>178</v>
      </c>
      <c r="G174" s="101" t="s">
        <v>679</v>
      </c>
      <c r="H174" s="102">
        <v>4484</v>
      </c>
      <c r="I174" s="100">
        <v>3</v>
      </c>
      <c r="J174" s="103">
        <f>หนองบัวลำภู!F83</f>
        <v>1020280.66</v>
      </c>
      <c r="K174" s="104">
        <f>หนองบัวลำภู!AF83</f>
        <v>1056450.49</v>
      </c>
      <c r="L174" s="105">
        <f>หนองบัวลำภู!AG83</f>
        <v>2217672.16</v>
      </c>
      <c r="M174" s="105">
        <f>หนองบัวลำภู!AH83</f>
        <v>1915911.41</v>
      </c>
      <c r="N174" s="101"/>
      <c r="O174" s="101"/>
      <c r="P174" s="101"/>
      <c r="Q174" s="93">
        <f t="shared" si="5"/>
        <v>301760.75000000023</v>
      </c>
      <c r="R174" s="94">
        <f t="shared" si="6"/>
        <v>494.57452274754689</v>
      </c>
    </row>
    <row r="175" spans="1:18" x14ac:dyDescent="0.35">
      <c r="A175" s="100">
        <v>6</v>
      </c>
      <c r="B175" s="101" t="s">
        <v>61</v>
      </c>
      <c r="C175" s="101" t="s">
        <v>295</v>
      </c>
      <c r="D175" s="101" t="s">
        <v>110</v>
      </c>
      <c r="E175" s="101" t="s">
        <v>5</v>
      </c>
      <c r="F175" s="101" t="s">
        <v>178</v>
      </c>
      <c r="G175" s="101" t="s">
        <v>680</v>
      </c>
      <c r="H175" s="102">
        <v>2010</v>
      </c>
      <c r="I175" s="100">
        <v>2</v>
      </c>
      <c r="J175" s="103">
        <f>หนองบัวลำภู!F84</f>
        <v>74087.53</v>
      </c>
      <c r="K175" s="104">
        <f>หนองบัวลำภู!AF84</f>
        <v>71982.17</v>
      </c>
      <c r="L175" s="105">
        <f>หนองบัวลำภู!AG84</f>
        <v>1363870.9100000001</v>
      </c>
      <c r="M175" s="105">
        <f>หนองบัวลำภู!AH84</f>
        <v>1461784.98</v>
      </c>
      <c r="N175" s="101"/>
      <c r="O175" s="101"/>
      <c r="P175" s="101"/>
      <c r="Q175" s="93">
        <f t="shared" si="5"/>
        <v>-97914.069999999832</v>
      </c>
      <c r="R175" s="94">
        <f t="shared" si="6"/>
        <v>678.54274129353246</v>
      </c>
    </row>
    <row r="176" spans="1:18" x14ac:dyDescent="0.35">
      <c r="A176" s="100">
        <v>7</v>
      </c>
      <c r="B176" s="101" t="s">
        <v>61</v>
      </c>
      <c r="C176" s="101" t="s">
        <v>295</v>
      </c>
      <c r="D176" s="101" t="s">
        <v>110</v>
      </c>
      <c r="E176" s="101" t="s">
        <v>5</v>
      </c>
      <c r="F176" s="101" t="s">
        <v>178</v>
      </c>
      <c r="G176" s="101" t="s">
        <v>681</v>
      </c>
      <c r="H176" s="102">
        <v>5203</v>
      </c>
      <c r="I176" s="100">
        <v>4</v>
      </c>
      <c r="J176" s="103">
        <f>หนองบัวลำภู!F85</f>
        <v>832130.32</v>
      </c>
      <c r="K176" s="104">
        <f>หนองบัวลำภู!AF85</f>
        <v>883748.13</v>
      </c>
      <c r="L176" s="105">
        <f>หนองบัวลำภู!AG85</f>
        <v>2315904.08</v>
      </c>
      <c r="M176" s="105">
        <f>หนองบัวลำภู!AH85</f>
        <v>1875492.88</v>
      </c>
      <c r="N176" s="101"/>
      <c r="O176" s="101"/>
      <c r="P176" s="101"/>
      <c r="Q176" s="93">
        <f t="shared" si="5"/>
        <v>440411.20000000019</v>
      </c>
      <c r="R176" s="94">
        <f t="shared" si="6"/>
        <v>445.10937536036903</v>
      </c>
    </row>
    <row r="177" spans="1:18" x14ac:dyDescent="0.35">
      <c r="A177" s="100">
        <v>8</v>
      </c>
      <c r="B177" s="101" t="s">
        <v>61</v>
      </c>
      <c r="C177" s="101" t="s">
        <v>295</v>
      </c>
      <c r="D177" s="101" t="s">
        <v>110</v>
      </c>
      <c r="E177" s="101" t="s">
        <v>5</v>
      </c>
      <c r="F177" s="101" t="s">
        <v>178</v>
      </c>
      <c r="G177" s="101" t="s">
        <v>682</v>
      </c>
      <c r="H177" s="102">
        <v>3490</v>
      </c>
      <c r="I177" s="100">
        <v>3</v>
      </c>
      <c r="J177" s="103">
        <f>หนองบัวลำภู!F86</f>
        <v>796116.89</v>
      </c>
      <c r="K177" s="104">
        <f>หนองบัวลำภู!AF86</f>
        <v>810381.89</v>
      </c>
      <c r="L177" s="105">
        <f>หนองบัวลำภู!AG86</f>
        <v>1873819.79</v>
      </c>
      <c r="M177" s="105">
        <f>หนองบัวลำภู!AH86</f>
        <v>1633008.3499999999</v>
      </c>
      <c r="N177" s="101"/>
      <c r="O177" s="101"/>
      <c r="P177" s="101"/>
      <c r="Q177" s="93">
        <f t="shared" si="5"/>
        <v>240811.44000000018</v>
      </c>
      <c r="R177" s="94">
        <f t="shared" si="6"/>
        <v>536.91111461318053</v>
      </c>
    </row>
    <row r="178" spans="1:18" s="112" customFormat="1" x14ac:dyDescent="0.35">
      <c r="A178" s="106">
        <v>6</v>
      </c>
      <c r="B178" s="107" t="s">
        <v>61</v>
      </c>
      <c r="C178" s="107"/>
      <c r="D178" s="107"/>
      <c r="E178" s="107" t="s">
        <v>75</v>
      </c>
      <c r="F178" s="107"/>
      <c r="G178" s="107" t="s">
        <v>297</v>
      </c>
      <c r="H178" s="113">
        <f>SUM(H170:H177)</f>
        <v>25581</v>
      </c>
      <c r="I178" s="106"/>
      <c r="J178" s="109">
        <f>SUM(J170:J177)</f>
        <v>3978271.44</v>
      </c>
      <c r="K178" s="109">
        <f>SUM(K170:K177)</f>
        <v>4034368.58</v>
      </c>
      <c r="L178" s="109">
        <f>SUM(L170:L177)</f>
        <v>13306252.27</v>
      </c>
      <c r="M178" s="109">
        <f>SUM(M170:M177)</f>
        <v>11657281.939999999</v>
      </c>
      <c r="N178" s="107">
        <v>7</v>
      </c>
      <c r="O178" s="107">
        <v>7</v>
      </c>
      <c r="P178" s="107">
        <v>0</v>
      </c>
      <c r="Q178" s="110">
        <f t="shared" si="5"/>
        <v>1648970.33</v>
      </c>
      <c r="R178" s="111">
        <f t="shared" si="6"/>
        <v>520.16153668738514</v>
      </c>
    </row>
    <row r="179" spans="1:18" s="112" customFormat="1" ht="21.75" thickBot="1" x14ac:dyDescent="0.4">
      <c r="A179" s="121"/>
      <c r="B179" s="122" t="s">
        <v>61</v>
      </c>
      <c r="C179" s="122" t="s">
        <v>61</v>
      </c>
      <c r="D179" s="122" t="s">
        <v>61</v>
      </c>
      <c r="E179" s="122" t="s">
        <v>61</v>
      </c>
      <c r="F179" s="122"/>
      <c r="G179" s="122" t="s">
        <v>298</v>
      </c>
      <c r="H179" s="123">
        <f>H105+H119+H135+H154+H169+H178</f>
        <v>331181</v>
      </c>
      <c r="I179" s="121"/>
      <c r="J179" s="124">
        <f t="shared" ref="J179:N179" si="7">J105+J119+J135+J154+J169+J178</f>
        <v>43868582.849999994</v>
      </c>
      <c r="K179" s="125">
        <f t="shared" si="7"/>
        <v>47045034.894999996</v>
      </c>
      <c r="L179" s="124">
        <f t="shared" si="7"/>
        <v>176491920.27000001</v>
      </c>
      <c r="M179" s="124">
        <f t="shared" si="7"/>
        <v>162846324.99499997</v>
      </c>
      <c r="N179" s="122">
        <f t="shared" si="7"/>
        <v>83</v>
      </c>
      <c r="O179" s="122">
        <f>O105+O119+O135+O154+O169+O178</f>
        <v>83</v>
      </c>
      <c r="P179" s="122">
        <f>N179-O179</f>
        <v>0</v>
      </c>
      <c r="Q179" s="110">
        <f t="shared" si="5"/>
        <v>13645595.275000036</v>
      </c>
      <c r="R179" s="111">
        <f t="shared" si="6"/>
        <v>532.91680461741464</v>
      </c>
    </row>
    <row r="180" spans="1:18" s="112" customFormat="1" ht="22.5" thickTop="1" thickBot="1" x14ac:dyDescent="0.4">
      <c r="A180" s="126"/>
      <c r="B180" s="127"/>
      <c r="C180" s="127"/>
      <c r="D180" s="127"/>
      <c r="E180" s="392" t="s">
        <v>299</v>
      </c>
      <c r="F180" s="393"/>
      <c r="G180" s="394"/>
      <c r="H180" s="128"/>
      <c r="I180" s="126"/>
      <c r="J180" s="129">
        <f>J179/O179</f>
        <v>528537.14277108421</v>
      </c>
      <c r="K180" s="130">
        <f>K179/O179</f>
        <v>566807.64933734934</v>
      </c>
      <c r="L180" s="129">
        <f>L179/O179</f>
        <v>2126408.6779518072</v>
      </c>
      <c r="M180" s="129">
        <f>M179/O179</f>
        <v>1962003.9156024093</v>
      </c>
      <c r="N180" s="127"/>
      <c r="O180" s="127"/>
      <c r="P180" s="127"/>
      <c r="Q180" s="93">
        <f t="shared" si="5"/>
        <v>164404.76234939788</v>
      </c>
      <c r="R180" s="94"/>
    </row>
    <row r="181" spans="1:18" s="112" customFormat="1" ht="21.75" thickTop="1" x14ac:dyDescent="0.35">
      <c r="A181" s="137">
        <v>1</v>
      </c>
      <c r="B181" s="138" t="s">
        <v>62</v>
      </c>
      <c r="C181" s="138" t="s">
        <v>300</v>
      </c>
      <c r="D181" s="138" t="s">
        <v>301</v>
      </c>
      <c r="E181" s="138" t="s">
        <v>41</v>
      </c>
      <c r="F181" s="138" t="s">
        <v>302</v>
      </c>
      <c r="G181" s="138" t="s">
        <v>41</v>
      </c>
      <c r="H181" s="139"/>
      <c r="I181" s="137"/>
      <c r="J181" s="140"/>
      <c r="K181" s="141"/>
      <c r="L181" s="142"/>
      <c r="M181" s="142"/>
      <c r="N181" s="143"/>
      <c r="O181" s="143"/>
      <c r="P181" s="143"/>
      <c r="Q181" s="110"/>
      <c r="R181" s="111"/>
    </row>
    <row r="182" spans="1:18" x14ac:dyDescent="0.35">
      <c r="A182" s="100">
        <v>2</v>
      </c>
      <c r="B182" s="101" t="s">
        <v>62</v>
      </c>
      <c r="C182" s="101" t="s">
        <v>300</v>
      </c>
      <c r="D182" s="101" t="s">
        <v>301</v>
      </c>
      <c r="E182" s="101" t="s">
        <v>41</v>
      </c>
      <c r="F182" s="101" t="s">
        <v>178</v>
      </c>
      <c r="G182" s="101" t="s">
        <v>811</v>
      </c>
      <c r="H182" s="102">
        <v>7213</v>
      </c>
      <c r="I182" s="100">
        <v>5</v>
      </c>
      <c r="J182" s="103">
        <f>อุดรธานี!F10</f>
        <v>754883.71</v>
      </c>
      <c r="K182" s="104">
        <f>อุดรธานี!AO10</f>
        <v>1168306.18</v>
      </c>
      <c r="L182" s="105">
        <f>อุดรธานี!AP10</f>
        <v>3517917.2800000003</v>
      </c>
      <c r="M182" s="105">
        <f>อุดรธานี!AQ10</f>
        <v>3581131.2199999997</v>
      </c>
      <c r="N182" s="101"/>
      <c r="O182" s="101"/>
      <c r="P182" s="101"/>
      <c r="Q182" s="93">
        <f t="shared" si="5"/>
        <v>-63213.939999999478</v>
      </c>
      <c r="R182" s="94">
        <f t="shared" si="6"/>
        <v>487.71901843892977</v>
      </c>
    </row>
    <row r="183" spans="1:18" x14ac:dyDescent="0.35">
      <c r="A183" s="100">
        <v>3</v>
      </c>
      <c r="B183" s="101" t="s">
        <v>62</v>
      </c>
      <c r="C183" s="101" t="s">
        <v>300</v>
      </c>
      <c r="D183" s="101" t="s">
        <v>301</v>
      </c>
      <c r="E183" s="101" t="s">
        <v>41</v>
      </c>
      <c r="F183" s="101" t="s">
        <v>178</v>
      </c>
      <c r="G183" s="101" t="s">
        <v>812</v>
      </c>
      <c r="H183" s="102">
        <v>7809</v>
      </c>
      <c r="I183" s="100">
        <v>5</v>
      </c>
      <c r="J183" s="103">
        <f>อุดรธานี!F11</f>
        <v>1061575.96</v>
      </c>
      <c r="K183" s="104">
        <f>อุดรธานี!AO11</f>
        <v>1572961.89</v>
      </c>
      <c r="L183" s="105">
        <f>อุดรธานี!AP11</f>
        <v>3182620.52</v>
      </c>
      <c r="M183" s="105">
        <f>อุดรธานี!AQ11</f>
        <v>3297859.5100000002</v>
      </c>
      <c r="N183" s="101"/>
      <c r="O183" s="101"/>
      <c r="P183" s="101"/>
      <c r="Q183" s="93">
        <f t="shared" si="5"/>
        <v>-115238.99000000022</v>
      </c>
      <c r="R183" s="94">
        <f t="shared" si="6"/>
        <v>407.55801254962222</v>
      </c>
    </row>
    <row r="184" spans="1:18" x14ac:dyDescent="0.35">
      <c r="A184" s="100">
        <v>4</v>
      </c>
      <c r="B184" s="101" t="s">
        <v>62</v>
      </c>
      <c r="C184" s="101" t="s">
        <v>300</v>
      </c>
      <c r="D184" s="101" t="s">
        <v>301</v>
      </c>
      <c r="E184" s="101" t="s">
        <v>41</v>
      </c>
      <c r="F184" s="101" t="s">
        <v>178</v>
      </c>
      <c r="G184" s="101" t="s">
        <v>813</v>
      </c>
      <c r="H184" s="102">
        <v>11200</v>
      </c>
      <c r="I184" s="100">
        <v>5</v>
      </c>
      <c r="J184" s="103">
        <f>อุดรธานี!F12</f>
        <v>3214816.52</v>
      </c>
      <c r="K184" s="104">
        <f>อุดรธานี!AO12</f>
        <v>3875294.25</v>
      </c>
      <c r="L184" s="105">
        <f>อุดรธานี!AP12</f>
        <v>3963398.76</v>
      </c>
      <c r="M184" s="105">
        <f>อุดรธานี!AQ12</f>
        <v>3394515.86</v>
      </c>
      <c r="N184" s="101"/>
      <c r="O184" s="101"/>
      <c r="P184" s="101"/>
      <c r="Q184" s="93">
        <f t="shared" si="5"/>
        <v>568882.89999999991</v>
      </c>
      <c r="R184" s="94">
        <f t="shared" si="6"/>
        <v>353.87488928571429</v>
      </c>
    </row>
    <row r="185" spans="1:18" x14ac:dyDescent="0.35">
      <c r="A185" s="100">
        <v>5</v>
      </c>
      <c r="B185" s="101" t="s">
        <v>62</v>
      </c>
      <c r="C185" s="101" t="s">
        <v>300</v>
      </c>
      <c r="D185" s="101" t="s">
        <v>301</v>
      </c>
      <c r="E185" s="101" t="s">
        <v>41</v>
      </c>
      <c r="F185" s="101" t="s">
        <v>178</v>
      </c>
      <c r="G185" s="101" t="s">
        <v>814</v>
      </c>
      <c r="H185" s="102">
        <v>5373</v>
      </c>
      <c r="I185" s="100">
        <v>4</v>
      </c>
      <c r="J185" s="103">
        <f>อุดรธานี!F13</f>
        <v>1657995.58</v>
      </c>
      <c r="K185" s="104">
        <f>อุดรธานี!AO13</f>
        <v>1838258.86</v>
      </c>
      <c r="L185" s="105">
        <f>อุดรธานี!AP13</f>
        <v>2909527.6399999997</v>
      </c>
      <c r="M185" s="105">
        <f>อุดรธานี!AQ13</f>
        <v>2646591.3899999997</v>
      </c>
      <c r="N185" s="101"/>
      <c r="O185" s="101"/>
      <c r="P185" s="101"/>
      <c r="Q185" s="93">
        <f t="shared" si="5"/>
        <v>262936.25</v>
      </c>
      <c r="R185" s="94">
        <f t="shared" si="6"/>
        <v>541.50895961287915</v>
      </c>
    </row>
    <row r="186" spans="1:18" x14ac:dyDescent="0.35">
      <c r="A186" s="100">
        <v>6</v>
      </c>
      <c r="B186" s="101" t="s">
        <v>62</v>
      </c>
      <c r="C186" s="101" t="s">
        <v>300</v>
      </c>
      <c r="D186" s="101" t="s">
        <v>301</v>
      </c>
      <c r="E186" s="101" t="s">
        <v>41</v>
      </c>
      <c r="F186" s="101" t="s">
        <v>178</v>
      </c>
      <c r="G186" s="101" t="s">
        <v>815</v>
      </c>
      <c r="H186" s="102">
        <v>4595</v>
      </c>
      <c r="I186" s="100">
        <v>4</v>
      </c>
      <c r="J186" s="103">
        <f>อุดรธานี!F14</f>
        <v>591010.68000000005</v>
      </c>
      <c r="K186" s="104">
        <f>อุดรธานี!AO14</f>
        <v>787846.68000000017</v>
      </c>
      <c r="L186" s="105">
        <f>อุดรธานี!AP14</f>
        <v>2373353.7599999998</v>
      </c>
      <c r="M186" s="105">
        <f>อุดรธานี!AQ14</f>
        <v>2378566.8299999996</v>
      </c>
      <c r="N186" s="101"/>
      <c r="O186" s="101"/>
      <c r="P186" s="101"/>
      <c r="Q186" s="93">
        <f t="shared" si="5"/>
        <v>-5213.0699999998324</v>
      </c>
      <c r="R186" s="94">
        <f t="shared" si="6"/>
        <v>516.50789118607179</v>
      </c>
    </row>
    <row r="187" spans="1:18" x14ac:dyDescent="0.35">
      <c r="A187" s="100">
        <v>7</v>
      </c>
      <c r="B187" s="101" t="s">
        <v>62</v>
      </c>
      <c r="C187" s="101" t="s">
        <v>300</v>
      </c>
      <c r="D187" s="101" t="s">
        <v>301</v>
      </c>
      <c r="E187" s="101" t="s">
        <v>41</v>
      </c>
      <c r="F187" s="101" t="s">
        <v>178</v>
      </c>
      <c r="G187" s="101" t="s">
        <v>816</v>
      </c>
      <c r="H187" s="102">
        <v>8160</v>
      </c>
      <c r="I187" s="100">
        <v>5</v>
      </c>
      <c r="J187" s="103">
        <f>อุดรธานี!F15</f>
        <v>1191249.1499999999</v>
      </c>
      <c r="K187" s="104">
        <f>อุดรธานี!AO15</f>
        <v>774847.76999999979</v>
      </c>
      <c r="L187" s="105">
        <f>อุดรธานี!AP15</f>
        <v>3285732.9</v>
      </c>
      <c r="M187" s="105">
        <f>อุดรธานี!AQ15</f>
        <v>4168952.34</v>
      </c>
      <c r="N187" s="101"/>
      <c r="O187" s="101"/>
      <c r="P187" s="101"/>
      <c r="Q187" s="93">
        <f t="shared" si="5"/>
        <v>-883219.44</v>
      </c>
      <c r="R187" s="94">
        <f t="shared" si="6"/>
        <v>402.6633455882353</v>
      </c>
    </row>
    <row r="188" spans="1:18" x14ac:dyDescent="0.35">
      <c r="A188" s="100">
        <v>8</v>
      </c>
      <c r="B188" s="101" t="s">
        <v>62</v>
      </c>
      <c r="C188" s="101" t="s">
        <v>300</v>
      </c>
      <c r="D188" s="101" t="s">
        <v>301</v>
      </c>
      <c r="E188" s="101" t="s">
        <v>41</v>
      </c>
      <c r="F188" s="101" t="s">
        <v>178</v>
      </c>
      <c r="G188" s="101" t="s">
        <v>817</v>
      </c>
      <c r="H188" s="102">
        <v>9211</v>
      </c>
      <c r="I188" s="100">
        <v>5</v>
      </c>
      <c r="J188" s="103">
        <f>อุดรธานี!F16</f>
        <v>1800999.13</v>
      </c>
      <c r="K188" s="104">
        <f>อุดรธานี!AO16</f>
        <v>2177005.4899999998</v>
      </c>
      <c r="L188" s="105">
        <f>อุดรธานี!AP16</f>
        <v>3260156.9699999997</v>
      </c>
      <c r="M188" s="105">
        <f>อุดรธานี!AQ16</f>
        <v>3440280.77</v>
      </c>
      <c r="N188" s="101"/>
      <c r="O188" s="101"/>
      <c r="P188" s="101"/>
      <c r="Q188" s="93">
        <f t="shared" si="5"/>
        <v>-180123.80000000028</v>
      </c>
      <c r="R188" s="94">
        <f t="shared" si="6"/>
        <v>353.94169688416019</v>
      </c>
    </row>
    <row r="189" spans="1:18" x14ac:dyDescent="0.35">
      <c r="A189" s="100">
        <v>9</v>
      </c>
      <c r="B189" s="101" t="s">
        <v>62</v>
      </c>
      <c r="C189" s="101" t="s">
        <v>300</v>
      </c>
      <c r="D189" s="101" t="s">
        <v>301</v>
      </c>
      <c r="E189" s="101" t="s">
        <v>41</v>
      </c>
      <c r="F189" s="101" t="s">
        <v>178</v>
      </c>
      <c r="G189" s="101" t="s">
        <v>818</v>
      </c>
      <c r="H189" s="102">
        <v>4740</v>
      </c>
      <c r="I189" s="100">
        <v>4</v>
      </c>
      <c r="J189" s="103">
        <f>อุดรธานี!F17</f>
        <v>898100.22</v>
      </c>
      <c r="K189" s="104">
        <f>อุดรธานี!AO17</f>
        <v>1082774.5099999998</v>
      </c>
      <c r="L189" s="105">
        <f>อุดรธานี!AP17</f>
        <v>3603304.46</v>
      </c>
      <c r="M189" s="105">
        <f>อุดรธานี!AQ17</f>
        <v>3322619.37</v>
      </c>
      <c r="N189" s="101"/>
      <c r="O189" s="101"/>
      <c r="P189" s="101"/>
      <c r="Q189" s="93">
        <f t="shared" si="5"/>
        <v>280685.08999999985</v>
      </c>
      <c r="R189" s="94">
        <f t="shared" si="6"/>
        <v>760.1908143459915</v>
      </c>
    </row>
    <row r="190" spans="1:18" x14ac:dyDescent="0.35">
      <c r="A190" s="100">
        <v>10</v>
      </c>
      <c r="B190" s="101" t="s">
        <v>62</v>
      </c>
      <c r="C190" s="101" t="s">
        <v>300</v>
      </c>
      <c r="D190" s="101" t="s">
        <v>301</v>
      </c>
      <c r="E190" s="101" t="s">
        <v>41</v>
      </c>
      <c r="F190" s="101" t="s">
        <v>178</v>
      </c>
      <c r="G190" s="101" t="s">
        <v>819</v>
      </c>
      <c r="H190" s="102">
        <v>8307</v>
      </c>
      <c r="I190" s="100">
        <v>5</v>
      </c>
      <c r="J190" s="103">
        <f>อุดรธานี!F18</f>
        <v>1916474.34</v>
      </c>
      <c r="K190" s="104">
        <f>อุดรธานี!AO18</f>
        <v>2028126.7200000002</v>
      </c>
      <c r="L190" s="105">
        <f>อุดรธานี!AP18</f>
        <v>3864810.2199999997</v>
      </c>
      <c r="M190" s="105">
        <f>อุดรธานี!AQ18</f>
        <v>3975894.0300000003</v>
      </c>
      <c r="N190" s="101"/>
      <c r="O190" s="101"/>
      <c r="P190" s="101"/>
      <c r="Q190" s="93">
        <f t="shared" si="5"/>
        <v>-111083.81000000052</v>
      </c>
      <c r="R190" s="94">
        <f t="shared" si="6"/>
        <v>465.24740820994339</v>
      </c>
    </row>
    <row r="191" spans="1:18" x14ac:dyDescent="0.35">
      <c r="A191" s="100">
        <v>11</v>
      </c>
      <c r="B191" s="101" t="s">
        <v>62</v>
      </c>
      <c r="C191" s="101" t="s">
        <v>300</v>
      </c>
      <c r="D191" s="101" t="s">
        <v>301</v>
      </c>
      <c r="E191" s="101" t="s">
        <v>41</v>
      </c>
      <c r="F191" s="101" t="s">
        <v>178</v>
      </c>
      <c r="G191" s="101" t="s">
        <v>820</v>
      </c>
      <c r="H191" s="102">
        <v>9108</v>
      </c>
      <c r="I191" s="100">
        <v>5</v>
      </c>
      <c r="J191" s="103">
        <f>อุดรธานี!F19</f>
        <v>2757574.33</v>
      </c>
      <c r="K191" s="104">
        <f>อุดรธานี!AO19</f>
        <v>2781570.0700000003</v>
      </c>
      <c r="L191" s="105">
        <f>อุดรธานี!AP19</f>
        <v>4731392.43</v>
      </c>
      <c r="M191" s="105">
        <f>อุดรธานี!AQ19</f>
        <v>4041992.91</v>
      </c>
      <c r="N191" s="101"/>
      <c r="O191" s="101"/>
      <c r="P191" s="101"/>
      <c r="Q191" s="93">
        <f t="shared" si="5"/>
        <v>689399.51999999955</v>
      </c>
      <c r="R191" s="94">
        <f t="shared" si="6"/>
        <v>519.47655138339917</v>
      </c>
    </row>
    <row r="192" spans="1:18" x14ac:dyDescent="0.35">
      <c r="A192" s="100">
        <v>12</v>
      </c>
      <c r="B192" s="101" t="s">
        <v>62</v>
      </c>
      <c r="C192" s="101" t="s">
        <v>300</v>
      </c>
      <c r="D192" s="101" t="s">
        <v>301</v>
      </c>
      <c r="E192" s="101" t="s">
        <v>41</v>
      </c>
      <c r="F192" s="101" t="s">
        <v>178</v>
      </c>
      <c r="G192" s="101" t="s">
        <v>821</v>
      </c>
      <c r="H192" s="102">
        <v>6368</v>
      </c>
      <c r="I192" s="100">
        <v>5</v>
      </c>
      <c r="J192" s="103">
        <f>อุดรธานี!F20</f>
        <v>2211622.9500000002</v>
      </c>
      <c r="K192" s="104">
        <f>อุดรธานี!AO20</f>
        <v>2641207.7200000002</v>
      </c>
      <c r="L192" s="105">
        <f>อุดรธานี!AP20</f>
        <v>3256301.6</v>
      </c>
      <c r="M192" s="105">
        <f>อุดรธานี!AQ20</f>
        <v>3439378.0300000003</v>
      </c>
      <c r="N192" s="101"/>
      <c r="O192" s="101"/>
      <c r="P192" s="101"/>
      <c r="Q192" s="93">
        <f t="shared" si="5"/>
        <v>-183076.43000000017</v>
      </c>
      <c r="R192" s="94">
        <f t="shared" si="6"/>
        <v>511.35389447236184</v>
      </c>
    </row>
    <row r="193" spans="1:18" x14ac:dyDescent="0.35">
      <c r="A193" s="100">
        <v>13</v>
      </c>
      <c r="B193" s="101" t="s">
        <v>62</v>
      </c>
      <c r="C193" s="101" t="s">
        <v>300</v>
      </c>
      <c r="D193" s="101" t="s">
        <v>301</v>
      </c>
      <c r="E193" s="101" t="s">
        <v>41</v>
      </c>
      <c r="F193" s="101" t="s">
        <v>178</v>
      </c>
      <c r="G193" s="101" t="s">
        <v>822</v>
      </c>
      <c r="H193" s="102">
        <v>5228</v>
      </c>
      <c r="I193" s="100">
        <v>4</v>
      </c>
      <c r="J193" s="103">
        <f>อุดรธานี!F21</f>
        <v>916655.65</v>
      </c>
      <c r="K193" s="104">
        <f>อุดรธานี!AO21</f>
        <v>1166640.2000000002</v>
      </c>
      <c r="L193" s="105">
        <f>อุดรธานี!AP21</f>
        <v>2231840.38</v>
      </c>
      <c r="M193" s="105">
        <f>อุดรธานี!AQ21</f>
        <v>1915249.92</v>
      </c>
      <c r="N193" s="101"/>
      <c r="O193" s="101"/>
      <c r="P193" s="101"/>
      <c r="Q193" s="93">
        <f t="shared" si="5"/>
        <v>316590.45999999996</v>
      </c>
      <c r="R193" s="94">
        <f t="shared" si="6"/>
        <v>426.90137337413921</v>
      </c>
    </row>
    <row r="194" spans="1:18" x14ac:dyDescent="0.35">
      <c r="A194" s="100">
        <v>14</v>
      </c>
      <c r="B194" s="101" t="s">
        <v>62</v>
      </c>
      <c r="C194" s="101" t="s">
        <v>300</v>
      </c>
      <c r="D194" s="101" t="s">
        <v>301</v>
      </c>
      <c r="E194" s="101" t="s">
        <v>41</v>
      </c>
      <c r="F194" s="101" t="s">
        <v>178</v>
      </c>
      <c r="G194" s="101" t="s">
        <v>823</v>
      </c>
      <c r="H194" s="102">
        <v>10722</v>
      </c>
      <c r="I194" s="100">
        <v>5</v>
      </c>
      <c r="J194" s="103">
        <f>อุดรธานี!F22</f>
        <v>3356985.43</v>
      </c>
      <c r="K194" s="104">
        <f>อุดรธานี!AO22</f>
        <v>3987936.83</v>
      </c>
      <c r="L194" s="105">
        <f>อุดรธานี!AP22</f>
        <v>6027848.7999999998</v>
      </c>
      <c r="M194" s="105">
        <f>อุดรธานี!AQ22</f>
        <v>5084200.96</v>
      </c>
      <c r="N194" s="101"/>
      <c r="O194" s="101"/>
      <c r="P194" s="101"/>
      <c r="Q194" s="93">
        <f t="shared" si="5"/>
        <v>943647.83999999985</v>
      </c>
      <c r="R194" s="94">
        <f t="shared" si="6"/>
        <v>562.1944413355717</v>
      </c>
    </row>
    <row r="195" spans="1:18" x14ac:dyDescent="0.35">
      <c r="A195" s="100">
        <v>15</v>
      </c>
      <c r="B195" s="101" t="s">
        <v>62</v>
      </c>
      <c r="C195" s="101" t="s">
        <v>300</v>
      </c>
      <c r="D195" s="101" t="s">
        <v>301</v>
      </c>
      <c r="E195" s="101" t="s">
        <v>41</v>
      </c>
      <c r="F195" s="101" t="s">
        <v>178</v>
      </c>
      <c r="G195" s="101" t="s">
        <v>824</v>
      </c>
      <c r="H195" s="102">
        <v>9139</v>
      </c>
      <c r="I195" s="100">
        <v>5</v>
      </c>
      <c r="J195" s="103">
        <f>อุดรธานี!F23</f>
        <v>1285845.32</v>
      </c>
      <c r="K195" s="104">
        <f>อุดรธานี!AO23</f>
        <v>1652544.2600000002</v>
      </c>
      <c r="L195" s="105">
        <f>อุดรธานี!AP23</f>
        <v>4640945.71</v>
      </c>
      <c r="M195" s="105">
        <f>อุดรธานี!AQ23</f>
        <v>4398251.66</v>
      </c>
      <c r="N195" s="101"/>
      <c r="O195" s="101"/>
      <c r="P195" s="101"/>
      <c r="Q195" s="93">
        <f t="shared" si="5"/>
        <v>242694.04999999981</v>
      </c>
      <c r="R195" s="94">
        <f t="shared" si="6"/>
        <v>507.81767261188315</v>
      </c>
    </row>
    <row r="196" spans="1:18" x14ac:dyDescent="0.35">
      <c r="A196" s="100">
        <v>16</v>
      </c>
      <c r="B196" s="101" t="s">
        <v>62</v>
      </c>
      <c r="C196" s="101" t="s">
        <v>300</v>
      </c>
      <c r="D196" s="101" t="s">
        <v>301</v>
      </c>
      <c r="E196" s="101" t="s">
        <v>41</v>
      </c>
      <c r="F196" s="101" t="s">
        <v>178</v>
      </c>
      <c r="G196" s="101" t="s">
        <v>825</v>
      </c>
      <c r="H196" s="102">
        <v>13991</v>
      </c>
      <c r="I196" s="100">
        <v>5</v>
      </c>
      <c r="J196" s="103">
        <f>อุดรธานี!F24</f>
        <v>2279359.42</v>
      </c>
      <c r="K196" s="104">
        <f>อุดรธานี!AO24</f>
        <v>2959856.45</v>
      </c>
      <c r="L196" s="105">
        <f>อุดรธานี!AP24</f>
        <v>5749624.46</v>
      </c>
      <c r="M196" s="105">
        <f>อุดรธานี!AQ24</f>
        <v>5787828.9500000002</v>
      </c>
      <c r="N196" s="101"/>
      <c r="O196" s="101"/>
      <c r="P196" s="101"/>
      <c r="Q196" s="93">
        <f t="shared" si="5"/>
        <v>-38204.490000000224</v>
      </c>
      <c r="R196" s="94">
        <f t="shared" si="6"/>
        <v>410.95164462868985</v>
      </c>
    </row>
    <row r="197" spans="1:18" x14ac:dyDescent="0.35">
      <c r="A197" s="100">
        <v>17</v>
      </c>
      <c r="B197" s="101" t="s">
        <v>62</v>
      </c>
      <c r="C197" s="101" t="s">
        <v>300</v>
      </c>
      <c r="D197" s="101" t="s">
        <v>301</v>
      </c>
      <c r="E197" s="101" t="s">
        <v>41</v>
      </c>
      <c r="F197" s="101" t="s">
        <v>178</v>
      </c>
      <c r="G197" s="101" t="s">
        <v>826</v>
      </c>
      <c r="H197" s="102">
        <v>6392</v>
      </c>
      <c r="I197" s="100">
        <v>5</v>
      </c>
      <c r="J197" s="103">
        <f>อุดรธานี!F25</f>
        <v>1294647.06</v>
      </c>
      <c r="K197" s="104">
        <f>อุดรธานี!AO25</f>
        <v>1692959.87</v>
      </c>
      <c r="L197" s="105">
        <f>อุดรธานี!AP25</f>
        <v>3839536.96</v>
      </c>
      <c r="M197" s="105">
        <f>อุดรธานี!AQ25</f>
        <v>4076708.28</v>
      </c>
      <c r="N197" s="101"/>
      <c r="O197" s="101"/>
      <c r="P197" s="101"/>
      <c r="Q197" s="93">
        <f t="shared" si="5"/>
        <v>-237171.31999999983</v>
      </c>
      <c r="R197" s="94">
        <f t="shared" si="6"/>
        <v>600.67849812265331</v>
      </c>
    </row>
    <row r="198" spans="1:18" x14ac:dyDescent="0.35">
      <c r="A198" s="100">
        <v>18</v>
      </c>
      <c r="B198" s="101" t="s">
        <v>62</v>
      </c>
      <c r="C198" s="101" t="s">
        <v>300</v>
      </c>
      <c r="D198" s="101" t="s">
        <v>301</v>
      </c>
      <c r="E198" s="101" t="s">
        <v>41</v>
      </c>
      <c r="F198" s="101" t="s">
        <v>178</v>
      </c>
      <c r="G198" s="101" t="s">
        <v>827</v>
      </c>
      <c r="H198" s="102">
        <v>4858</v>
      </c>
      <c r="I198" s="100">
        <v>4</v>
      </c>
      <c r="J198" s="103">
        <f>อุดรธานี!F26</f>
        <v>1224200.49</v>
      </c>
      <c r="K198" s="104">
        <f>อุดรธานี!AO26</f>
        <v>1394650.3599999999</v>
      </c>
      <c r="L198" s="105">
        <f>อุดรธานี!AP26</f>
        <v>2238831.2400000002</v>
      </c>
      <c r="M198" s="105">
        <f>อุดรธานี!AQ26</f>
        <v>2357791.29</v>
      </c>
      <c r="N198" s="101"/>
      <c r="O198" s="101"/>
      <c r="P198" s="101"/>
      <c r="Q198" s="93">
        <f t="shared" si="5"/>
        <v>-118960.04999999981</v>
      </c>
      <c r="R198" s="94">
        <f t="shared" si="6"/>
        <v>460.85451626183618</v>
      </c>
    </row>
    <row r="199" spans="1:18" x14ac:dyDescent="0.35">
      <c r="A199" s="100">
        <v>19</v>
      </c>
      <c r="B199" s="101" t="s">
        <v>62</v>
      </c>
      <c r="C199" s="101" t="s">
        <v>300</v>
      </c>
      <c r="D199" s="101" t="s">
        <v>301</v>
      </c>
      <c r="E199" s="101" t="s">
        <v>41</v>
      </c>
      <c r="F199" s="101" t="s">
        <v>178</v>
      </c>
      <c r="G199" s="101" t="s">
        <v>828</v>
      </c>
      <c r="H199" s="102">
        <v>5038</v>
      </c>
      <c r="I199" s="100">
        <v>4</v>
      </c>
      <c r="J199" s="103">
        <f>อุดรธานี!F27</f>
        <v>943510.97</v>
      </c>
      <c r="K199" s="104">
        <f>อุดรธานี!AO27</f>
        <v>1353599.35</v>
      </c>
      <c r="L199" s="105">
        <f>อุดรธานี!AP27</f>
        <v>2551809.6399999997</v>
      </c>
      <c r="M199" s="105">
        <f>อุดรธานี!AQ27</f>
        <v>2256490.4400000004</v>
      </c>
      <c r="N199" s="101"/>
      <c r="O199" s="101"/>
      <c r="P199" s="101"/>
      <c r="Q199" s="93">
        <f t="shared" ref="Q199:Q261" si="8">L199-M199</f>
        <v>295319.19999999925</v>
      </c>
      <c r="R199" s="94">
        <f t="shared" ref="R199:R261" si="9">L199/H199</f>
        <v>506.51243350535918</v>
      </c>
    </row>
    <row r="200" spans="1:18" x14ac:dyDescent="0.35">
      <c r="A200" s="100">
        <v>20</v>
      </c>
      <c r="B200" s="101" t="s">
        <v>62</v>
      </c>
      <c r="C200" s="101" t="s">
        <v>300</v>
      </c>
      <c r="D200" s="101" t="s">
        <v>301</v>
      </c>
      <c r="E200" s="101" t="s">
        <v>41</v>
      </c>
      <c r="F200" s="101" t="s">
        <v>178</v>
      </c>
      <c r="G200" s="101" t="s">
        <v>829</v>
      </c>
      <c r="H200" s="102">
        <v>5026</v>
      </c>
      <c r="I200" s="100">
        <v>4</v>
      </c>
      <c r="J200" s="103">
        <f>อุดรธานี!F28</f>
        <v>1099055.33</v>
      </c>
      <c r="K200" s="104">
        <f>อุดรธานี!AO28</f>
        <v>1501972.83</v>
      </c>
      <c r="L200" s="105">
        <f>อุดรธานี!AP28</f>
        <v>2835338.89</v>
      </c>
      <c r="M200" s="105">
        <f>อุดรธานี!AQ28</f>
        <v>3380561.9299999997</v>
      </c>
      <c r="N200" s="101"/>
      <c r="O200" s="101"/>
      <c r="P200" s="101"/>
      <c r="Q200" s="93">
        <f t="shared" si="8"/>
        <v>-545223.03999999957</v>
      </c>
      <c r="R200" s="94">
        <f t="shared" si="9"/>
        <v>564.13427974532431</v>
      </c>
    </row>
    <row r="201" spans="1:18" x14ac:dyDescent="0.35">
      <c r="A201" s="100">
        <v>21</v>
      </c>
      <c r="B201" s="101" t="s">
        <v>62</v>
      </c>
      <c r="C201" s="101" t="s">
        <v>300</v>
      </c>
      <c r="D201" s="101" t="s">
        <v>301</v>
      </c>
      <c r="E201" s="101" t="s">
        <v>41</v>
      </c>
      <c r="F201" s="101" t="s">
        <v>178</v>
      </c>
      <c r="G201" s="101" t="s">
        <v>830</v>
      </c>
      <c r="H201" s="102">
        <v>4590</v>
      </c>
      <c r="I201" s="100">
        <v>4</v>
      </c>
      <c r="J201" s="103">
        <f>อุดรธานี!F29</f>
        <v>577672.34</v>
      </c>
      <c r="K201" s="104">
        <f>อุดรธานี!AO29</f>
        <v>599763.02</v>
      </c>
      <c r="L201" s="105">
        <f>อุดรธานี!AP29</f>
        <v>2230065.2999999998</v>
      </c>
      <c r="M201" s="105">
        <f>อุดรธานี!AQ29</f>
        <v>2339752.6599999997</v>
      </c>
      <c r="N201" s="101"/>
      <c r="O201" s="101"/>
      <c r="P201" s="101"/>
      <c r="Q201" s="93">
        <f t="shared" si="8"/>
        <v>-109687.35999999987</v>
      </c>
      <c r="R201" s="94">
        <f t="shared" si="9"/>
        <v>485.85300653594766</v>
      </c>
    </row>
    <row r="202" spans="1:18" x14ac:dyDescent="0.35">
      <c r="A202" s="100">
        <v>22</v>
      </c>
      <c r="B202" s="101" t="s">
        <v>62</v>
      </c>
      <c r="C202" s="101" t="s">
        <v>300</v>
      </c>
      <c r="D202" s="101" t="s">
        <v>301</v>
      </c>
      <c r="E202" s="101" t="s">
        <v>41</v>
      </c>
      <c r="F202" s="101" t="s">
        <v>178</v>
      </c>
      <c r="G202" s="101" t="s">
        <v>831</v>
      </c>
      <c r="H202" s="102">
        <v>7725</v>
      </c>
      <c r="I202" s="100">
        <v>5</v>
      </c>
      <c r="J202" s="103">
        <f>อุดรธานี!F30</f>
        <v>1248907.07</v>
      </c>
      <c r="K202" s="104">
        <f>อุดรธานี!AO30</f>
        <v>1434986.54</v>
      </c>
      <c r="L202" s="105">
        <f>อุดรธานี!AP30</f>
        <v>3403498.83</v>
      </c>
      <c r="M202" s="105">
        <f>อุดรธานี!AQ30</f>
        <v>3625198.4899999998</v>
      </c>
      <c r="N202" s="101"/>
      <c r="O202" s="101"/>
      <c r="P202" s="101"/>
      <c r="Q202" s="93">
        <f t="shared" si="8"/>
        <v>-221699.65999999968</v>
      </c>
      <c r="R202" s="94">
        <f t="shared" si="9"/>
        <v>440.58237281553397</v>
      </c>
    </row>
    <row r="203" spans="1:18" x14ac:dyDescent="0.35">
      <c r="A203" s="100">
        <v>23</v>
      </c>
      <c r="B203" s="101" t="s">
        <v>62</v>
      </c>
      <c r="C203" s="101" t="s">
        <v>300</v>
      </c>
      <c r="D203" s="101" t="s">
        <v>301</v>
      </c>
      <c r="E203" s="101" t="s">
        <v>41</v>
      </c>
      <c r="F203" s="101" t="s">
        <v>178</v>
      </c>
      <c r="G203" s="101" t="s">
        <v>832</v>
      </c>
      <c r="H203" s="102">
        <v>5622</v>
      </c>
      <c r="I203" s="100">
        <v>4</v>
      </c>
      <c r="J203" s="103">
        <f>อุดรธานี!F31</f>
        <v>2133424.36</v>
      </c>
      <c r="K203" s="104">
        <f>อุดรธานี!AO31</f>
        <v>2306920.0499999998</v>
      </c>
      <c r="L203" s="105">
        <f>อุดรธานี!AP31</f>
        <v>2336845.75</v>
      </c>
      <c r="M203" s="105">
        <f>อุดรธานี!AQ31</f>
        <v>2316887.54</v>
      </c>
      <c r="N203" s="101"/>
      <c r="O203" s="101"/>
      <c r="P203" s="101"/>
      <c r="Q203" s="93">
        <f t="shared" si="8"/>
        <v>19958.209999999963</v>
      </c>
      <c r="R203" s="94">
        <f t="shared" si="9"/>
        <v>415.6609302739239</v>
      </c>
    </row>
    <row r="204" spans="1:18" x14ac:dyDescent="0.35">
      <c r="A204" s="100">
        <v>24</v>
      </c>
      <c r="B204" s="101" t="s">
        <v>62</v>
      </c>
      <c r="C204" s="101" t="s">
        <v>300</v>
      </c>
      <c r="D204" s="101" t="s">
        <v>301</v>
      </c>
      <c r="E204" s="101" t="s">
        <v>41</v>
      </c>
      <c r="F204" s="101" t="s">
        <v>178</v>
      </c>
      <c r="G204" s="101" t="s">
        <v>833</v>
      </c>
      <c r="H204" s="102">
        <v>5752</v>
      </c>
      <c r="I204" s="100">
        <v>4</v>
      </c>
      <c r="J204" s="103">
        <f>อุดรธานี!F32</f>
        <v>1222319.1100000001</v>
      </c>
      <c r="K204" s="104">
        <f>อุดรธานี!AO32</f>
        <v>1472137.6</v>
      </c>
      <c r="L204" s="105">
        <f>อุดรธานี!AP32</f>
        <v>3133232.38</v>
      </c>
      <c r="M204" s="105">
        <f>อุดรธานี!AQ32</f>
        <v>2808275.14</v>
      </c>
      <c r="N204" s="101"/>
      <c r="O204" s="101"/>
      <c r="P204" s="101"/>
      <c r="Q204" s="93">
        <f t="shared" si="8"/>
        <v>324957.23999999976</v>
      </c>
      <c r="R204" s="94">
        <f t="shared" si="9"/>
        <v>544.7205111265647</v>
      </c>
    </row>
    <row r="205" spans="1:18" x14ac:dyDescent="0.35">
      <c r="A205" s="100">
        <v>25</v>
      </c>
      <c r="B205" s="101" t="s">
        <v>62</v>
      </c>
      <c r="C205" s="101" t="s">
        <v>300</v>
      </c>
      <c r="D205" s="101" t="s">
        <v>301</v>
      </c>
      <c r="E205" s="101" t="s">
        <v>41</v>
      </c>
      <c r="F205" s="101" t="s">
        <v>178</v>
      </c>
      <c r="G205" s="101" t="s">
        <v>834</v>
      </c>
      <c r="H205" s="102">
        <v>3706</v>
      </c>
      <c r="I205" s="100">
        <v>3</v>
      </c>
      <c r="J205" s="103">
        <f>อุดรธานี!F33</f>
        <v>1050554.3600000001</v>
      </c>
      <c r="K205" s="104">
        <f>อุดรธานี!AO33</f>
        <v>1198568.8800000001</v>
      </c>
      <c r="L205" s="105">
        <f>อุดรธานี!AP33</f>
        <v>2520312.62</v>
      </c>
      <c r="M205" s="105">
        <f>อุดรธานี!AQ33</f>
        <v>2213515.14</v>
      </c>
      <c r="N205" s="101"/>
      <c r="O205" s="101"/>
      <c r="P205" s="101"/>
      <c r="Q205" s="93">
        <f t="shared" si="8"/>
        <v>306797.48</v>
      </c>
      <c r="R205" s="94">
        <f t="shared" si="9"/>
        <v>680.06276848354025</v>
      </c>
    </row>
    <row r="206" spans="1:18" x14ac:dyDescent="0.35">
      <c r="A206" s="100">
        <v>26</v>
      </c>
      <c r="B206" s="101" t="s">
        <v>62</v>
      </c>
      <c r="C206" s="101" t="s">
        <v>300</v>
      </c>
      <c r="D206" s="101" t="s">
        <v>301</v>
      </c>
      <c r="E206" s="101" t="s">
        <v>41</v>
      </c>
      <c r="F206" s="101" t="s">
        <v>178</v>
      </c>
      <c r="G206" s="101" t="s">
        <v>835</v>
      </c>
      <c r="H206" s="102">
        <v>6469</v>
      </c>
      <c r="I206" s="100">
        <v>5</v>
      </c>
      <c r="J206" s="103">
        <f>อุดรธานี!F34</f>
        <v>1066719.23</v>
      </c>
      <c r="K206" s="104">
        <f>อุดรธานี!AO34</f>
        <v>1541498.54</v>
      </c>
      <c r="L206" s="105">
        <f>อุดรธานี!AP34</f>
        <v>3049884.65</v>
      </c>
      <c r="M206" s="105">
        <f>อุดรธานี!AQ34</f>
        <v>2597475.9</v>
      </c>
      <c r="N206" s="101"/>
      <c r="O206" s="101"/>
      <c r="P206" s="101"/>
      <c r="Q206" s="93">
        <f t="shared" si="8"/>
        <v>452408.75</v>
      </c>
      <c r="R206" s="94">
        <f t="shared" si="9"/>
        <v>471.46153192147165</v>
      </c>
    </row>
    <row r="207" spans="1:18" x14ac:dyDescent="0.35">
      <c r="A207" s="100">
        <v>27</v>
      </c>
      <c r="B207" s="101" t="s">
        <v>62</v>
      </c>
      <c r="C207" s="101" t="s">
        <v>300</v>
      </c>
      <c r="D207" s="101" t="s">
        <v>301</v>
      </c>
      <c r="E207" s="101" t="s">
        <v>41</v>
      </c>
      <c r="F207" s="101" t="s">
        <v>178</v>
      </c>
      <c r="G207" s="101" t="s">
        <v>836</v>
      </c>
      <c r="H207" s="102">
        <v>8575</v>
      </c>
      <c r="I207" s="100">
        <v>5</v>
      </c>
      <c r="J207" s="103">
        <f>อุดรธานี!F35</f>
        <v>1660316.19</v>
      </c>
      <c r="K207" s="104">
        <f>อุดรธานี!AO35</f>
        <v>2020557.9099999997</v>
      </c>
      <c r="L207" s="105">
        <f>อุดรธานี!AP35</f>
        <v>3066796.6399999997</v>
      </c>
      <c r="M207" s="105">
        <f>อุดรธานี!AQ35</f>
        <v>2766475.9899999998</v>
      </c>
      <c r="N207" s="101"/>
      <c r="O207" s="101"/>
      <c r="P207" s="101"/>
      <c r="Q207" s="93">
        <f t="shared" si="8"/>
        <v>300320.64999999991</v>
      </c>
      <c r="R207" s="94">
        <f t="shared" si="9"/>
        <v>357.64392303206995</v>
      </c>
    </row>
    <row r="208" spans="1:18" x14ac:dyDescent="0.35">
      <c r="A208" s="100">
        <v>28</v>
      </c>
      <c r="B208" s="101" t="s">
        <v>62</v>
      </c>
      <c r="C208" s="101" t="s">
        <v>300</v>
      </c>
      <c r="D208" s="101" t="s">
        <v>301</v>
      </c>
      <c r="E208" s="101" t="s">
        <v>41</v>
      </c>
      <c r="F208" s="101" t="s">
        <v>178</v>
      </c>
      <c r="G208" s="101" t="s">
        <v>837</v>
      </c>
      <c r="H208" s="102">
        <v>2704</v>
      </c>
      <c r="I208" s="100">
        <v>2</v>
      </c>
      <c r="J208" s="103">
        <f>อุดรธานี!F36</f>
        <v>804239.11</v>
      </c>
      <c r="K208" s="104">
        <f>อุดรธานี!AO36</f>
        <v>949514.81</v>
      </c>
      <c r="L208" s="105">
        <f>อุดรธานี!AP36</f>
        <v>1835955.07</v>
      </c>
      <c r="M208" s="105">
        <f>อุดรธานี!AQ36</f>
        <v>1544548.3699999999</v>
      </c>
      <c r="N208" s="101"/>
      <c r="O208" s="101"/>
      <c r="P208" s="101"/>
      <c r="Q208" s="93">
        <f t="shared" si="8"/>
        <v>291406.70000000019</v>
      </c>
      <c r="R208" s="94">
        <f t="shared" si="9"/>
        <v>678.97746671597633</v>
      </c>
    </row>
    <row r="209" spans="1:18" x14ac:dyDescent="0.35">
      <c r="A209" s="100">
        <v>29</v>
      </c>
      <c r="B209" s="101" t="s">
        <v>62</v>
      </c>
      <c r="C209" s="101" t="s">
        <v>300</v>
      </c>
      <c r="D209" s="101" t="s">
        <v>301</v>
      </c>
      <c r="E209" s="101" t="s">
        <v>41</v>
      </c>
      <c r="F209" s="101" t="s">
        <v>178</v>
      </c>
      <c r="G209" s="101" t="s">
        <v>838</v>
      </c>
      <c r="H209" s="102">
        <v>5541</v>
      </c>
      <c r="I209" s="100">
        <v>4</v>
      </c>
      <c r="J209" s="103">
        <f>อุดรธานี!F37</f>
        <v>824829.32</v>
      </c>
      <c r="K209" s="104">
        <f>อุดรธานี!AO37</f>
        <v>1009441.2899999999</v>
      </c>
      <c r="L209" s="105">
        <f>อุดรธานี!AP37</f>
        <v>1351315.07</v>
      </c>
      <c r="M209" s="105">
        <f>อุดรธานี!AQ37</f>
        <v>1474484.8</v>
      </c>
      <c r="N209" s="101"/>
      <c r="O209" s="101"/>
      <c r="P209" s="101"/>
      <c r="Q209" s="93">
        <f t="shared" si="8"/>
        <v>-123169.72999999998</v>
      </c>
      <c r="R209" s="94">
        <f t="shared" si="9"/>
        <v>243.87566684713951</v>
      </c>
    </row>
    <row r="210" spans="1:18" s="112" customFormat="1" x14ac:dyDescent="0.35">
      <c r="A210" s="106">
        <v>1</v>
      </c>
      <c r="B210" s="107" t="s">
        <v>62</v>
      </c>
      <c r="C210" s="107"/>
      <c r="D210" s="107"/>
      <c r="E210" s="107" t="s">
        <v>75</v>
      </c>
      <c r="F210" s="107"/>
      <c r="G210" s="107" t="s">
        <v>303</v>
      </c>
      <c r="H210" s="113">
        <f>SUM(H181:H209)</f>
        <v>193162</v>
      </c>
      <c r="I210" s="106"/>
      <c r="J210" s="109">
        <f>SUM(J181:J209)</f>
        <v>41045543.329999991</v>
      </c>
      <c r="K210" s="144">
        <f>SUM(K181:K209)</f>
        <v>48971748.930000007</v>
      </c>
      <c r="L210" s="109">
        <f>SUM(L181:L209)</f>
        <v>90992198.929999992</v>
      </c>
      <c r="M210" s="109">
        <f>SUM(M181:M209)</f>
        <v>88631479.720000014</v>
      </c>
      <c r="N210" s="107">
        <v>28</v>
      </c>
      <c r="O210" s="107">
        <v>28</v>
      </c>
      <c r="P210" s="107">
        <f>N210-O210</f>
        <v>0</v>
      </c>
      <c r="Q210" s="110">
        <f t="shared" si="8"/>
        <v>2360719.2099999785</v>
      </c>
      <c r="R210" s="111">
        <f>L210/H210</f>
        <v>471.06676742837612</v>
      </c>
    </row>
    <row r="211" spans="1:18" x14ac:dyDescent="0.35">
      <c r="A211" s="100">
        <v>1</v>
      </c>
      <c r="B211" s="101" t="s">
        <v>62</v>
      </c>
      <c r="C211" s="101" t="s">
        <v>304</v>
      </c>
      <c r="D211" s="101" t="s">
        <v>83</v>
      </c>
      <c r="E211" s="101" t="s">
        <v>42</v>
      </c>
      <c r="F211" s="101" t="s">
        <v>208</v>
      </c>
      <c r="G211" s="101" t="s">
        <v>305</v>
      </c>
      <c r="H211" s="102"/>
      <c r="I211" s="100"/>
      <c r="J211" s="103"/>
      <c r="K211" s="104"/>
      <c r="L211" s="105"/>
      <c r="M211" s="105"/>
      <c r="N211" s="101"/>
      <c r="O211" s="101"/>
      <c r="P211" s="101"/>
    </row>
    <row r="212" spans="1:18" x14ac:dyDescent="0.35">
      <c r="A212" s="100">
        <v>2</v>
      </c>
      <c r="B212" s="101" t="s">
        <v>62</v>
      </c>
      <c r="C212" s="101" t="s">
        <v>304</v>
      </c>
      <c r="D212" s="101" t="s">
        <v>83</v>
      </c>
      <c r="E212" s="101" t="s">
        <v>42</v>
      </c>
      <c r="F212" s="101" t="s">
        <v>178</v>
      </c>
      <c r="G212" s="101" t="s">
        <v>839</v>
      </c>
      <c r="H212" s="102">
        <v>3427</v>
      </c>
      <c r="I212" s="100">
        <v>3</v>
      </c>
      <c r="J212" s="103">
        <f>อุดรธานี!F38</f>
        <v>1152522.22</v>
      </c>
      <c r="K212" s="104">
        <f>อุดรธานี!AO38</f>
        <v>1106977.9699999997</v>
      </c>
      <c r="L212" s="105">
        <f>อุดรธานี!AP38</f>
        <v>2359275.4200000004</v>
      </c>
      <c r="M212" s="105">
        <f>อุดรธานี!AQ38</f>
        <v>2035973.94</v>
      </c>
      <c r="N212" s="101"/>
      <c r="O212" s="101"/>
      <c r="P212" s="101"/>
      <c r="Q212" s="93">
        <f t="shared" si="8"/>
        <v>323301.48000000045</v>
      </c>
      <c r="R212" s="94">
        <f t="shared" si="9"/>
        <v>688.437531368544</v>
      </c>
    </row>
    <row r="213" spans="1:18" x14ac:dyDescent="0.35">
      <c r="A213" s="100">
        <v>3</v>
      </c>
      <c r="B213" s="101" t="s">
        <v>62</v>
      </c>
      <c r="C213" s="101" t="s">
        <v>304</v>
      </c>
      <c r="D213" s="101" t="s">
        <v>83</v>
      </c>
      <c r="E213" s="101" t="s">
        <v>42</v>
      </c>
      <c r="F213" s="101" t="s">
        <v>178</v>
      </c>
      <c r="G213" s="101" t="s">
        <v>840</v>
      </c>
      <c r="H213" s="102">
        <v>4040</v>
      </c>
      <c r="I213" s="100">
        <v>3</v>
      </c>
      <c r="J213" s="103">
        <f>อุดรธานี!F39</f>
        <v>1409564.11</v>
      </c>
      <c r="K213" s="104">
        <f>อุดรธานี!AO39</f>
        <v>1208480.05</v>
      </c>
      <c r="L213" s="105">
        <f>อุดรธานี!AP39</f>
        <v>2231415.1</v>
      </c>
      <c r="M213" s="105">
        <f>อุดรธานี!AQ39</f>
        <v>2132340.2399999998</v>
      </c>
      <c r="N213" s="101"/>
      <c r="O213" s="101"/>
      <c r="P213" s="101"/>
      <c r="Q213" s="93">
        <f t="shared" si="8"/>
        <v>99074.860000000335</v>
      </c>
      <c r="R213" s="94">
        <f t="shared" si="9"/>
        <v>552.33047029702971</v>
      </c>
    </row>
    <row r="214" spans="1:18" x14ac:dyDescent="0.35">
      <c r="A214" s="100">
        <v>4</v>
      </c>
      <c r="B214" s="101" t="s">
        <v>62</v>
      </c>
      <c r="C214" s="101" t="s">
        <v>304</v>
      </c>
      <c r="D214" s="101" t="s">
        <v>83</v>
      </c>
      <c r="E214" s="101" t="s">
        <v>42</v>
      </c>
      <c r="F214" s="101" t="s">
        <v>178</v>
      </c>
      <c r="G214" s="101" t="s">
        <v>841</v>
      </c>
      <c r="H214" s="102">
        <v>3777</v>
      </c>
      <c r="I214" s="100">
        <v>3</v>
      </c>
      <c r="J214" s="103">
        <f>อุดรธานี!F40</f>
        <v>897694.91</v>
      </c>
      <c r="K214" s="104">
        <f>อุดรธานี!AO40</f>
        <v>1033796.51</v>
      </c>
      <c r="L214" s="105">
        <f>อุดรธานี!AP40</f>
        <v>2972700.34</v>
      </c>
      <c r="M214" s="105">
        <f>อุดรธานี!AQ40</f>
        <v>2705195.95</v>
      </c>
      <c r="N214" s="101"/>
      <c r="O214" s="101"/>
      <c r="P214" s="101"/>
      <c r="Q214" s="93">
        <f t="shared" si="8"/>
        <v>267504.38999999966</v>
      </c>
      <c r="R214" s="94">
        <f t="shared" si="9"/>
        <v>787.05330685729416</v>
      </c>
    </row>
    <row r="215" spans="1:18" x14ac:dyDescent="0.35">
      <c r="A215" s="100">
        <v>5</v>
      </c>
      <c r="B215" s="101" t="s">
        <v>62</v>
      </c>
      <c r="C215" s="101" t="s">
        <v>304</v>
      </c>
      <c r="D215" s="101" t="s">
        <v>83</v>
      </c>
      <c r="E215" s="101" t="s">
        <v>42</v>
      </c>
      <c r="F215" s="101" t="s">
        <v>178</v>
      </c>
      <c r="G215" s="101" t="s">
        <v>842</v>
      </c>
      <c r="H215" s="102">
        <v>3629</v>
      </c>
      <c r="I215" s="100">
        <v>3</v>
      </c>
      <c r="J215" s="103">
        <f>อุดรธานี!F41</f>
        <v>637155.34</v>
      </c>
      <c r="K215" s="104">
        <f>อุดรธานี!AO41</f>
        <v>694158.87</v>
      </c>
      <c r="L215" s="105">
        <f>อุดรธานี!AP41</f>
        <v>3043158.59</v>
      </c>
      <c r="M215" s="105">
        <f>อุดรธานี!AQ41</f>
        <v>2499544.46</v>
      </c>
      <c r="N215" s="101"/>
      <c r="O215" s="101"/>
      <c r="P215" s="101"/>
      <c r="Q215" s="93">
        <f t="shared" si="8"/>
        <v>543614.12999999989</v>
      </c>
      <c r="R215" s="94">
        <f t="shared" si="9"/>
        <v>838.56670983742072</v>
      </c>
    </row>
    <row r="216" spans="1:18" x14ac:dyDescent="0.35">
      <c r="A216" s="100">
        <v>6</v>
      </c>
      <c r="B216" s="101" t="s">
        <v>62</v>
      </c>
      <c r="C216" s="101" t="s">
        <v>304</v>
      </c>
      <c r="D216" s="101" t="s">
        <v>83</v>
      </c>
      <c r="E216" s="101" t="s">
        <v>42</v>
      </c>
      <c r="F216" s="101" t="s">
        <v>178</v>
      </c>
      <c r="G216" s="101" t="s">
        <v>843</v>
      </c>
      <c r="H216" s="102">
        <v>7375</v>
      </c>
      <c r="I216" s="100">
        <v>5</v>
      </c>
      <c r="J216" s="103">
        <f>อุดรธานี!F42</f>
        <v>1206049.31</v>
      </c>
      <c r="K216" s="104">
        <f>อุดรธานี!AO42</f>
        <v>1271897.3800000001</v>
      </c>
      <c r="L216" s="105">
        <f>อุดรธานี!AP42</f>
        <v>4675446.9799999995</v>
      </c>
      <c r="M216" s="105">
        <f>อุดรธานี!AQ42</f>
        <v>4340020.8400000008</v>
      </c>
      <c r="N216" s="101"/>
      <c r="O216" s="101"/>
      <c r="P216" s="101"/>
      <c r="Q216" s="93">
        <f t="shared" si="8"/>
        <v>335426.13999999873</v>
      </c>
      <c r="R216" s="94">
        <f t="shared" si="9"/>
        <v>633.95891254237279</v>
      </c>
    </row>
    <row r="217" spans="1:18" x14ac:dyDescent="0.35">
      <c r="A217" s="100">
        <v>7</v>
      </c>
      <c r="B217" s="101" t="s">
        <v>62</v>
      </c>
      <c r="C217" s="101" t="s">
        <v>304</v>
      </c>
      <c r="D217" s="101" t="s">
        <v>83</v>
      </c>
      <c r="E217" s="101" t="s">
        <v>42</v>
      </c>
      <c r="F217" s="101" t="s">
        <v>178</v>
      </c>
      <c r="G217" s="101" t="s">
        <v>844</v>
      </c>
      <c r="H217" s="102">
        <v>7220</v>
      </c>
      <c r="I217" s="100">
        <v>5</v>
      </c>
      <c r="J217" s="103">
        <f>อุดรธานี!F43</f>
        <v>1316225.7</v>
      </c>
      <c r="K217" s="104">
        <f>อุดรธานี!AO43</f>
        <v>1409790.17</v>
      </c>
      <c r="L217" s="105">
        <f>อุดรธานี!AP43</f>
        <v>4425570.57</v>
      </c>
      <c r="M217" s="105">
        <f>อุดรธานี!AQ43</f>
        <v>3620910.41</v>
      </c>
      <c r="N217" s="101"/>
      <c r="O217" s="101"/>
      <c r="P217" s="101"/>
      <c r="Q217" s="93">
        <f t="shared" si="8"/>
        <v>804660.16000000015</v>
      </c>
      <c r="R217" s="94">
        <f t="shared" si="9"/>
        <v>612.95991274238236</v>
      </c>
    </row>
    <row r="218" spans="1:18" x14ac:dyDescent="0.35">
      <c r="A218" s="100">
        <v>8</v>
      </c>
      <c r="B218" s="101" t="s">
        <v>62</v>
      </c>
      <c r="C218" s="101" t="s">
        <v>304</v>
      </c>
      <c r="D218" s="101" t="s">
        <v>83</v>
      </c>
      <c r="E218" s="101" t="s">
        <v>42</v>
      </c>
      <c r="F218" s="101" t="s">
        <v>178</v>
      </c>
      <c r="G218" s="101" t="s">
        <v>845</v>
      </c>
      <c r="H218" s="102">
        <v>2933</v>
      </c>
      <c r="I218" s="100">
        <v>2</v>
      </c>
      <c r="J218" s="103">
        <f>อุดรธานี!F44</f>
        <v>853814.97</v>
      </c>
      <c r="K218" s="104">
        <f>อุดรธานี!AO44</f>
        <v>684275.79</v>
      </c>
      <c r="L218" s="105">
        <f>อุดรธานี!AP44</f>
        <v>2189494.1800000002</v>
      </c>
      <c r="M218" s="105">
        <f>อุดรธานี!AQ44</f>
        <v>2045279.8699999999</v>
      </c>
      <c r="N218" s="101"/>
      <c r="O218" s="101"/>
      <c r="P218" s="101"/>
      <c r="Q218" s="93">
        <f t="shared" si="8"/>
        <v>144214.31000000029</v>
      </c>
      <c r="R218" s="94">
        <f t="shared" si="9"/>
        <v>746.50330037504273</v>
      </c>
    </row>
    <row r="219" spans="1:18" x14ac:dyDescent="0.35">
      <c r="A219" s="100">
        <v>9</v>
      </c>
      <c r="B219" s="101" t="s">
        <v>62</v>
      </c>
      <c r="C219" s="101" t="s">
        <v>304</v>
      </c>
      <c r="D219" s="101" t="s">
        <v>83</v>
      </c>
      <c r="E219" s="101" t="s">
        <v>42</v>
      </c>
      <c r="F219" s="101" t="s">
        <v>178</v>
      </c>
      <c r="G219" s="101" t="s">
        <v>846</v>
      </c>
      <c r="H219" s="102">
        <v>3400</v>
      </c>
      <c r="I219" s="100">
        <v>3</v>
      </c>
      <c r="J219" s="103">
        <f>อุดรธานี!F45</f>
        <v>552171.61</v>
      </c>
      <c r="K219" s="104">
        <f>อุดรธานี!AO45</f>
        <v>285862.42999999993</v>
      </c>
      <c r="L219" s="105">
        <f>อุดรธานี!AP45</f>
        <v>1961152.2499999998</v>
      </c>
      <c r="M219" s="105">
        <f>อุดรธานี!AQ45</f>
        <v>2068828.37</v>
      </c>
      <c r="N219" s="101"/>
      <c r="O219" s="101"/>
      <c r="P219" s="101"/>
      <c r="Q219" s="93">
        <f t="shared" si="8"/>
        <v>-107676.12000000034</v>
      </c>
      <c r="R219" s="94">
        <f t="shared" si="9"/>
        <v>576.80948529411762</v>
      </c>
    </row>
    <row r="220" spans="1:18" x14ac:dyDescent="0.35">
      <c r="A220" s="100">
        <v>10</v>
      </c>
      <c r="B220" s="101" t="s">
        <v>62</v>
      </c>
      <c r="C220" s="101" t="s">
        <v>304</v>
      </c>
      <c r="D220" s="101" t="s">
        <v>83</v>
      </c>
      <c r="E220" s="101" t="s">
        <v>42</v>
      </c>
      <c r="F220" s="101" t="s">
        <v>178</v>
      </c>
      <c r="G220" s="101" t="s">
        <v>847</v>
      </c>
      <c r="H220" s="102">
        <v>2041</v>
      </c>
      <c r="I220" s="100">
        <v>2</v>
      </c>
      <c r="J220" s="103">
        <f>อุดรธานี!F46</f>
        <v>337028.17</v>
      </c>
      <c r="K220" s="104">
        <f>อุดรธานี!AO46</f>
        <v>391321.82</v>
      </c>
      <c r="L220" s="105">
        <f>อุดรธานี!AP46</f>
        <v>1753747.04</v>
      </c>
      <c r="M220" s="105">
        <f>อุดรธานี!AQ46</f>
        <v>1657309.73</v>
      </c>
      <c r="N220" s="101"/>
      <c r="O220" s="101"/>
      <c r="P220" s="101"/>
      <c r="Q220" s="93">
        <f t="shared" si="8"/>
        <v>96437.310000000056</v>
      </c>
      <c r="R220" s="94">
        <f t="shared" si="9"/>
        <v>859.25871631553161</v>
      </c>
    </row>
    <row r="221" spans="1:18" x14ac:dyDescent="0.35">
      <c r="A221" s="100">
        <v>11</v>
      </c>
      <c r="B221" s="101" t="s">
        <v>62</v>
      </c>
      <c r="C221" s="101" t="s">
        <v>304</v>
      </c>
      <c r="D221" s="101" t="s">
        <v>83</v>
      </c>
      <c r="E221" s="101" t="s">
        <v>42</v>
      </c>
      <c r="F221" s="101" t="s">
        <v>178</v>
      </c>
      <c r="G221" s="101" t="s">
        <v>848</v>
      </c>
      <c r="H221" s="102">
        <v>3738</v>
      </c>
      <c r="I221" s="100">
        <v>3</v>
      </c>
      <c r="J221" s="103">
        <f>อุดรธานี!F47</f>
        <v>603672.98</v>
      </c>
      <c r="K221" s="104">
        <f>อุดรธานี!AO47</f>
        <v>559615.49</v>
      </c>
      <c r="L221" s="105">
        <f>อุดรธานี!AP47</f>
        <v>2382504.1500000004</v>
      </c>
      <c r="M221" s="105">
        <f>อุดรธานี!AQ47</f>
        <v>2069295.9899999998</v>
      </c>
      <c r="N221" s="101"/>
      <c r="O221" s="101"/>
      <c r="P221" s="101"/>
      <c r="Q221" s="93">
        <f t="shared" si="8"/>
        <v>313208.16000000061</v>
      </c>
      <c r="R221" s="94">
        <f t="shared" si="9"/>
        <v>637.37403691813813</v>
      </c>
    </row>
    <row r="222" spans="1:18" x14ac:dyDescent="0.35">
      <c r="A222" s="100">
        <v>12</v>
      </c>
      <c r="B222" s="101" t="s">
        <v>62</v>
      </c>
      <c r="C222" s="101" t="s">
        <v>304</v>
      </c>
      <c r="D222" s="101" t="s">
        <v>83</v>
      </c>
      <c r="E222" s="101" t="s">
        <v>42</v>
      </c>
      <c r="F222" s="101" t="s">
        <v>178</v>
      </c>
      <c r="G222" s="101" t="s">
        <v>849</v>
      </c>
      <c r="H222" s="102">
        <v>3574</v>
      </c>
      <c r="I222" s="100">
        <v>3</v>
      </c>
      <c r="J222" s="103">
        <f>อุดรธานี!F48</f>
        <v>662317.67000000004</v>
      </c>
      <c r="K222" s="104">
        <f>อุดรธานี!AO48</f>
        <v>693936.1</v>
      </c>
      <c r="L222" s="105">
        <f>อุดรธานี!AP48</f>
        <v>2891082.7199999997</v>
      </c>
      <c r="M222" s="105">
        <f>อุดรธานี!AQ48</f>
        <v>1941604.21</v>
      </c>
      <c r="N222" s="101"/>
      <c r="O222" s="101"/>
      <c r="P222" s="101"/>
      <c r="Q222" s="93">
        <f t="shared" si="8"/>
        <v>949478.50999999978</v>
      </c>
      <c r="R222" s="94">
        <f t="shared" si="9"/>
        <v>808.92073866815883</v>
      </c>
    </row>
    <row r="223" spans="1:18" s="112" customFormat="1" x14ac:dyDescent="0.35">
      <c r="A223" s="106">
        <v>2</v>
      </c>
      <c r="B223" s="107" t="s">
        <v>62</v>
      </c>
      <c r="C223" s="107"/>
      <c r="D223" s="107"/>
      <c r="E223" s="107" t="s">
        <v>75</v>
      </c>
      <c r="F223" s="107"/>
      <c r="G223" s="107" t="s">
        <v>306</v>
      </c>
      <c r="H223" s="113">
        <f>SUM(H211:H222)</f>
        <v>45154</v>
      </c>
      <c r="I223" s="106"/>
      <c r="J223" s="109">
        <f>SUM(J211:J222)</f>
        <v>9628216.9900000002</v>
      </c>
      <c r="K223" s="109">
        <f>SUM(K211:K222)</f>
        <v>9340112.5799999982</v>
      </c>
      <c r="L223" s="109">
        <f>SUM(L211:L222)</f>
        <v>30885547.339999996</v>
      </c>
      <c r="M223" s="109">
        <f>SUM(M211:M222)</f>
        <v>27116304.010000002</v>
      </c>
      <c r="N223" s="107">
        <v>11</v>
      </c>
      <c r="O223" s="107">
        <v>11</v>
      </c>
      <c r="P223" s="107">
        <f>N223-O223</f>
        <v>0</v>
      </c>
      <c r="Q223" s="110">
        <f t="shared" si="8"/>
        <v>3769243.3299999945</v>
      </c>
      <c r="R223" s="111">
        <f>L223/H223</f>
        <v>684.0046804269831</v>
      </c>
    </row>
    <row r="224" spans="1:18" x14ac:dyDescent="0.35">
      <c r="A224" s="100">
        <v>1</v>
      </c>
      <c r="B224" s="101" t="s">
        <v>62</v>
      </c>
      <c r="C224" s="101" t="s">
        <v>29</v>
      </c>
      <c r="D224" s="101" t="s">
        <v>90</v>
      </c>
      <c r="E224" s="101" t="s">
        <v>30</v>
      </c>
      <c r="F224" s="101" t="s">
        <v>208</v>
      </c>
      <c r="G224" s="101" t="s">
        <v>307</v>
      </c>
      <c r="H224" s="102"/>
      <c r="I224" s="100"/>
      <c r="J224" s="103"/>
      <c r="K224" s="104"/>
      <c r="L224" s="105"/>
      <c r="M224" s="105"/>
      <c r="N224" s="101"/>
      <c r="O224" s="101"/>
      <c r="P224" s="101"/>
    </row>
    <row r="225" spans="1:18" x14ac:dyDescent="0.35">
      <c r="A225" s="100">
        <v>2</v>
      </c>
      <c r="B225" s="101" t="s">
        <v>62</v>
      </c>
      <c r="C225" s="101" t="s">
        <v>29</v>
      </c>
      <c r="D225" s="101" t="s">
        <v>90</v>
      </c>
      <c r="E225" s="101" t="s">
        <v>30</v>
      </c>
      <c r="F225" s="101" t="s">
        <v>178</v>
      </c>
      <c r="G225" s="101" t="s">
        <v>850</v>
      </c>
      <c r="H225" s="102">
        <v>3277</v>
      </c>
      <c r="I225" s="100">
        <v>3</v>
      </c>
      <c r="J225" s="103">
        <f>อุดรธานี!F49</f>
        <v>248982.92</v>
      </c>
      <c r="K225" s="104">
        <f>อุดรธานี!AO49</f>
        <v>516654.99999999994</v>
      </c>
      <c r="L225" s="105">
        <f>อุดรธานี!AP49</f>
        <v>2009634.6</v>
      </c>
      <c r="M225" s="105">
        <f>อุดรธานี!AQ49</f>
        <v>1990616.09</v>
      </c>
      <c r="N225" s="101"/>
      <c r="O225" s="101"/>
      <c r="P225" s="101"/>
      <c r="Q225" s="93">
        <f t="shared" si="8"/>
        <v>19018.510000000009</v>
      </c>
      <c r="R225" s="94">
        <f t="shared" si="9"/>
        <v>613.25437900518773</v>
      </c>
    </row>
    <row r="226" spans="1:18" x14ac:dyDescent="0.35">
      <c r="A226" s="100">
        <v>3</v>
      </c>
      <c r="B226" s="101" t="s">
        <v>62</v>
      </c>
      <c r="C226" s="101" t="s">
        <v>29</v>
      </c>
      <c r="D226" s="101" t="s">
        <v>90</v>
      </c>
      <c r="E226" s="101" t="s">
        <v>30</v>
      </c>
      <c r="F226" s="101" t="s">
        <v>178</v>
      </c>
      <c r="G226" s="101" t="s">
        <v>851</v>
      </c>
      <c r="H226" s="102">
        <v>3411</v>
      </c>
      <c r="I226" s="100">
        <v>3</v>
      </c>
      <c r="J226" s="103">
        <f>อุดรธานี!F50</f>
        <v>198636.72</v>
      </c>
      <c r="K226" s="103">
        <f>อุดรธานี!AO50</f>
        <v>482298.91999999993</v>
      </c>
      <c r="L226" s="105">
        <f>อุดรธานี!AP50</f>
        <v>2867392.69</v>
      </c>
      <c r="M226" s="105">
        <f>อุดรธานี!AQ50</f>
        <v>2534386.96</v>
      </c>
      <c r="N226" s="101"/>
      <c r="O226" s="101"/>
      <c r="P226" s="101"/>
      <c r="Q226" s="93">
        <f t="shared" si="8"/>
        <v>333005.73</v>
      </c>
      <c r="R226" s="94">
        <f t="shared" si="9"/>
        <v>840.63110231603639</v>
      </c>
    </row>
    <row r="227" spans="1:18" s="151" customFormat="1" x14ac:dyDescent="0.35">
      <c r="A227" s="145">
        <v>4</v>
      </c>
      <c r="B227" s="146" t="s">
        <v>62</v>
      </c>
      <c r="C227" s="146" t="s">
        <v>29</v>
      </c>
      <c r="D227" s="146" t="s">
        <v>90</v>
      </c>
      <c r="E227" s="146" t="s">
        <v>30</v>
      </c>
      <c r="F227" s="146" t="s">
        <v>178</v>
      </c>
      <c r="G227" s="146" t="s">
        <v>852</v>
      </c>
      <c r="H227" s="147">
        <v>2894</v>
      </c>
      <c r="I227" s="148">
        <v>2</v>
      </c>
      <c r="J227" s="154">
        <f>อุดรธานี!F51</f>
        <v>99903.48</v>
      </c>
      <c r="K227" s="154">
        <f>อุดรธานี!AO51</f>
        <v>185667.63</v>
      </c>
      <c r="L227" s="154">
        <f>อุดรธานี!AP51</f>
        <v>2052572.72</v>
      </c>
      <c r="M227" s="154">
        <f>อุดรธานี!AQ51</f>
        <v>2026279.1600000001</v>
      </c>
      <c r="N227" s="146"/>
      <c r="O227" s="146"/>
      <c r="P227" s="146"/>
      <c r="Q227" s="150">
        <f t="shared" si="8"/>
        <v>26293.559999999823</v>
      </c>
      <c r="R227" s="150">
        <f t="shared" si="9"/>
        <v>709.25111264685552</v>
      </c>
    </row>
    <row r="228" spans="1:18" s="151" customFormat="1" x14ac:dyDescent="0.35">
      <c r="A228" s="145">
        <v>5</v>
      </c>
      <c r="B228" s="146" t="s">
        <v>62</v>
      </c>
      <c r="C228" s="146" t="s">
        <v>29</v>
      </c>
      <c r="D228" s="146" t="s">
        <v>90</v>
      </c>
      <c r="E228" s="146" t="s">
        <v>30</v>
      </c>
      <c r="F228" s="146" t="s">
        <v>178</v>
      </c>
      <c r="G228" s="146" t="s">
        <v>853</v>
      </c>
      <c r="H228" s="147">
        <v>2458</v>
      </c>
      <c r="I228" s="148">
        <v>2</v>
      </c>
      <c r="J228" s="154">
        <f>อุดรธานี!F52</f>
        <v>62036.52</v>
      </c>
      <c r="K228" s="154">
        <f>อุดรธานี!AO52</f>
        <v>159218.28</v>
      </c>
      <c r="L228" s="154">
        <f>อุดรธานี!AP52</f>
        <v>2683539.4299999997</v>
      </c>
      <c r="M228" s="154">
        <f>อุดรธานี!AQ52</f>
        <v>2610415.7000000002</v>
      </c>
      <c r="N228" s="146"/>
      <c r="O228" s="146"/>
      <c r="P228" s="146"/>
      <c r="Q228" s="150">
        <f t="shared" si="8"/>
        <v>73123.729999999516</v>
      </c>
      <c r="R228" s="150">
        <f t="shared" si="9"/>
        <v>1091.7572945484133</v>
      </c>
    </row>
    <row r="229" spans="1:18" s="151" customFormat="1" x14ac:dyDescent="0.35">
      <c r="A229" s="145">
        <v>6</v>
      </c>
      <c r="B229" s="146" t="s">
        <v>62</v>
      </c>
      <c r="C229" s="146" t="s">
        <v>29</v>
      </c>
      <c r="D229" s="146" t="s">
        <v>90</v>
      </c>
      <c r="E229" s="146" t="s">
        <v>30</v>
      </c>
      <c r="F229" s="146" t="s">
        <v>178</v>
      </c>
      <c r="G229" s="146" t="s">
        <v>854</v>
      </c>
      <c r="H229" s="147">
        <v>5253</v>
      </c>
      <c r="I229" s="148">
        <v>4</v>
      </c>
      <c r="J229" s="154">
        <f>อุดรธานี!F53</f>
        <v>646473.42000000004</v>
      </c>
      <c r="K229" s="154">
        <f>อุดรธานี!AO53</f>
        <v>400350.09000000008</v>
      </c>
      <c r="L229" s="154">
        <f>อุดรธานี!AP53</f>
        <v>3006316.44</v>
      </c>
      <c r="M229" s="154">
        <f>อุดรธานี!AQ53</f>
        <v>3168149.62</v>
      </c>
      <c r="N229" s="146"/>
      <c r="O229" s="146"/>
      <c r="P229" s="146"/>
      <c r="Q229" s="150">
        <f t="shared" si="8"/>
        <v>-161833.18000000017</v>
      </c>
      <c r="R229" s="150">
        <f t="shared" si="9"/>
        <v>572.30467161621925</v>
      </c>
    </row>
    <row r="230" spans="1:18" s="158" customFormat="1" x14ac:dyDescent="0.35">
      <c r="A230" s="152">
        <v>7</v>
      </c>
      <c r="B230" s="153" t="s">
        <v>62</v>
      </c>
      <c r="C230" s="153" t="s">
        <v>29</v>
      </c>
      <c r="D230" s="153" t="s">
        <v>90</v>
      </c>
      <c r="E230" s="153" t="s">
        <v>30</v>
      </c>
      <c r="F230" s="153" t="s">
        <v>178</v>
      </c>
      <c r="G230" s="153" t="s">
        <v>855</v>
      </c>
      <c r="H230" s="147">
        <v>2165</v>
      </c>
      <c r="I230" s="152">
        <v>2</v>
      </c>
      <c r="J230" s="154">
        <f>อุดรธานี!F54</f>
        <v>321082.28999999998</v>
      </c>
      <c r="K230" s="154">
        <f>อุดรธานี!AO54</f>
        <v>577149.30000000005</v>
      </c>
      <c r="L230" s="154">
        <f>อุดรธานี!AP54</f>
        <v>2213445.44</v>
      </c>
      <c r="M230" s="154">
        <f>อุดรธานี!AQ54</f>
        <v>1909627.1400000001</v>
      </c>
      <c r="N230" s="153"/>
      <c r="O230" s="153"/>
      <c r="P230" s="153"/>
      <c r="Q230" s="156">
        <f t="shared" si="8"/>
        <v>303818.29999999981</v>
      </c>
      <c r="R230" s="157">
        <f t="shared" si="9"/>
        <v>1022.3766466512702</v>
      </c>
    </row>
    <row r="231" spans="1:18" s="158" customFormat="1" x14ac:dyDescent="0.35">
      <c r="A231" s="152">
        <v>8</v>
      </c>
      <c r="B231" s="153" t="s">
        <v>62</v>
      </c>
      <c r="C231" s="153" t="s">
        <v>29</v>
      </c>
      <c r="D231" s="153" t="s">
        <v>90</v>
      </c>
      <c r="E231" s="153" t="s">
        <v>30</v>
      </c>
      <c r="F231" s="153" t="s">
        <v>178</v>
      </c>
      <c r="G231" s="153" t="s">
        <v>856</v>
      </c>
      <c r="H231" s="147">
        <v>2520</v>
      </c>
      <c r="I231" s="152">
        <v>2</v>
      </c>
      <c r="J231" s="154">
        <f>อุดรธานี!F55</f>
        <v>141726.84</v>
      </c>
      <c r="K231" s="154">
        <f>อุดรธานี!AO55</f>
        <v>224905.96999999997</v>
      </c>
      <c r="L231" s="154">
        <f>อุดรธานี!AP55</f>
        <v>1455232.54</v>
      </c>
      <c r="M231" s="154">
        <f>อุดรธานี!AQ55</f>
        <v>1454218.3599999999</v>
      </c>
      <c r="N231" s="153"/>
      <c r="O231" s="153"/>
      <c r="P231" s="153"/>
      <c r="Q231" s="156">
        <f t="shared" si="8"/>
        <v>1014.1800000001676</v>
      </c>
      <c r="R231" s="157">
        <f t="shared" si="9"/>
        <v>577.47323015873019</v>
      </c>
    </row>
    <row r="232" spans="1:18" s="151" customFormat="1" x14ac:dyDescent="0.35">
      <c r="A232" s="145">
        <v>9</v>
      </c>
      <c r="B232" s="146" t="s">
        <v>62</v>
      </c>
      <c r="C232" s="146" t="s">
        <v>29</v>
      </c>
      <c r="D232" s="146" t="s">
        <v>90</v>
      </c>
      <c r="E232" s="146" t="s">
        <v>30</v>
      </c>
      <c r="F232" s="146" t="s">
        <v>178</v>
      </c>
      <c r="G232" s="146" t="s">
        <v>857</v>
      </c>
      <c r="H232" s="147">
        <v>7151</v>
      </c>
      <c r="I232" s="148">
        <v>5</v>
      </c>
      <c r="J232" s="154">
        <f>อุดรธานี!F56</f>
        <v>258370.34</v>
      </c>
      <c r="K232" s="154">
        <f>อุดรธานี!AO56</f>
        <v>418872.27999999997</v>
      </c>
      <c r="L232" s="154">
        <f>อุดรธานี!AP56</f>
        <v>2998113.23</v>
      </c>
      <c r="M232" s="154">
        <f>อุดรธานี!AQ56</f>
        <v>2963374.1199999996</v>
      </c>
      <c r="N232" s="146"/>
      <c r="O232" s="146"/>
      <c r="P232" s="146"/>
      <c r="Q232" s="150">
        <f t="shared" si="8"/>
        <v>34739.110000000335</v>
      </c>
      <c r="R232" s="150">
        <f t="shared" si="9"/>
        <v>419.25789819605649</v>
      </c>
    </row>
    <row r="233" spans="1:18" s="158" customFormat="1" x14ac:dyDescent="0.35">
      <c r="A233" s="152">
        <v>10</v>
      </c>
      <c r="B233" s="153" t="s">
        <v>62</v>
      </c>
      <c r="C233" s="153" t="s">
        <v>29</v>
      </c>
      <c r="D233" s="153" t="s">
        <v>90</v>
      </c>
      <c r="E233" s="153" t="s">
        <v>30</v>
      </c>
      <c r="F233" s="153" t="s">
        <v>178</v>
      </c>
      <c r="G233" s="153" t="s">
        <v>858</v>
      </c>
      <c r="H233" s="147">
        <v>6762</v>
      </c>
      <c r="I233" s="152">
        <v>5</v>
      </c>
      <c r="J233" s="154">
        <f>อุดรธานี!F57</f>
        <v>166916.35999999999</v>
      </c>
      <c r="K233" s="155">
        <f>อุดรธานี!AO57</f>
        <v>283280.83999999997</v>
      </c>
      <c r="L233" s="154">
        <f>อุดรธานี!AP57</f>
        <v>2835970.15</v>
      </c>
      <c r="M233" s="154">
        <f>อุดรธานี!AQ57</f>
        <v>2730090.3200000003</v>
      </c>
      <c r="N233" s="153"/>
      <c r="O233" s="153"/>
      <c r="P233" s="153"/>
      <c r="Q233" s="156">
        <f t="shared" si="8"/>
        <v>105879.82999999961</v>
      </c>
      <c r="R233" s="157">
        <f t="shared" si="9"/>
        <v>419.39812925170065</v>
      </c>
    </row>
    <row r="234" spans="1:18" s="151" customFormat="1" x14ac:dyDescent="0.35">
      <c r="A234" s="145">
        <v>11</v>
      </c>
      <c r="B234" s="146" t="s">
        <v>62</v>
      </c>
      <c r="C234" s="146" t="s">
        <v>29</v>
      </c>
      <c r="D234" s="146" t="s">
        <v>90</v>
      </c>
      <c r="E234" s="146" t="s">
        <v>30</v>
      </c>
      <c r="F234" s="146" t="s">
        <v>178</v>
      </c>
      <c r="G234" s="146" t="s">
        <v>859</v>
      </c>
      <c r="H234" s="147">
        <v>3820</v>
      </c>
      <c r="I234" s="148">
        <v>3</v>
      </c>
      <c r="J234" s="154">
        <f>อุดรธานี!F58</f>
        <v>111349.5</v>
      </c>
      <c r="K234" s="154">
        <f>อุดรธานี!AO58</f>
        <v>750343.52</v>
      </c>
      <c r="L234" s="154">
        <f>อุดรธานี!AP58</f>
        <v>3334772.45</v>
      </c>
      <c r="M234" s="154">
        <f>อุดรธานี!AQ58</f>
        <v>2790288.45</v>
      </c>
      <c r="N234" s="146"/>
      <c r="O234" s="146"/>
      <c r="P234" s="146"/>
      <c r="Q234" s="150">
        <f t="shared" si="8"/>
        <v>544484</v>
      </c>
      <c r="R234" s="150">
        <f t="shared" si="9"/>
        <v>872.97708115183252</v>
      </c>
    </row>
    <row r="235" spans="1:18" s="151" customFormat="1" x14ac:dyDescent="0.35">
      <c r="A235" s="145">
        <v>12</v>
      </c>
      <c r="B235" s="146" t="s">
        <v>62</v>
      </c>
      <c r="C235" s="146" t="s">
        <v>29</v>
      </c>
      <c r="D235" s="146" t="s">
        <v>90</v>
      </c>
      <c r="E235" s="146" t="s">
        <v>30</v>
      </c>
      <c r="F235" s="146" t="s">
        <v>178</v>
      </c>
      <c r="G235" s="146" t="s">
        <v>860</v>
      </c>
      <c r="H235" s="147">
        <v>2779</v>
      </c>
      <c r="I235" s="148">
        <v>2</v>
      </c>
      <c r="J235" s="154">
        <f>อุดรธานี!F59</f>
        <v>142100.1</v>
      </c>
      <c r="K235" s="154">
        <f>อุดรธานี!AO59</f>
        <v>488547.12000000005</v>
      </c>
      <c r="L235" s="154">
        <f>อุดรธานี!AP59</f>
        <v>2154997.0499999998</v>
      </c>
      <c r="M235" s="154">
        <f>อุดรธานี!AQ59</f>
        <v>1815905.44</v>
      </c>
      <c r="N235" s="146"/>
      <c r="O235" s="146"/>
      <c r="P235" s="146"/>
      <c r="Q235" s="150">
        <f t="shared" si="8"/>
        <v>339091.60999999987</v>
      </c>
      <c r="R235" s="150">
        <f t="shared" si="9"/>
        <v>775.4577365958977</v>
      </c>
    </row>
    <row r="236" spans="1:18" s="112" customFormat="1" x14ac:dyDescent="0.35">
      <c r="A236" s="106">
        <v>3</v>
      </c>
      <c r="B236" s="107" t="s">
        <v>62</v>
      </c>
      <c r="C236" s="107"/>
      <c r="D236" s="107"/>
      <c r="E236" s="107" t="s">
        <v>75</v>
      </c>
      <c r="F236" s="107"/>
      <c r="G236" s="107" t="s">
        <v>308</v>
      </c>
      <c r="H236" s="113">
        <f>SUM(H224:H235)</f>
        <v>42490</v>
      </c>
      <c r="I236" s="106"/>
      <c r="J236" s="109">
        <f>SUM(J224:J235)</f>
        <v>2397578.4900000002</v>
      </c>
      <c r="K236" s="109">
        <f>SUM(K224:K235)</f>
        <v>4487288.9499999993</v>
      </c>
      <c r="L236" s="109">
        <f>SUM(L224:L235)</f>
        <v>27611986.739999998</v>
      </c>
      <c r="M236" s="109">
        <f>SUM(M224:M235)</f>
        <v>25993351.360000003</v>
      </c>
      <c r="N236" s="107">
        <v>11</v>
      </c>
      <c r="O236" s="107">
        <v>11</v>
      </c>
      <c r="P236" s="107">
        <f>N236-O236</f>
        <v>0</v>
      </c>
      <c r="Q236" s="159">
        <f t="shared" si="8"/>
        <v>1618635.3799999952</v>
      </c>
      <c r="R236" s="111">
        <f>L236/H236</f>
        <v>649.8467107554718</v>
      </c>
    </row>
    <row r="237" spans="1:18" x14ac:dyDescent="0.35">
      <c r="A237" s="100">
        <v>1</v>
      </c>
      <c r="B237" s="101" t="s">
        <v>62</v>
      </c>
      <c r="C237" s="101" t="s">
        <v>31</v>
      </c>
      <c r="D237" s="101" t="s">
        <v>97</v>
      </c>
      <c r="E237" s="101" t="s">
        <v>32</v>
      </c>
      <c r="F237" s="101" t="s">
        <v>175</v>
      </c>
      <c r="G237" s="101" t="s">
        <v>309</v>
      </c>
      <c r="H237" s="102"/>
      <c r="I237" s="100"/>
      <c r="J237" s="103"/>
      <c r="K237" s="104"/>
      <c r="L237" s="105"/>
      <c r="M237" s="105"/>
      <c r="N237" s="101"/>
      <c r="O237" s="101"/>
      <c r="P237" s="101"/>
    </row>
    <row r="238" spans="1:18" s="120" customFormat="1" x14ac:dyDescent="0.35">
      <c r="A238" s="114">
        <v>2</v>
      </c>
      <c r="B238" s="115" t="s">
        <v>62</v>
      </c>
      <c r="C238" s="115" t="s">
        <v>31</v>
      </c>
      <c r="D238" s="115" t="s">
        <v>97</v>
      </c>
      <c r="E238" s="115" t="s">
        <v>32</v>
      </c>
      <c r="F238" s="115" t="s">
        <v>178</v>
      </c>
      <c r="G238" s="115" t="s">
        <v>861</v>
      </c>
      <c r="H238" s="116">
        <v>4680</v>
      </c>
      <c r="I238" s="114">
        <v>4</v>
      </c>
      <c r="J238" s="105">
        <f>อุดรธานี!F60</f>
        <v>1302771.42</v>
      </c>
      <c r="K238" s="105">
        <f>อุดรธานี!AO60</f>
        <v>1396789.84</v>
      </c>
      <c r="L238" s="105">
        <f>อุดรธานี!AP60</f>
        <v>2398250.2599999998</v>
      </c>
      <c r="M238" s="105">
        <f>อุดรธานี!AQ60</f>
        <v>2068882.56</v>
      </c>
      <c r="N238" s="160"/>
      <c r="O238" s="160"/>
      <c r="P238" s="160"/>
      <c r="Q238" s="118">
        <f t="shared" si="8"/>
        <v>329367.69999999972</v>
      </c>
      <c r="R238" s="119">
        <f t="shared" si="9"/>
        <v>512.44663675213667</v>
      </c>
    </row>
    <row r="239" spans="1:18" x14ac:dyDescent="0.35">
      <c r="A239" s="100">
        <v>3</v>
      </c>
      <c r="B239" s="101" t="s">
        <v>62</v>
      </c>
      <c r="C239" s="101" t="s">
        <v>31</v>
      </c>
      <c r="D239" s="101" t="s">
        <v>97</v>
      </c>
      <c r="E239" s="101" t="s">
        <v>32</v>
      </c>
      <c r="F239" s="101" t="s">
        <v>178</v>
      </c>
      <c r="G239" s="101" t="s">
        <v>862</v>
      </c>
      <c r="H239" s="102">
        <v>8548</v>
      </c>
      <c r="I239" s="100">
        <v>5</v>
      </c>
      <c r="J239" s="154">
        <f>อุดรธานี!F61</f>
        <v>3188180.58</v>
      </c>
      <c r="K239" s="154">
        <f>อุดรธานี!AO61</f>
        <v>3276063.6</v>
      </c>
      <c r="L239" s="154">
        <f>อุดรธานี!AP61</f>
        <v>7294796.6900000004</v>
      </c>
      <c r="M239" s="154">
        <f>อุดรธานี!AQ61</f>
        <v>5517098.5499999998</v>
      </c>
      <c r="N239" s="101"/>
      <c r="O239" s="101"/>
      <c r="P239" s="101"/>
      <c r="Q239" s="93">
        <f t="shared" si="8"/>
        <v>1777698.1400000006</v>
      </c>
      <c r="R239" s="94">
        <f t="shared" si="9"/>
        <v>853.39221923256912</v>
      </c>
    </row>
    <row r="240" spans="1:18" x14ac:dyDescent="0.35">
      <c r="A240" s="114">
        <v>4</v>
      </c>
      <c r="B240" s="101" t="s">
        <v>62</v>
      </c>
      <c r="C240" s="101" t="s">
        <v>31</v>
      </c>
      <c r="D240" s="101" t="s">
        <v>97</v>
      </c>
      <c r="E240" s="101" t="s">
        <v>32</v>
      </c>
      <c r="F240" s="101" t="s">
        <v>178</v>
      </c>
      <c r="G240" s="101" t="s">
        <v>863</v>
      </c>
      <c r="H240" s="102">
        <v>4511</v>
      </c>
      <c r="I240" s="100">
        <v>4</v>
      </c>
      <c r="J240" s="154">
        <f>อุดรธานี!F62</f>
        <v>637388.94999999995</v>
      </c>
      <c r="K240" s="154">
        <f>อุดรธานี!AO62</f>
        <v>1101170.8499999999</v>
      </c>
      <c r="L240" s="154">
        <f>อุดรธานี!AP62</f>
        <v>2942452.5999999996</v>
      </c>
      <c r="M240" s="154">
        <f>อุดรธานี!AQ62</f>
        <v>2553599.8600000003</v>
      </c>
      <c r="N240" s="101"/>
      <c r="O240" s="101"/>
      <c r="P240" s="101"/>
      <c r="Q240" s="93">
        <f t="shared" si="8"/>
        <v>388852.73999999929</v>
      </c>
      <c r="R240" s="94">
        <f t="shared" si="9"/>
        <v>652.28388383950335</v>
      </c>
    </row>
    <row r="241" spans="1:18" x14ac:dyDescent="0.35">
      <c r="A241" s="100">
        <v>5</v>
      </c>
      <c r="B241" s="101" t="s">
        <v>62</v>
      </c>
      <c r="C241" s="101" t="s">
        <v>31</v>
      </c>
      <c r="D241" s="101" t="s">
        <v>97</v>
      </c>
      <c r="E241" s="101" t="s">
        <v>32</v>
      </c>
      <c r="F241" s="101" t="s">
        <v>178</v>
      </c>
      <c r="G241" s="101" t="s">
        <v>864</v>
      </c>
      <c r="H241" s="102">
        <v>3134</v>
      </c>
      <c r="I241" s="100">
        <v>3</v>
      </c>
      <c r="J241" s="154">
        <f>อุดรธานี!F63</f>
        <v>544186.93000000005</v>
      </c>
      <c r="K241" s="154">
        <f>อุดรธานี!AO63</f>
        <v>641347.51000000013</v>
      </c>
      <c r="L241" s="154">
        <f>อุดรธานี!AP63</f>
        <v>1936798.8</v>
      </c>
      <c r="M241" s="154">
        <f>อุดรธานี!AQ63</f>
        <v>1750737.7</v>
      </c>
      <c r="N241" s="101"/>
      <c r="O241" s="101"/>
      <c r="P241" s="101"/>
      <c r="Q241" s="93">
        <f t="shared" si="8"/>
        <v>186061.10000000009</v>
      </c>
      <c r="R241" s="94">
        <f t="shared" si="9"/>
        <v>617.99578813018513</v>
      </c>
    </row>
    <row r="242" spans="1:18" x14ac:dyDescent="0.35">
      <c r="A242" s="114">
        <v>6</v>
      </c>
      <c r="B242" s="101" t="s">
        <v>62</v>
      </c>
      <c r="C242" s="101" t="s">
        <v>31</v>
      </c>
      <c r="D242" s="101" t="s">
        <v>97</v>
      </c>
      <c r="E242" s="101" t="s">
        <v>32</v>
      </c>
      <c r="F242" s="101" t="s">
        <v>178</v>
      </c>
      <c r="G242" s="101" t="s">
        <v>865</v>
      </c>
      <c r="H242" s="102">
        <v>7157</v>
      </c>
      <c r="I242" s="100">
        <v>5</v>
      </c>
      <c r="J242" s="154">
        <f>อุดรธานี!F64</f>
        <v>1010536.54</v>
      </c>
      <c r="K242" s="154">
        <f>อุดรธานี!AO64</f>
        <v>1029432.8599999999</v>
      </c>
      <c r="L242" s="154">
        <f>อุดรธานี!AP64</f>
        <v>3002304.9699999997</v>
      </c>
      <c r="M242" s="154">
        <f>อุดรธานี!AQ64</f>
        <v>2209015.27</v>
      </c>
      <c r="N242" s="101"/>
      <c r="O242" s="101"/>
      <c r="P242" s="101"/>
      <c r="Q242" s="93">
        <f t="shared" si="8"/>
        <v>793289.69999999972</v>
      </c>
      <c r="R242" s="94">
        <f t="shared" si="9"/>
        <v>419.49210143915042</v>
      </c>
    </row>
    <row r="243" spans="1:18" x14ac:dyDescent="0.35">
      <c r="A243" s="100">
        <v>7</v>
      </c>
      <c r="B243" s="101" t="s">
        <v>62</v>
      </c>
      <c r="C243" s="101" t="s">
        <v>31</v>
      </c>
      <c r="D243" s="101" t="s">
        <v>97</v>
      </c>
      <c r="E243" s="101" t="s">
        <v>32</v>
      </c>
      <c r="F243" s="101" t="s">
        <v>178</v>
      </c>
      <c r="G243" s="101" t="s">
        <v>866</v>
      </c>
      <c r="H243" s="102">
        <v>5769</v>
      </c>
      <c r="I243" s="100">
        <v>4</v>
      </c>
      <c r="J243" s="154">
        <f>อุดรธานี!F65</f>
        <v>601643.31999999995</v>
      </c>
      <c r="K243" s="154">
        <f>อุดรธานี!AO65</f>
        <v>1150621.31</v>
      </c>
      <c r="L243" s="154">
        <f>อุดรธานี!AP65</f>
        <v>4337172.79</v>
      </c>
      <c r="M243" s="154">
        <f>อุดรธานี!AQ65</f>
        <v>3429580.5300000003</v>
      </c>
      <c r="N243" s="101"/>
      <c r="O243" s="101"/>
      <c r="P243" s="101"/>
      <c r="Q243" s="93">
        <f t="shared" si="8"/>
        <v>907592.25999999978</v>
      </c>
      <c r="R243" s="94">
        <f t="shared" si="9"/>
        <v>751.80668920090136</v>
      </c>
    </row>
    <row r="244" spans="1:18" x14ac:dyDescent="0.35">
      <c r="A244" s="114">
        <v>8</v>
      </c>
      <c r="B244" s="101" t="s">
        <v>62</v>
      </c>
      <c r="C244" s="101" t="s">
        <v>31</v>
      </c>
      <c r="D244" s="101" t="s">
        <v>97</v>
      </c>
      <c r="E244" s="101" t="s">
        <v>32</v>
      </c>
      <c r="F244" s="101" t="s">
        <v>178</v>
      </c>
      <c r="G244" s="101" t="s">
        <v>868</v>
      </c>
      <c r="H244" s="102">
        <v>3401</v>
      </c>
      <c r="I244" s="100">
        <v>3</v>
      </c>
      <c r="J244" s="154">
        <f>อุดรธานี!F67</f>
        <v>653670.93999999994</v>
      </c>
      <c r="K244" s="154">
        <f>อุดรธานี!AO67</f>
        <v>661356.08999999985</v>
      </c>
      <c r="L244" s="154">
        <f>อุดรธานี!AP67</f>
        <v>2124346.4699999997</v>
      </c>
      <c r="M244" s="154">
        <f>อุดรธานี!AQ67</f>
        <v>2250756.8199999998</v>
      </c>
      <c r="N244" s="101"/>
      <c r="O244" s="101"/>
      <c r="P244" s="101"/>
      <c r="Q244" s="93">
        <f t="shared" si="8"/>
        <v>-126410.35000000009</v>
      </c>
      <c r="R244" s="94">
        <f t="shared" si="9"/>
        <v>624.62407233166709</v>
      </c>
    </row>
    <row r="245" spans="1:18" x14ac:dyDescent="0.35">
      <c r="A245" s="100">
        <v>9</v>
      </c>
      <c r="B245" s="101" t="s">
        <v>62</v>
      </c>
      <c r="C245" s="101" t="s">
        <v>31</v>
      </c>
      <c r="D245" s="101" t="s">
        <v>97</v>
      </c>
      <c r="E245" s="101" t="s">
        <v>32</v>
      </c>
      <c r="F245" s="101" t="s">
        <v>178</v>
      </c>
      <c r="G245" s="101" t="s">
        <v>869</v>
      </c>
      <c r="H245" s="102">
        <v>4701</v>
      </c>
      <c r="I245" s="100">
        <v>4</v>
      </c>
      <c r="J245" s="154">
        <f>อุดรธานี!F68</f>
        <v>812352.82</v>
      </c>
      <c r="K245" s="154">
        <f>อุดรธานี!AO68</f>
        <v>1011734.0899999999</v>
      </c>
      <c r="L245" s="154">
        <f>อุดรธานี!AP68</f>
        <v>2028535.97</v>
      </c>
      <c r="M245" s="154">
        <f>อุดรธานี!AQ68</f>
        <v>1464931.67</v>
      </c>
      <c r="N245" s="101"/>
      <c r="O245" s="101"/>
      <c r="P245" s="101"/>
      <c r="Q245" s="93">
        <f t="shared" si="8"/>
        <v>563604.30000000005</v>
      </c>
      <c r="R245" s="94">
        <f t="shared" si="9"/>
        <v>431.51158689640499</v>
      </c>
    </row>
    <row r="246" spans="1:18" x14ac:dyDescent="0.35">
      <c r="A246" s="114">
        <v>10</v>
      </c>
      <c r="B246" s="101" t="s">
        <v>62</v>
      </c>
      <c r="C246" s="101" t="s">
        <v>31</v>
      </c>
      <c r="D246" s="101" t="s">
        <v>97</v>
      </c>
      <c r="E246" s="101" t="s">
        <v>32</v>
      </c>
      <c r="F246" s="101" t="s">
        <v>178</v>
      </c>
      <c r="G246" s="101" t="s">
        <v>870</v>
      </c>
      <c r="H246" s="102">
        <v>2949</v>
      </c>
      <c r="I246" s="100">
        <v>2</v>
      </c>
      <c r="J246" s="154">
        <f>อุดรธานี!F69</f>
        <v>163568.01</v>
      </c>
      <c r="K246" s="154">
        <f>อุดรธานี!AO69</f>
        <v>249454.09999999998</v>
      </c>
      <c r="L246" s="154">
        <f>อุดรธานี!AP69</f>
        <v>1726131.97</v>
      </c>
      <c r="M246" s="154">
        <f>อุดรธานี!AQ69</f>
        <v>1408313.36</v>
      </c>
      <c r="N246" s="101"/>
      <c r="O246" s="101"/>
      <c r="P246" s="101"/>
      <c r="Q246" s="93">
        <f t="shared" si="8"/>
        <v>317818.60999999987</v>
      </c>
      <c r="R246" s="94">
        <f t="shared" si="9"/>
        <v>585.32789759240416</v>
      </c>
    </row>
    <row r="247" spans="1:18" x14ac:dyDescent="0.35">
      <c r="A247" s="100">
        <v>11</v>
      </c>
      <c r="B247" s="101" t="s">
        <v>62</v>
      </c>
      <c r="C247" s="101" t="s">
        <v>31</v>
      </c>
      <c r="D247" s="101" t="s">
        <v>97</v>
      </c>
      <c r="E247" s="101" t="s">
        <v>32</v>
      </c>
      <c r="F247" s="101" t="s">
        <v>178</v>
      </c>
      <c r="G247" s="101" t="s">
        <v>871</v>
      </c>
      <c r="H247" s="102">
        <v>4403</v>
      </c>
      <c r="I247" s="100">
        <v>3</v>
      </c>
      <c r="J247" s="154">
        <f>อุดรธานี!F70</f>
        <v>420873.76</v>
      </c>
      <c r="K247" s="154">
        <f>อุดรธานี!AO70</f>
        <v>427651.10000000003</v>
      </c>
      <c r="L247" s="154">
        <f>อุดรธานี!AP70</f>
        <v>2690458.33</v>
      </c>
      <c r="M247" s="154">
        <f>อุดรธานี!AQ70</f>
        <v>2629359.98</v>
      </c>
      <c r="N247" s="101"/>
      <c r="O247" s="101"/>
      <c r="P247" s="101"/>
      <c r="Q247" s="93">
        <f t="shared" si="8"/>
        <v>61098.350000000093</v>
      </c>
      <c r="R247" s="94">
        <f t="shared" si="9"/>
        <v>611.0511764705883</v>
      </c>
    </row>
    <row r="248" spans="1:18" x14ac:dyDescent="0.35">
      <c r="A248" s="114">
        <v>12</v>
      </c>
      <c r="B248" s="101" t="s">
        <v>62</v>
      </c>
      <c r="C248" s="101" t="s">
        <v>31</v>
      </c>
      <c r="D248" s="101" t="s">
        <v>97</v>
      </c>
      <c r="E248" s="101" t="s">
        <v>32</v>
      </c>
      <c r="F248" s="101" t="s">
        <v>178</v>
      </c>
      <c r="G248" s="101" t="s">
        <v>872</v>
      </c>
      <c r="H248" s="102">
        <v>2617</v>
      </c>
      <c r="I248" s="100">
        <v>2</v>
      </c>
      <c r="J248" s="154">
        <f>อุดรธานี!F71</f>
        <v>466836.15</v>
      </c>
      <c r="K248" s="154">
        <f>อุดรธานี!AO71</f>
        <v>473531.96</v>
      </c>
      <c r="L248" s="154">
        <f>อุดรธานี!AP71</f>
        <v>2759625.88</v>
      </c>
      <c r="M248" s="154">
        <f>อุดรธานี!AQ71</f>
        <v>2179889.69</v>
      </c>
      <c r="N248" s="101"/>
      <c r="O248" s="101"/>
      <c r="P248" s="101"/>
      <c r="Q248" s="93">
        <f t="shared" si="8"/>
        <v>579736.18999999994</v>
      </c>
      <c r="R248" s="94">
        <f t="shared" si="9"/>
        <v>1054.4997630875048</v>
      </c>
    </row>
    <row r="249" spans="1:18" x14ac:dyDescent="0.35">
      <c r="A249" s="100">
        <v>13</v>
      </c>
      <c r="B249" s="101" t="s">
        <v>62</v>
      </c>
      <c r="C249" s="101" t="s">
        <v>31</v>
      </c>
      <c r="D249" s="101" t="s">
        <v>97</v>
      </c>
      <c r="E249" s="101" t="s">
        <v>32</v>
      </c>
      <c r="F249" s="101" t="s">
        <v>178</v>
      </c>
      <c r="G249" s="101" t="s">
        <v>873</v>
      </c>
      <c r="H249" s="102">
        <v>4428</v>
      </c>
      <c r="I249" s="100">
        <v>3</v>
      </c>
      <c r="J249" s="154">
        <f>อุดรธานี!F72</f>
        <v>507550.71</v>
      </c>
      <c r="K249" s="154">
        <f>อุดรธานี!AO72</f>
        <v>551126.04</v>
      </c>
      <c r="L249" s="154">
        <f>อุดรธานี!AP72</f>
        <v>1580229.97</v>
      </c>
      <c r="M249" s="154">
        <f>อุดรธานี!AQ72</f>
        <v>1276101.31</v>
      </c>
      <c r="N249" s="101"/>
      <c r="O249" s="101"/>
      <c r="P249" s="101"/>
      <c r="Q249" s="93">
        <f t="shared" si="8"/>
        <v>304128.65999999992</v>
      </c>
      <c r="R249" s="94">
        <f t="shared" si="9"/>
        <v>356.87217028003613</v>
      </c>
    </row>
    <row r="250" spans="1:18" x14ac:dyDescent="0.35">
      <c r="A250" s="114">
        <v>14</v>
      </c>
      <c r="B250" s="101" t="s">
        <v>62</v>
      </c>
      <c r="C250" s="101" t="s">
        <v>31</v>
      </c>
      <c r="D250" s="101" t="s">
        <v>97</v>
      </c>
      <c r="E250" s="101" t="s">
        <v>32</v>
      </c>
      <c r="F250" s="101" t="s">
        <v>178</v>
      </c>
      <c r="G250" s="101" t="s">
        <v>874</v>
      </c>
      <c r="H250" s="102">
        <v>2607</v>
      </c>
      <c r="I250" s="100">
        <v>2</v>
      </c>
      <c r="J250" s="154">
        <f>อุดรธานี!F73</f>
        <v>337821.78</v>
      </c>
      <c r="K250" s="154">
        <f>อุดรธานี!AO73</f>
        <v>464701.40000000008</v>
      </c>
      <c r="L250" s="154">
        <f>อุดรธานี!AP73</f>
        <v>2616823.6100000003</v>
      </c>
      <c r="M250" s="154">
        <f>อุดรธานี!AQ73</f>
        <v>1526383.5199999998</v>
      </c>
      <c r="N250" s="101"/>
      <c r="O250" s="101"/>
      <c r="P250" s="101"/>
      <c r="Q250" s="93">
        <f t="shared" si="8"/>
        <v>1090440.0900000005</v>
      </c>
      <c r="R250" s="94">
        <f t="shared" si="9"/>
        <v>1003.7681664748754</v>
      </c>
    </row>
    <row r="251" spans="1:18" x14ac:dyDescent="0.35">
      <c r="A251" s="100">
        <v>15</v>
      </c>
      <c r="B251" s="101" t="s">
        <v>62</v>
      </c>
      <c r="C251" s="101" t="s">
        <v>31</v>
      </c>
      <c r="D251" s="101" t="s">
        <v>97</v>
      </c>
      <c r="E251" s="101" t="s">
        <v>32</v>
      </c>
      <c r="F251" s="101" t="s">
        <v>178</v>
      </c>
      <c r="G251" s="101" t="s">
        <v>875</v>
      </c>
      <c r="H251" s="102">
        <v>5116</v>
      </c>
      <c r="I251" s="100">
        <v>4</v>
      </c>
      <c r="J251" s="154">
        <f>อุดรธานี!F74</f>
        <v>848315.19</v>
      </c>
      <c r="K251" s="154">
        <f>อุดรธานี!AO74</f>
        <v>1228195.1099999999</v>
      </c>
      <c r="L251" s="154">
        <f>อุดรธานี!AP74</f>
        <v>3328024.51</v>
      </c>
      <c r="M251" s="154">
        <f>อุดรธานี!AQ74</f>
        <v>2278152.86</v>
      </c>
      <c r="N251" s="101"/>
      <c r="O251" s="101"/>
      <c r="P251" s="101"/>
      <c r="Q251" s="93">
        <f t="shared" si="8"/>
        <v>1049871.6499999999</v>
      </c>
      <c r="R251" s="94">
        <f t="shared" si="9"/>
        <v>650.51300039093042</v>
      </c>
    </row>
    <row r="252" spans="1:18" s="161" customFormat="1" x14ac:dyDescent="0.35">
      <c r="A252" s="114">
        <v>16</v>
      </c>
      <c r="B252" s="115" t="s">
        <v>62</v>
      </c>
      <c r="C252" s="115" t="s">
        <v>31</v>
      </c>
      <c r="D252" s="115" t="s">
        <v>97</v>
      </c>
      <c r="E252" s="115" t="s">
        <v>32</v>
      </c>
      <c r="F252" s="115" t="s">
        <v>178</v>
      </c>
      <c r="G252" s="115" t="s">
        <v>876</v>
      </c>
      <c r="H252" s="116">
        <v>5558</v>
      </c>
      <c r="I252" s="114">
        <v>4</v>
      </c>
      <c r="J252" s="154">
        <f>อุดรธานี!F75</f>
        <v>1000746.44</v>
      </c>
      <c r="K252" s="154">
        <f>อุดรธานี!AO75</f>
        <v>1541798.01</v>
      </c>
      <c r="L252" s="154">
        <f>อุดรธานี!AP75</f>
        <v>2613544.9300000002</v>
      </c>
      <c r="M252" s="154">
        <f>อุดรธานี!AQ75</f>
        <v>1794316.49</v>
      </c>
      <c r="N252" s="115"/>
      <c r="O252" s="115"/>
      <c r="P252" s="115"/>
      <c r="Q252" s="93">
        <f t="shared" si="8"/>
        <v>819228.44000000018</v>
      </c>
      <c r="R252" s="94">
        <f t="shared" si="9"/>
        <v>470.23118567830159</v>
      </c>
    </row>
    <row r="253" spans="1:18" x14ac:dyDescent="0.35">
      <c r="A253" s="100">
        <v>17</v>
      </c>
      <c r="B253" s="101" t="s">
        <v>62</v>
      </c>
      <c r="C253" s="101" t="s">
        <v>31</v>
      </c>
      <c r="D253" s="101" t="s">
        <v>97</v>
      </c>
      <c r="E253" s="101" t="s">
        <v>32</v>
      </c>
      <c r="F253" s="101" t="s">
        <v>178</v>
      </c>
      <c r="G253" s="101" t="s">
        <v>877</v>
      </c>
      <c r="H253" s="102">
        <v>2827</v>
      </c>
      <c r="I253" s="100">
        <v>2</v>
      </c>
      <c r="J253" s="154">
        <f>อุดรธานี!F76</f>
        <v>1509179.94</v>
      </c>
      <c r="K253" s="154">
        <f>อุดรธานี!AO76</f>
        <v>1686577.1</v>
      </c>
      <c r="L253" s="154">
        <f>อุดรธานี!AP76</f>
        <v>3213344.0300000003</v>
      </c>
      <c r="M253" s="154">
        <f>อุดรธานี!AQ76</f>
        <v>2451633.8400000003</v>
      </c>
      <c r="N253" s="101"/>
      <c r="O253" s="101"/>
      <c r="P253" s="101"/>
      <c r="Q253" s="93">
        <f t="shared" si="8"/>
        <v>761710.19</v>
      </c>
      <c r="R253" s="94">
        <f t="shared" si="9"/>
        <v>1136.6621966749206</v>
      </c>
    </row>
    <row r="254" spans="1:18" s="112" customFormat="1" x14ac:dyDescent="0.35">
      <c r="A254" s="106">
        <v>4</v>
      </c>
      <c r="B254" s="107" t="s">
        <v>62</v>
      </c>
      <c r="C254" s="107"/>
      <c r="D254" s="107"/>
      <c r="E254" s="107" t="s">
        <v>75</v>
      </c>
      <c r="F254" s="107"/>
      <c r="G254" s="107" t="s">
        <v>310</v>
      </c>
      <c r="H254" s="113">
        <f>SUM(H237:H252)</f>
        <v>69579</v>
      </c>
      <c r="I254" s="106"/>
      <c r="J254" s="109">
        <f>SUM(J237:J252)</f>
        <v>12496443.539999999</v>
      </c>
      <c r="K254" s="109">
        <f>SUM(K237:K252)</f>
        <v>15204973.870000001</v>
      </c>
      <c r="L254" s="109">
        <f>SUM(L237:L252)</f>
        <v>43379497.749999993</v>
      </c>
      <c r="M254" s="109">
        <f>SUM(M237:M252)</f>
        <v>34337120.170000002</v>
      </c>
      <c r="N254" s="107">
        <v>16</v>
      </c>
      <c r="O254" s="107">
        <v>16</v>
      </c>
      <c r="P254" s="107">
        <f>N254-O254</f>
        <v>0</v>
      </c>
      <c r="Q254" s="110">
        <f t="shared" si="8"/>
        <v>9042377.5799999908</v>
      </c>
      <c r="R254" s="111">
        <f>L254/H254</f>
        <v>623.45675778611349</v>
      </c>
    </row>
    <row r="255" spans="1:18" x14ac:dyDescent="0.35">
      <c r="A255" s="100">
        <v>1</v>
      </c>
      <c r="B255" s="101" t="s">
        <v>62</v>
      </c>
      <c r="C255" s="101" t="s">
        <v>33</v>
      </c>
      <c r="D255" s="101" t="s">
        <v>111</v>
      </c>
      <c r="E255" s="101" t="s">
        <v>34</v>
      </c>
      <c r="F255" s="101" t="s">
        <v>208</v>
      </c>
      <c r="G255" s="101" t="s">
        <v>311</v>
      </c>
      <c r="H255" s="102"/>
      <c r="I255" s="100"/>
      <c r="J255" s="103"/>
      <c r="K255" s="104"/>
      <c r="L255" s="105"/>
      <c r="M255" s="105"/>
      <c r="N255" s="101"/>
      <c r="O255" s="101"/>
      <c r="P255" s="101"/>
    </row>
    <row r="256" spans="1:18" x14ac:dyDescent="0.35">
      <c r="A256" s="100">
        <v>2</v>
      </c>
      <c r="B256" s="101" t="s">
        <v>62</v>
      </c>
      <c r="C256" s="101" t="s">
        <v>33</v>
      </c>
      <c r="D256" s="101" t="s">
        <v>111</v>
      </c>
      <c r="E256" s="101" t="s">
        <v>34</v>
      </c>
      <c r="F256" s="101" t="s">
        <v>178</v>
      </c>
      <c r="G256" s="101" t="s">
        <v>878</v>
      </c>
      <c r="H256" s="102">
        <v>3712</v>
      </c>
      <c r="I256" s="100">
        <v>3</v>
      </c>
      <c r="J256" s="103">
        <f>อุดรธานี!F77</f>
        <v>76956.639999999999</v>
      </c>
      <c r="K256" s="104">
        <f>อุดรธานี!AO77</f>
        <v>212985.57</v>
      </c>
      <c r="L256" s="105">
        <f>อุดรธานี!AP77</f>
        <v>1585623.01</v>
      </c>
      <c r="M256" s="105">
        <f>อุดรธานี!AQ77</f>
        <v>1603824.2000000002</v>
      </c>
      <c r="N256" s="101"/>
      <c r="O256" s="101"/>
      <c r="P256" s="101"/>
      <c r="Q256" s="93">
        <f t="shared" si="8"/>
        <v>-18201.190000000177</v>
      </c>
      <c r="R256" s="94">
        <f t="shared" si="9"/>
        <v>427.16137122844827</v>
      </c>
    </row>
    <row r="257" spans="1:18" x14ac:dyDescent="0.35">
      <c r="A257" s="100">
        <v>3</v>
      </c>
      <c r="B257" s="101" t="s">
        <v>62</v>
      </c>
      <c r="C257" s="101" t="s">
        <v>33</v>
      </c>
      <c r="D257" s="101" t="s">
        <v>111</v>
      </c>
      <c r="E257" s="101" t="s">
        <v>34</v>
      </c>
      <c r="F257" s="101" t="s">
        <v>178</v>
      </c>
      <c r="G257" s="101" t="s">
        <v>879</v>
      </c>
      <c r="H257" s="102">
        <v>4941</v>
      </c>
      <c r="I257" s="100">
        <v>4</v>
      </c>
      <c r="J257" s="103">
        <f>อุดรธานี!F78</f>
        <v>1169042.8</v>
      </c>
      <c r="K257" s="104">
        <f>อุดรธานี!AO78</f>
        <v>924342.87000000011</v>
      </c>
      <c r="L257" s="105">
        <f>อุดรธานี!AP78</f>
        <v>3115795.95</v>
      </c>
      <c r="M257" s="105">
        <f>อุดรธานี!AQ78</f>
        <v>2543071.35</v>
      </c>
      <c r="N257" s="101"/>
      <c r="O257" s="101"/>
      <c r="P257" s="101"/>
      <c r="Q257" s="93">
        <f t="shared" si="8"/>
        <v>572724.60000000009</v>
      </c>
      <c r="R257" s="94">
        <f t="shared" si="9"/>
        <v>630.6002732240438</v>
      </c>
    </row>
    <row r="258" spans="1:18" x14ac:dyDescent="0.35">
      <c r="A258" s="100">
        <v>4</v>
      </c>
      <c r="B258" s="101" t="s">
        <v>62</v>
      </c>
      <c r="C258" s="101" t="s">
        <v>33</v>
      </c>
      <c r="D258" s="101" t="s">
        <v>111</v>
      </c>
      <c r="E258" s="101" t="s">
        <v>34</v>
      </c>
      <c r="F258" s="101" t="s">
        <v>178</v>
      </c>
      <c r="G258" s="101" t="s">
        <v>880</v>
      </c>
      <c r="H258" s="102">
        <v>3161</v>
      </c>
      <c r="I258" s="100">
        <v>3</v>
      </c>
      <c r="J258" s="103">
        <f>อุดรธานี!F79</f>
        <v>634759.4</v>
      </c>
      <c r="K258" s="104">
        <f>อุดรธานี!AO79</f>
        <v>643924.97000000009</v>
      </c>
      <c r="L258" s="105">
        <f>อุดรธานี!AP79</f>
        <v>2617193.34</v>
      </c>
      <c r="M258" s="105">
        <f>อุดรธานี!AQ79</f>
        <v>2117774.73</v>
      </c>
      <c r="N258" s="101"/>
      <c r="O258" s="101"/>
      <c r="P258" s="101"/>
      <c r="Q258" s="93">
        <f t="shared" si="8"/>
        <v>499418.60999999987</v>
      </c>
      <c r="R258" s="94">
        <f t="shared" si="9"/>
        <v>827.96372666877562</v>
      </c>
    </row>
    <row r="259" spans="1:18" x14ac:dyDescent="0.35">
      <c r="A259" s="100">
        <v>5</v>
      </c>
      <c r="B259" s="101" t="s">
        <v>62</v>
      </c>
      <c r="C259" s="101" t="s">
        <v>33</v>
      </c>
      <c r="D259" s="101" t="s">
        <v>111</v>
      </c>
      <c r="E259" s="101" t="s">
        <v>34</v>
      </c>
      <c r="F259" s="101" t="s">
        <v>178</v>
      </c>
      <c r="G259" s="101" t="s">
        <v>881</v>
      </c>
      <c r="H259" s="102">
        <v>6087</v>
      </c>
      <c r="I259" s="100">
        <v>5</v>
      </c>
      <c r="J259" s="103">
        <f>อุดรธานี!F80</f>
        <v>1406486.74</v>
      </c>
      <c r="K259" s="104">
        <f>อุดรธานี!AO80</f>
        <v>1518609.28</v>
      </c>
      <c r="L259" s="105">
        <f>อุดรธานี!AP80</f>
        <v>4036746.31</v>
      </c>
      <c r="M259" s="105">
        <f>อุดรธานี!AQ80</f>
        <v>2709041.26</v>
      </c>
      <c r="N259" s="101"/>
      <c r="O259" s="101"/>
      <c r="P259" s="101"/>
      <c r="Q259" s="93">
        <f t="shared" si="8"/>
        <v>1327705.0500000003</v>
      </c>
      <c r="R259" s="94">
        <f t="shared" si="9"/>
        <v>663.17501396418595</v>
      </c>
    </row>
    <row r="260" spans="1:18" x14ac:dyDescent="0.35">
      <c r="A260" s="100">
        <v>6</v>
      </c>
      <c r="B260" s="101" t="s">
        <v>62</v>
      </c>
      <c r="C260" s="101" t="s">
        <v>33</v>
      </c>
      <c r="D260" s="101" t="s">
        <v>111</v>
      </c>
      <c r="E260" s="101" t="s">
        <v>34</v>
      </c>
      <c r="F260" s="101" t="s">
        <v>178</v>
      </c>
      <c r="G260" s="101" t="s">
        <v>882</v>
      </c>
      <c r="H260" s="102">
        <v>3252</v>
      </c>
      <c r="I260" s="100">
        <v>3</v>
      </c>
      <c r="J260" s="103">
        <f>อุดรธานี!F81</f>
        <v>800948</v>
      </c>
      <c r="K260" s="104">
        <f>อุดรธานี!AO81</f>
        <v>809652.01</v>
      </c>
      <c r="L260" s="105">
        <f>อุดรธานี!AP81</f>
        <v>2687751.36</v>
      </c>
      <c r="M260" s="162">
        <f>อุดรธานี!AQ81</f>
        <v>1749211.7799999998</v>
      </c>
      <c r="N260" s="101"/>
      <c r="O260" s="101"/>
      <c r="P260" s="101"/>
      <c r="Q260" s="93">
        <f t="shared" si="8"/>
        <v>938539.58000000007</v>
      </c>
      <c r="R260" s="94">
        <f t="shared" si="9"/>
        <v>826.49180811808117</v>
      </c>
    </row>
    <row r="261" spans="1:18" x14ac:dyDescent="0.35">
      <c r="A261" s="100">
        <v>7</v>
      </c>
      <c r="B261" s="101" t="s">
        <v>62</v>
      </c>
      <c r="C261" s="101" t="s">
        <v>33</v>
      </c>
      <c r="D261" s="101" t="s">
        <v>111</v>
      </c>
      <c r="E261" s="101" t="s">
        <v>34</v>
      </c>
      <c r="F261" s="101" t="s">
        <v>178</v>
      </c>
      <c r="G261" s="101" t="s">
        <v>883</v>
      </c>
      <c r="H261" s="102">
        <v>2430</v>
      </c>
      <c r="I261" s="100">
        <v>2</v>
      </c>
      <c r="J261" s="103">
        <f>อุดรธานี!F82</f>
        <v>465164.71</v>
      </c>
      <c r="K261" s="104">
        <f>อุดรธานี!AO82</f>
        <v>577364.18999999994</v>
      </c>
      <c r="L261" s="105">
        <f>อุดรธานี!AP82</f>
        <v>1784503.95</v>
      </c>
      <c r="M261" s="105">
        <f>อุดรธานี!AQ82</f>
        <v>1676280.81</v>
      </c>
      <c r="N261" s="101"/>
      <c r="O261" s="101"/>
      <c r="P261" s="101"/>
      <c r="Q261" s="93">
        <f t="shared" si="8"/>
        <v>108223.1399999999</v>
      </c>
      <c r="R261" s="94">
        <f t="shared" si="9"/>
        <v>734.36376543209872</v>
      </c>
    </row>
    <row r="262" spans="1:18" x14ac:dyDescent="0.35">
      <c r="A262" s="100">
        <v>8</v>
      </c>
      <c r="B262" s="101" t="s">
        <v>62</v>
      </c>
      <c r="C262" s="101" t="s">
        <v>33</v>
      </c>
      <c r="D262" s="101" t="s">
        <v>111</v>
      </c>
      <c r="E262" s="101" t="s">
        <v>34</v>
      </c>
      <c r="F262" s="101" t="s">
        <v>178</v>
      </c>
      <c r="G262" s="101" t="s">
        <v>884</v>
      </c>
      <c r="H262" s="102">
        <v>2703</v>
      </c>
      <c r="I262" s="100">
        <v>2</v>
      </c>
      <c r="J262" s="103">
        <f>อุดรธานี!F83</f>
        <v>711949.9</v>
      </c>
      <c r="K262" s="104">
        <f>อุดรธานี!AO83</f>
        <v>808800.87</v>
      </c>
      <c r="L262" s="105">
        <f>อุดรธานี!AP83</f>
        <v>2711755.93</v>
      </c>
      <c r="M262" s="105">
        <f>อุดรธานี!AQ83</f>
        <v>2212404.1799999997</v>
      </c>
      <c r="N262" s="101"/>
      <c r="O262" s="101"/>
      <c r="P262" s="101"/>
      <c r="Q262" s="93">
        <f t="shared" ref="Q262:Q325" si="10">L262-M262</f>
        <v>499351.75000000047</v>
      </c>
      <c r="R262" s="94">
        <f t="shared" ref="R262:R325" si="11">L262/H262</f>
        <v>1003.239337772845</v>
      </c>
    </row>
    <row r="263" spans="1:18" x14ac:dyDescent="0.35">
      <c r="A263" s="100">
        <v>9</v>
      </c>
      <c r="B263" s="101" t="s">
        <v>62</v>
      </c>
      <c r="C263" s="101" t="s">
        <v>33</v>
      </c>
      <c r="D263" s="101" t="s">
        <v>111</v>
      </c>
      <c r="E263" s="101" t="s">
        <v>34</v>
      </c>
      <c r="F263" s="101" t="s">
        <v>178</v>
      </c>
      <c r="G263" s="101" t="s">
        <v>885</v>
      </c>
      <c r="H263" s="102">
        <v>1657</v>
      </c>
      <c r="I263" s="100">
        <v>2</v>
      </c>
      <c r="J263" s="103">
        <f>อุดรธานี!F84</f>
        <v>388454.14</v>
      </c>
      <c r="K263" s="104">
        <f>อุดรธานี!AO84</f>
        <v>335807.81000000006</v>
      </c>
      <c r="L263" s="105">
        <f>อุดรธานี!AP84</f>
        <v>1892970.89</v>
      </c>
      <c r="M263" s="162">
        <f>อุดรธานี!AQ84</f>
        <v>1393317.53</v>
      </c>
      <c r="N263" s="101"/>
      <c r="O263" s="101"/>
      <c r="P263" s="101"/>
      <c r="Q263" s="93">
        <f t="shared" si="10"/>
        <v>499653.35999999987</v>
      </c>
      <c r="R263" s="94">
        <f t="shared" si="11"/>
        <v>1142.4085033192516</v>
      </c>
    </row>
    <row r="264" spans="1:18" x14ac:dyDescent="0.35">
      <c r="A264" s="100">
        <v>10</v>
      </c>
      <c r="B264" s="101" t="s">
        <v>62</v>
      </c>
      <c r="C264" s="101" t="s">
        <v>33</v>
      </c>
      <c r="D264" s="101" t="s">
        <v>111</v>
      </c>
      <c r="E264" s="101" t="s">
        <v>34</v>
      </c>
      <c r="F264" s="101" t="s">
        <v>178</v>
      </c>
      <c r="G264" s="101" t="s">
        <v>886</v>
      </c>
      <c r="H264" s="102">
        <v>2487</v>
      </c>
      <c r="I264" s="100">
        <v>2</v>
      </c>
      <c r="J264" s="103">
        <f>อุดรธานี!F85</f>
        <v>406806.23</v>
      </c>
      <c r="K264" s="104">
        <f>อุดรธานี!AO85</f>
        <v>370702.27</v>
      </c>
      <c r="L264" s="105">
        <f>อุดรธานี!AP85</f>
        <v>2040517.56</v>
      </c>
      <c r="M264" s="105">
        <f>อุดรธานี!AQ85</f>
        <v>1825976.67</v>
      </c>
      <c r="N264" s="101"/>
      <c r="O264" s="101"/>
      <c r="P264" s="101"/>
      <c r="Q264" s="93">
        <f t="shared" si="10"/>
        <v>214540.89000000013</v>
      </c>
      <c r="R264" s="94">
        <f t="shared" si="11"/>
        <v>820.47348612786493</v>
      </c>
    </row>
    <row r="265" spans="1:18" s="112" customFormat="1" x14ac:dyDescent="0.35">
      <c r="A265" s="106">
        <v>5</v>
      </c>
      <c r="B265" s="107" t="s">
        <v>62</v>
      </c>
      <c r="C265" s="107"/>
      <c r="D265" s="107"/>
      <c r="E265" s="107" t="s">
        <v>75</v>
      </c>
      <c r="F265" s="107"/>
      <c r="G265" s="107" t="s">
        <v>312</v>
      </c>
      <c r="H265" s="113">
        <f>SUM(H247:H263)</f>
        <v>125078</v>
      </c>
      <c r="I265" s="106"/>
      <c r="J265" s="109">
        <f>SUM(J255:J264)</f>
        <v>6060568.5600000005</v>
      </c>
      <c r="K265" s="109">
        <f>SUM(K255:K264)</f>
        <v>6202189.8399999999</v>
      </c>
      <c r="L265" s="109">
        <f>SUM(L255:L264)</f>
        <v>22472858.299999997</v>
      </c>
      <c r="M265" s="109">
        <f>SUM(M255:M264)</f>
        <v>17830902.509999998</v>
      </c>
      <c r="N265" s="107">
        <v>9</v>
      </c>
      <c r="O265" s="107">
        <v>9</v>
      </c>
      <c r="P265" s="107">
        <f>N265-O265</f>
        <v>0</v>
      </c>
      <c r="Q265" s="110">
        <f t="shared" si="10"/>
        <v>4641955.7899999991</v>
      </c>
      <c r="R265" s="111">
        <f>L265/H265</f>
        <v>179.67075185084505</v>
      </c>
    </row>
    <row r="266" spans="1:18" x14ac:dyDescent="0.35">
      <c r="A266" s="100">
        <v>1</v>
      </c>
      <c r="B266" s="101" t="s">
        <v>62</v>
      </c>
      <c r="C266" s="101" t="s">
        <v>313</v>
      </c>
      <c r="D266" s="101" t="s">
        <v>118</v>
      </c>
      <c r="E266" s="101" t="s">
        <v>44</v>
      </c>
      <c r="F266" s="101" t="s">
        <v>208</v>
      </c>
      <c r="G266" s="101" t="s">
        <v>314</v>
      </c>
      <c r="H266" s="102"/>
      <c r="I266" s="100"/>
      <c r="J266" s="103"/>
      <c r="K266" s="104"/>
      <c r="L266" s="105"/>
      <c r="M266" s="105"/>
      <c r="N266" s="101"/>
      <c r="O266" s="101"/>
      <c r="P266" s="101"/>
    </row>
    <row r="267" spans="1:18" x14ac:dyDescent="0.35">
      <c r="A267" s="100">
        <v>2</v>
      </c>
      <c r="B267" s="101" t="s">
        <v>62</v>
      </c>
      <c r="C267" s="101" t="s">
        <v>313</v>
      </c>
      <c r="D267" s="101" t="s">
        <v>118</v>
      </c>
      <c r="E267" s="101" t="s">
        <v>44</v>
      </c>
      <c r="F267" s="101" t="s">
        <v>178</v>
      </c>
      <c r="G267" s="101" t="s">
        <v>887</v>
      </c>
      <c r="H267" s="102">
        <v>3840</v>
      </c>
      <c r="I267" s="100">
        <v>3</v>
      </c>
      <c r="J267" s="103">
        <f>อุดรธานี!F86</f>
        <v>691441.34</v>
      </c>
      <c r="K267" s="104">
        <f>อุดรธานี!AO86</f>
        <v>739312.47</v>
      </c>
      <c r="L267" s="105">
        <f>อุดรธานี!AP86</f>
        <v>2113108.87</v>
      </c>
      <c r="M267" s="105">
        <f>อุดรธานี!AQ86</f>
        <v>2486950.2200000002</v>
      </c>
      <c r="N267" s="101"/>
      <c r="O267" s="101"/>
      <c r="P267" s="101"/>
      <c r="Q267" s="93">
        <f t="shared" si="10"/>
        <v>-373841.35000000009</v>
      </c>
      <c r="R267" s="94">
        <f t="shared" si="11"/>
        <v>550.28876822916675</v>
      </c>
    </row>
    <row r="268" spans="1:18" x14ac:dyDescent="0.35">
      <c r="A268" s="100">
        <v>3</v>
      </c>
      <c r="B268" s="101" t="s">
        <v>62</v>
      </c>
      <c r="C268" s="101" t="s">
        <v>313</v>
      </c>
      <c r="D268" s="101" t="s">
        <v>118</v>
      </c>
      <c r="E268" s="101" t="s">
        <v>44</v>
      </c>
      <c r="F268" s="101" t="s">
        <v>178</v>
      </c>
      <c r="G268" s="101" t="s">
        <v>888</v>
      </c>
      <c r="H268" s="102">
        <v>7884</v>
      </c>
      <c r="I268" s="100">
        <v>5</v>
      </c>
      <c r="J268" s="103">
        <f>อุดรธานี!F87</f>
        <v>1930476.07</v>
      </c>
      <c r="K268" s="104">
        <f>อุดรธานี!AO87</f>
        <v>1697953.91</v>
      </c>
      <c r="L268" s="105">
        <f>อุดรธานี!AP87</f>
        <v>2908774.33</v>
      </c>
      <c r="M268" s="105">
        <f>อุดรธานี!AQ87</f>
        <v>3018904.25</v>
      </c>
      <c r="N268" s="101"/>
      <c r="O268" s="101"/>
      <c r="P268" s="101"/>
      <c r="Q268" s="93">
        <f t="shared" si="10"/>
        <v>-110129.91999999993</v>
      </c>
      <c r="R268" s="94">
        <f t="shared" si="11"/>
        <v>368.94651572805685</v>
      </c>
    </row>
    <row r="269" spans="1:18" x14ac:dyDescent="0.35">
      <c r="A269" s="100">
        <v>4</v>
      </c>
      <c r="B269" s="101" t="s">
        <v>62</v>
      </c>
      <c r="C269" s="101" t="s">
        <v>313</v>
      </c>
      <c r="D269" s="101" t="s">
        <v>118</v>
      </c>
      <c r="E269" s="101" t="s">
        <v>44</v>
      </c>
      <c r="F269" s="101" t="s">
        <v>178</v>
      </c>
      <c r="G269" s="101" t="s">
        <v>889</v>
      </c>
      <c r="H269" s="102">
        <v>7845</v>
      </c>
      <c r="I269" s="100">
        <v>5</v>
      </c>
      <c r="J269" s="103">
        <f>อุดรธานี!F88</f>
        <v>1100732.03</v>
      </c>
      <c r="K269" s="104">
        <f>อุดรธานี!AO88</f>
        <v>1011547.31</v>
      </c>
      <c r="L269" s="105">
        <f>อุดรธานี!AP88</f>
        <v>2570679.4000000004</v>
      </c>
      <c r="M269" s="105">
        <f>อุดรธานี!AQ88</f>
        <v>2754510.6100000003</v>
      </c>
      <c r="N269" s="101"/>
      <c r="O269" s="101"/>
      <c r="P269" s="101"/>
      <c r="Q269" s="93">
        <f t="shared" si="10"/>
        <v>-183831.20999999996</v>
      </c>
      <c r="R269" s="94">
        <f t="shared" si="11"/>
        <v>327.68379859783306</v>
      </c>
    </row>
    <row r="270" spans="1:18" x14ac:dyDescent="0.35">
      <c r="A270" s="100">
        <v>5</v>
      </c>
      <c r="B270" s="101" t="s">
        <v>62</v>
      </c>
      <c r="C270" s="101" t="s">
        <v>313</v>
      </c>
      <c r="D270" s="101" t="s">
        <v>118</v>
      </c>
      <c r="E270" s="101" t="s">
        <v>44</v>
      </c>
      <c r="F270" s="101" t="s">
        <v>178</v>
      </c>
      <c r="G270" s="101" t="s">
        <v>890</v>
      </c>
      <c r="H270" s="102">
        <v>6347</v>
      </c>
      <c r="I270" s="100">
        <v>5</v>
      </c>
      <c r="J270" s="103">
        <f>อุดรธานี!F89</f>
        <v>1405627.98</v>
      </c>
      <c r="K270" s="104">
        <f>อุดรธานี!AO89</f>
        <v>1516745.57</v>
      </c>
      <c r="L270" s="105">
        <f>อุดรธานี!AP89</f>
        <v>2951897.54</v>
      </c>
      <c r="M270" s="105">
        <f>อุดรธานี!AQ89</f>
        <v>2994888.23</v>
      </c>
      <c r="N270" s="101"/>
      <c r="O270" s="101"/>
      <c r="P270" s="101"/>
      <c r="Q270" s="93">
        <f t="shared" si="10"/>
        <v>-42990.689999999944</v>
      </c>
      <c r="R270" s="94">
        <f t="shared" si="11"/>
        <v>465.08547975421459</v>
      </c>
    </row>
    <row r="271" spans="1:18" x14ac:dyDescent="0.35">
      <c r="A271" s="100">
        <v>6</v>
      </c>
      <c r="B271" s="101" t="s">
        <v>62</v>
      </c>
      <c r="C271" s="101" t="s">
        <v>313</v>
      </c>
      <c r="D271" s="101" t="s">
        <v>118</v>
      </c>
      <c r="E271" s="101" t="s">
        <v>44</v>
      </c>
      <c r="F271" s="101" t="s">
        <v>178</v>
      </c>
      <c r="G271" s="101" t="s">
        <v>891</v>
      </c>
      <c r="H271" s="102">
        <v>4084</v>
      </c>
      <c r="I271" s="100">
        <v>3</v>
      </c>
      <c r="J271" s="103">
        <f>อุดรธานี!F90</f>
        <v>761719.23</v>
      </c>
      <c r="K271" s="104">
        <f>อุดรธานี!AO90</f>
        <v>908240.85999999987</v>
      </c>
      <c r="L271" s="105">
        <f>อุดรธานี!AP90</f>
        <v>1487642.8199999998</v>
      </c>
      <c r="M271" s="105">
        <f>อุดรธานี!AQ90</f>
        <v>1333604.7</v>
      </c>
      <c r="N271" s="101"/>
      <c r="O271" s="101"/>
      <c r="P271" s="101"/>
      <c r="Q271" s="93">
        <f t="shared" si="10"/>
        <v>154038.11999999988</v>
      </c>
      <c r="R271" s="94">
        <f t="shared" si="11"/>
        <v>364.26121939275214</v>
      </c>
    </row>
    <row r="272" spans="1:18" x14ac:dyDescent="0.35">
      <c r="A272" s="100">
        <v>7</v>
      </c>
      <c r="B272" s="101" t="s">
        <v>62</v>
      </c>
      <c r="C272" s="101" t="s">
        <v>313</v>
      </c>
      <c r="D272" s="101" t="s">
        <v>118</v>
      </c>
      <c r="E272" s="101" t="s">
        <v>44</v>
      </c>
      <c r="F272" s="101" t="s">
        <v>178</v>
      </c>
      <c r="G272" s="101" t="s">
        <v>892</v>
      </c>
      <c r="H272" s="102">
        <v>8111</v>
      </c>
      <c r="I272" s="100">
        <v>5</v>
      </c>
      <c r="J272" s="103">
        <f>อุดรธานี!F91</f>
        <v>1160786.22</v>
      </c>
      <c r="K272" s="104">
        <f>อุดรธานี!AO91</f>
        <v>1077947.3400000001</v>
      </c>
      <c r="L272" s="105">
        <f>อุดรธานี!AP91</f>
        <v>3024823.54</v>
      </c>
      <c r="M272" s="105">
        <f>อุดรธานี!AQ91</f>
        <v>2970481.45</v>
      </c>
      <c r="N272" s="101"/>
      <c r="O272" s="101"/>
      <c r="P272" s="101"/>
      <c r="Q272" s="93">
        <f t="shared" si="10"/>
        <v>54342.089999999851</v>
      </c>
      <c r="R272" s="94">
        <f t="shared" si="11"/>
        <v>372.92855874738012</v>
      </c>
    </row>
    <row r="273" spans="1:18" x14ac:dyDescent="0.35">
      <c r="A273" s="100">
        <v>8</v>
      </c>
      <c r="B273" s="101" t="s">
        <v>62</v>
      </c>
      <c r="C273" s="101" t="s">
        <v>313</v>
      </c>
      <c r="D273" s="101" t="s">
        <v>118</v>
      </c>
      <c r="E273" s="101" t="s">
        <v>44</v>
      </c>
      <c r="F273" s="101" t="s">
        <v>178</v>
      </c>
      <c r="G273" s="101" t="s">
        <v>893</v>
      </c>
      <c r="H273" s="102">
        <v>4084</v>
      </c>
      <c r="I273" s="100">
        <v>3</v>
      </c>
      <c r="J273" s="103">
        <f>อุดรธานี!F92</f>
        <v>389395.03</v>
      </c>
      <c r="K273" s="104">
        <f>อุดรธานี!AO92</f>
        <v>281821.90000000008</v>
      </c>
      <c r="L273" s="105">
        <f>อุดรธานี!AP92</f>
        <v>2462431.4500000002</v>
      </c>
      <c r="M273" s="105">
        <f>อุดรธานี!AQ92</f>
        <v>2568464.4600000004</v>
      </c>
      <c r="N273" s="101"/>
      <c r="O273" s="101"/>
      <c r="P273" s="101"/>
      <c r="Q273" s="93">
        <f t="shared" si="10"/>
        <v>-106033.01000000024</v>
      </c>
      <c r="R273" s="94">
        <f t="shared" si="11"/>
        <v>602.9459965719883</v>
      </c>
    </row>
    <row r="274" spans="1:18" x14ac:dyDescent="0.35">
      <c r="A274" s="100">
        <v>9</v>
      </c>
      <c r="B274" s="101" t="s">
        <v>62</v>
      </c>
      <c r="C274" s="101" t="s">
        <v>313</v>
      </c>
      <c r="D274" s="101" t="s">
        <v>118</v>
      </c>
      <c r="E274" s="101" t="s">
        <v>44</v>
      </c>
      <c r="F274" s="101" t="s">
        <v>178</v>
      </c>
      <c r="G274" s="101" t="s">
        <v>894</v>
      </c>
      <c r="H274" s="102">
        <v>6194</v>
      </c>
      <c r="I274" s="100">
        <v>5</v>
      </c>
      <c r="J274" s="103">
        <f>อุดรธานี!F93</f>
        <v>571450.21</v>
      </c>
      <c r="K274" s="104">
        <f>อุดรธานี!AO93</f>
        <v>590322.61</v>
      </c>
      <c r="L274" s="105">
        <f>อุดรธานี!AP93</f>
        <v>2811620.5</v>
      </c>
      <c r="M274" s="105">
        <f>อุดรธานี!AQ93</f>
        <v>2965930.4099999997</v>
      </c>
      <c r="N274" s="101"/>
      <c r="O274" s="101"/>
      <c r="P274" s="101"/>
      <c r="Q274" s="93">
        <f t="shared" si="10"/>
        <v>-154309.90999999968</v>
      </c>
      <c r="R274" s="94">
        <f t="shared" si="11"/>
        <v>453.92646109137877</v>
      </c>
    </row>
    <row r="275" spans="1:18" x14ac:dyDescent="0.35">
      <c r="A275" s="100">
        <v>10</v>
      </c>
      <c r="B275" s="101" t="s">
        <v>62</v>
      </c>
      <c r="C275" s="101" t="s">
        <v>313</v>
      </c>
      <c r="D275" s="101" t="s">
        <v>118</v>
      </c>
      <c r="E275" s="101" t="s">
        <v>44</v>
      </c>
      <c r="F275" s="101" t="s">
        <v>178</v>
      </c>
      <c r="G275" s="101" t="s">
        <v>895</v>
      </c>
      <c r="H275" s="102">
        <v>4841</v>
      </c>
      <c r="I275" s="100">
        <v>4</v>
      </c>
      <c r="J275" s="103">
        <f>อุดรธานี!F94</f>
        <v>436178.1</v>
      </c>
      <c r="K275" s="104">
        <f>อุดรธานี!AO94</f>
        <v>289837.32999999996</v>
      </c>
      <c r="L275" s="105">
        <f>อุดรธานี!AP94</f>
        <v>2573057.9699999997</v>
      </c>
      <c r="M275" s="105">
        <f>อุดรธานี!AQ94</f>
        <v>2585851.52</v>
      </c>
      <c r="N275" s="101"/>
      <c r="O275" s="101"/>
      <c r="P275" s="101"/>
      <c r="Q275" s="93">
        <f t="shared" si="10"/>
        <v>-12793.550000000279</v>
      </c>
      <c r="R275" s="94">
        <f t="shared" si="11"/>
        <v>531.51373063416645</v>
      </c>
    </row>
    <row r="276" spans="1:18" x14ac:dyDescent="0.35">
      <c r="A276" s="100">
        <v>11</v>
      </c>
      <c r="B276" s="101" t="s">
        <v>62</v>
      </c>
      <c r="C276" s="101" t="s">
        <v>313</v>
      </c>
      <c r="D276" s="101" t="s">
        <v>118</v>
      </c>
      <c r="E276" s="101" t="s">
        <v>44</v>
      </c>
      <c r="F276" s="101" t="s">
        <v>178</v>
      </c>
      <c r="G276" s="101" t="s">
        <v>896</v>
      </c>
      <c r="H276" s="102">
        <v>6531</v>
      </c>
      <c r="I276" s="100">
        <v>5</v>
      </c>
      <c r="J276" s="103">
        <f>อุดรธานี!F95</f>
        <v>471899.83</v>
      </c>
      <c r="K276" s="104">
        <f>อุดรธานี!AO95</f>
        <v>443930.91</v>
      </c>
      <c r="L276" s="105">
        <f>อุดรธานี!AP95</f>
        <v>2847143.81</v>
      </c>
      <c r="M276" s="105">
        <f>อุดรธานี!AQ95</f>
        <v>2878654.25</v>
      </c>
      <c r="N276" s="101"/>
      <c r="O276" s="101"/>
      <c r="P276" s="101"/>
      <c r="Q276" s="93">
        <f t="shared" si="10"/>
        <v>-31510.439999999944</v>
      </c>
      <c r="R276" s="94">
        <f t="shared" si="11"/>
        <v>435.94301178992498</v>
      </c>
    </row>
    <row r="277" spans="1:18" x14ac:dyDescent="0.35">
      <c r="A277" s="100">
        <v>12</v>
      </c>
      <c r="B277" s="101" t="s">
        <v>62</v>
      </c>
      <c r="C277" s="101" t="s">
        <v>313</v>
      </c>
      <c r="D277" s="101" t="s">
        <v>118</v>
      </c>
      <c r="E277" s="101" t="s">
        <v>44</v>
      </c>
      <c r="F277" s="101" t="s">
        <v>178</v>
      </c>
      <c r="G277" s="101" t="s">
        <v>897</v>
      </c>
      <c r="H277" s="102">
        <v>4091</v>
      </c>
      <c r="I277" s="100">
        <v>3</v>
      </c>
      <c r="J277" s="103">
        <f>อุดรธานี!F96</f>
        <v>535393.23</v>
      </c>
      <c r="K277" s="104">
        <f>อุดรธานี!AO96</f>
        <v>573077.97000000009</v>
      </c>
      <c r="L277" s="105">
        <f>อุดรธานี!AP96</f>
        <v>2652894.16</v>
      </c>
      <c r="M277" s="105">
        <f>อุดรธานี!AQ96</f>
        <v>2407182.14</v>
      </c>
      <c r="N277" s="101"/>
      <c r="O277" s="101"/>
      <c r="P277" s="101"/>
      <c r="Q277" s="93">
        <f t="shared" si="10"/>
        <v>245712.02000000002</v>
      </c>
      <c r="R277" s="94">
        <f t="shared" si="11"/>
        <v>648.47082864825234</v>
      </c>
    </row>
    <row r="278" spans="1:18" x14ac:dyDescent="0.35">
      <c r="A278" s="100">
        <v>13</v>
      </c>
      <c r="B278" s="101" t="s">
        <v>62</v>
      </c>
      <c r="C278" s="101" t="s">
        <v>313</v>
      </c>
      <c r="D278" s="101" t="s">
        <v>118</v>
      </c>
      <c r="E278" s="101" t="s">
        <v>44</v>
      </c>
      <c r="F278" s="101" t="s">
        <v>178</v>
      </c>
      <c r="G278" s="101" t="s">
        <v>898</v>
      </c>
      <c r="H278" s="102">
        <v>5373</v>
      </c>
      <c r="I278" s="100">
        <v>4</v>
      </c>
      <c r="J278" s="103">
        <f>อุดรธานี!F97</f>
        <v>389304.17</v>
      </c>
      <c r="K278" s="104">
        <f>อุดรธานี!AO97</f>
        <v>386433.58999999997</v>
      </c>
      <c r="L278" s="105">
        <f>อุดรธานี!AP97</f>
        <v>2109149.41</v>
      </c>
      <c r="M278" s="105">
        <f>อุดรธานี!AQ97</f>
        <v>2187278.71</v>
      </c>
      <c r="N278" s="101"/>
      <c r="O278" s="101"/>
      <c r="P278" s="101"/>
      <c r="Q278" s="93">
        <f t="shared" si="10"/>
        <v>-78129.299999999814</v>
      </c>
      <c r="R278" s="94">
        <f t="shared" si="11"/>
        <v>392.54595384329053</v>
      </c>
    </row>
    <row r="279" spans="1:18" x14ac:dyDescent="0.35">
      <c r="A279" s="100">
        <v>14</v>
      </c>
      <c r="B279" s="101" t="s">
        <v>62</v>
      </c>
      <c r="C279" s="101" t="s">
        <v>313</v>
      </c>
      <c r="D279" s="101" t="s">
        <v>118</v>
      </c>
      <c r="E279" s="101" t="s">
        <v>44</v>
      </c>
      <c r="F279" s="101" t="s">
        <v>178</v>
      </c>
      <c r="G279" s="101" t="s">
        <v>899</v>
      </c>
      <c r="H279" s="102">
        <v>4225</v>
      </c>
      <c r="I279" s="100">
        <v>3</v>
      </c>
      <c r="J279" s="103">
        <f>อุดรธานี!F98</f>
        <v>830100.24</v>
      </c>
      <c r="K279" s="104">
        <f>อุดรธานี!AO98</f>
        <v>1017078.5000000001</v>
      </c>
      <c r="L279" s="105">
        <f>อุดรธานี!AP98</f>
        <v>2876343.4799999995</v>
      </c>
      <c r="M279" s="105">
        <f>อุดรธานี!AQ98</f>
        <v>2446979.54</v>
      </c>
      <c r="N279" s="101"/>
      <c r="O279" s="101"/>
      <c r="P279" s="101"/>
      <c r="Q279" s="93">
        <f t="shared" si="10"/>
        <v>429363.93999999948</v>
      </c>
      <c r="R279" s="94">
        <f t="shared" si="11"/>
        <v>680.79135621301759</v>
      </c>
    </row>
    <row r="280" spans="1:18" x14ac:dyDescent="0.35">
      <c r="A280" s="100">
        <v>15</v>
      </c>
      <c r="B280" s="101" t="s">
        <v>62</v>
      </c>
      <c r="C280" s="101" t="s">
        <v>313</v>
      </c>
      <c r="D280" s="101" t="s">
        <v>118</v>
      </c>
      <c r="E280" s="101" t="s">
        <v>44</v>
      </c>
      <c r="F280" s="101" t="s">
        <v>178</v>
      </c>
      <c r="G280" s="101" t="s">
        <v>900</v>
      </c>
      <c r="H280" s="102">
        <v>3361</v>
      </c>
      <c r="I280" s="100">
        <v>3</v>
      </c>
      <c r="J280" s="103">
        <f>อุดรธานี!F99</f>
        <v>443645.49</v>
      </c>
      <c r="K280" s="104">
        <f>อุดรธานี!AO99</f>
        <v>447329.29999999993</v>
      </c>
      <c r="L280" s="105">
        <f>อุดรธานี!AP99</f>
        <v>1464445.3</v>
      </c>
      <c r="M280" s="105">
        <f>อุดรธานี!AQ99</f>
        <v>1566287.07</v>
      </c>
      <c r="N280" s="101"/>
      <c r="O280" s="101"/>
      <c r="P280" s="101"/>
      <c r="Q280" s="93">
        <f t="shared" si="10"/>
        <v>-101841.77000000002</v>
      </c>
      <c r="R280" s="94">
        <f t="shared" si="11"/>
        <v>435.71713775662005</v>
      </c>
    </row>
    <row r="281" spans="1:18" s="112" customFormat="1" x14ac:dyDescent="0.35">
      <c r="A281" s="106">
        <v>6</v>
      </c>
      <c r="B281" s="107" t="s">
        <v>62</v>
      </c>
      <c r="C281" s="107"/>
      <c r="D281" s="107"/>
      <c r="E281" s="107" t="s">
        <v>75</v>
      </c>
      <c r="F281" s="107"/>
      <c r="G281" s="107" t="s">
        <v>315</v>
      </c>
      <c r="H281" s="113">
        <f>SUM(H266:H280)</f>
        <v>76811</v>
      </c>
      <c r="I281" s="106"/>
      <c r="J281" s="109">
        <f>SUM(J266:J280)</f>
        <v>11118149.170000002</v>
      </c>
      <c r="K281" s="109">
        <f>SUM(K266:K280)</f>
        <v>10981579.57</v>
      </c>
      <c r="L281" s="109">
        <f>SUM(L266:L280)</f>
        <v>34854012.579999998</v>
      </c>
      <c r="M281" s="109">
        <f>SUM(M266:M280)</f>
        <v>35165967.560000002</v>
      </c>
      <c r="N281" s="107">
        <v>14</v>
      </c>
      <c r="O281" s="107">
        <v>14</v>
      </c>
      <c r="P281" s="107">
        <f>N281-O281</f>
        <v>0</v>
      </c>
      <c r="Q281" s="110">
        <f t="shared" si="10"/>
        <v>-311954.98000000417</v>
      </c>
      <c r="R281" s="111">
        <f>L281/H281</f>
        <v>453.76329666323829</v>
      </c>
    </row>
    <row r="282" spans="1:18" x14ac:dyDescent="0.35">
      <c r="A282" s="100">
        <v>1</v>
      </c>
      <c r="B282" s="101" t="s">
        <v>62</v>
      </c>
      <c r="C282" s="101" t="s">
        <v>316</v>
      </c>
      <c r="D282" s="101" t="s">
        <v>124</v>
      </c>
      <c r="E282" s="101" t="s">
        <v>45</v>
      </c>
      <c r="F282" s="101" t="s">
        <v>208</v>
      </c>
      <c r="G282" s="101" t="s">
        <v>317</v>
      </c>
      <c r="H282" s="102"/>
      <c r="I282" s="100"/>
      <c r="J282" s="103"/>
      <c r="K282" s="104"/>
      <c r="L282" s="105"/>
      <c r="M282" s="105"/>
      <c r="N282" s="101"/>
      <c r="O282" s="101"/>
      <c r="P282" s="101"/>
    </row>
    <row r="283" spans="1:18" x14ac:dyDescent="0.35">
      <c r="A283" s="100">
        <v>2</v>
      </c>
      <c r="B283" s="101" t="s">
        <v>62</v>
      </c>
      <c r="C283" s="101" t="s">
        <v>316</v>
      </c>
      <c r="D283" s="101" t="s">
        <v>124</v>
      </c>
      <c r="E283" s="101" t="s">
        <v>45</v>
      </c>
      <c r="F283" s="101" t="s">
        <v>178</v>
      </c>
      <c r="G283" s="101" t="s">
        <v>901</v>
      </c>
      <c r="H283" s="102">
        <v>2519</v>
      </c>
      <c r="I283" s="100">
        <v>2</v>
      </c>
      <c r="J283" s="103">
        <f>อุดรธานี!F100</f>
        <v>518515.98</v>
      </c>
      <c r="K283" s="104">
        <f>อุดรธานี!AO100</f>
        <v>648272.68999999994</v>
      </c>
      <c r="L283" s="105">
        <f>อุดรธานี!AP100</f>
        <v>1646018.98</v>
      </c>
      <c r="M283" s="105">
        <f>อุดรธานี!AQ100</f>
        <v>1589613.66</v>
      </c>
      <c r="N283" s="101"/>
      <c r="O283" s="101"/>
      <c r="P283" s="101"/>
      <c r="Q283" s="93">
        <f t="shared" si="10"/>
        <v>56405.320000000065</v>
      </c>
      <c r="R283" s="94">
        <f t="shared" si="11"/>
        <v>653.44143707820558</v>
      </c>
    </row>
    <row r="284" spans="1:18" x14ac:dyDescent="0.35">
      <c r="A284" s="100">
        <v>3</v>
      </c>
      <c r="B284" s="101" t="s">
        <v>62</v>
      </c>
      <c r="C284" s="101" t="s">
        <v>316</v>
      </c>
      <c r="D284" s="101" t="s">
        <v>124</v>
      </c>
      <c r="E284" s="101" t="s">
        <v>45</v>
      </c>
      <c r="F284" s="101" t="s">
        <v>178</v>
      </c>
      <c r="G284" s="101" t="s">
        <v>902</v>
      </c>
      <c r="H284" s="102">
        <v>5267</v>
      </c>
      <c r="I284" s="100">
        <v>4</v>
      </c>
      <c r="J284" s="103">
        <f>อุดรธานี!F101</f>
        <v>602567.02</v>
      </c>
      <c r="K284" s="104">
        <f>อุดรธานี!AO101</f>
        <v>646927.76</v>
      </c>
      <c r="L284" s="105">
        <f>อุดรธานี!AP101</f>
        <v>2728719.35</v>
      </c>
      <c r="M284" s="105">
        <f>อุดรธานี!AQ101</f>
        <v>2230299.08</v>
      </c>
      <c r="N284" s="101"/>
      <c r="O284" s="101"/>
      <c r="P284" s="101"/>
      <c r="Q284" s="93">
        <f t="shared" si="10"/>
        <v>498420.27</v>
      </c>
      <c r="R284" s="94">
        <f t="shared" si="11"/>
        <v>518.07847921017662</v>
      </c>
    </row>
    <row r="285" spans="1:18" x14ac:dyDescent="0.35">
      <c r="A285" s="100">
        <v>4</v>
      </c>
      <c r="B285" s="101" t="s">
        <v>62</v>
      </c>
      <c r="C285" s="101" t="s">
        <v>316</v>
      </c>
      <c r="D285" s="101" t="s">
        <v>124</v>
      </c>
      <c r="E285" s="101" t="s">
        <v>45</v>
      </c>
      <c r="F285" s="101" t="s">
        <v>178</v>
      </c>
      <c r="G285" s="101" t="s">
        <v>903</v>
      </c>
      <c r="H285" s="102">
        <v>2857</v>
      </c>
      <c r="I285" s="100">
        <v>2</v>
      </c>
      <c r="J285" s="103">
        <f>อุดรธานี!F102</f>
        <v>405281.31</v>
      </c>
      <c r="K285" s="104">
        <f>อุดรธานี!AO102</f>
        <v>522451.76000000013</v>
      </c>
      <c r="L285" s="105">
        <f>อุดรธานี!AP102</f>
        <v>2156363.35</v>
      </c>
      <c r="M285" s="105">
        <f>อุดรธานี!AQ102</f>
        <v>1478893.89</v>
      </c>
      <c r="N285" s="101"/>
      <c r="O285" s="101"/>
      <c r="P285" s="101"/>
      <c r="Q285" s="93">
        <f t="shared" si="10"/>
        <v>677469.4600000002</v>
      </c>
      <c r="R285" s="94">
        <f t="shared" si="11"/>
        <v>754.76491074553735</v>
      </c>
    </row>
    <row r="286" spans="1:18" x14ac:dyDescent="0.35">
      <c r="A286" s="100">
        <v>5</v>
      </c>
      <c r="B286" s="101" t="s">
        <v>62</v>
      </c>
      <c r="C286" s="101" t="s">
        <v>316</v>
      </c>
      <c r="D286" s="101" t="s">
        <v>124</v>
      </c>
      <c r="E286" s="101" t="s">
        <v>45</v>
      </c>
      <c r="F286" s="101" t="s">
        <v>178</v>
      </c>
      <c r="G286" s="101" t="s">
        <v>904</v>
      </c>
      <c r="H286" s="102">
        <v>3224</v>
      </c>
      <c r="I286" s="100">
        <v>3</v>
      </c>
      <c r="J286" s="103">
        <f>อุดรธานี!F103</f>
        <v>547190.6</v>
      </c>
      <c r="K286" s="104">
        <f>อุดรธานี!AO103</f>
        <v>498853.78</v>
      </c>
      <c r="L286" s="105">
        <f>อุดรธานี!AP103</f>
        <v>1967883.04</v>
      </c>
      <c r="M286" s="105">
        <f>อุดรธานี!AQ103</f>
        <v>1606952.05</v>
      </c>
      <c r="N286" s="101"/>
      <c r="O286" s="101"/>
      <c r="P286" s="101"/>
      <c r="Q286" s="93">
        <f t="shared" si="10"/>
        <v>360930.99</v>
      </c>
      <c r="R286" s="94">
        <f t="shared" si="11"/>
        <v>610.38555831265512</v>
      </c>
    </row>
    <row r="287" spans="1:18" x14ac:dyDescent="0.35">
      <c r="A287" s="100">
        <v>6</v>
      </c>
      <c r="B287" s="101" t="s">
        <v>62</v>
      </c>
      <c r="C287" s="101" t="s">
        <v>316</v>
      </c>
      <c r="D287" s="101" t="s">
        <v>124</v>
      </c>
      <c r="E287" s="101" t="s">
        <v>45</v>
      </c>
      <c r="F287" s="101" t="s">
        <v>178</v>
      </c>
      <c r="G287" s="101" t="s">
        <v>905</v>
      </c>
      <c r="H287" s="102">
        <v>1708</v>
      </c>
      <c r="I287" s="100">
        <v>2</v>
      </c>
      <c r="J287" s="103">
        <f>อุดรธานี!F104</f>
        <v>426063</v>
      </c>
      <c r="K287" s="104">
        <f>อุดรธานี!AO104</f>
        <v>313288.16000000003</v>
      </c>
      <c r="L287" s="105">
        <f>อุดรธานี!AP104</f>
        <v>1457978.8900000001</v>
      </c>
      <c r="M287" s="105">
        <f>อุดรธานี!AQ104</f>
        <v>1195085.22</v>
      </c>
      <c r="N287" s="101"/>
      <c r="O287" s="101"/>
      <c r="P287" s="101"/>
      <c r="Q287" s="93">
        <f t="shared" si="10"/>
        <v>262893.67000000016</v>
      </c>
      <c r="R287" s="94">
        <f t="shared" si="11"/>
        <v>853.61761709601876</v>
      </c>
    </row>
    <row r="288" spans="1:18" x14ac:dyDescent="0.35">
      <c r="A288" s="100">
        <v>7</v>
      </c>
      <c r="B288" s="101" t="s">
        <v>62</v>
      </c>
      <c r="C288" s="101" t="s">
        <v>316</v>
      </c>
      <c r="D288" s="101" t="s">
        <v>124</v>
      </c>
      <c r="E288" s="101" t="s">
        <v>45</v>
      </c>
      <c r="F288" s="101" t="s">
        <v>178</v>
      </c>
      <c r="G288" s="101" t="s">
        <v>906</v>
      </c>
      <c r="H288" s="102">
        <v>2127</v>
      </c>
      <c r="I288" s="100">
        <v>2</v>
      </c>
      <c r="J288" s="103">
        <f>อุดรธานี!F105</f>
        <v>294329.38</v>
      </c>
      <c r="K288" s="104">
        <f>อุดรธานี!AO105</f>
        <v>191156.76</v>
      </c>
      <c r="L288" s="105">
        <f>อุดรธานี!AP105</f>
        <v>1571759.33</v>
      </c>
      <c r="M288" s="105">
        <f>อุดรธานี!AQ105</f>
        <v>1557074.4400000002</v>
      </c>
      <c r="N288" s="101"/>
      <c r="O288" s="101"/>
      <c r="P288" s="101"/>
      <c r="Q288" s="93">
        <f t="shared" si="10"/>
        <v>14684.889999999898</v>
      </c>
      <c r="R288" s="94">
        <f t="shared" si="11"/>
        <v>738.95596144804892</v>
      </c>
    </row>
    <row r="289" spans="1:18" s="112" customFormat="1" x14ac:dyDescent="0.35">
      <c r="A289" s="106">
        <v>7</v>
      </c>
      <c r="B289" s="107" t="s">
        <v>62</v>
      </c>
      <c r="C289" s="107"/>
      <c r="D289" s="107"/>
      <c r="E289" s="107" t="s">
        <v>75</v>
      </c>
      <c r="F289" s="107"/>
      <c r="G289" s="107" t="s">
        <v>318</v>
      </c>
      <c r="H289" s="113">
        <f>SUM(H282:H288)</f>
        <v>17702</v>
      </c>
      <c r="I289" s="106"/>
      <c r="J289" s="109">
        <f>SUM(J282:J288)</f>
        <v>2793947.29</v>
      </c>
      <c r="K289" s="109">
        <f>SUM(K282:K288)</f>
        <v>2820950.91</v>
      </c>
      <c r="L289" s="109">
        <f>SUM(L282:L288)</f>
        <v>11528722.939999999</v>
      </c>
      <c r="M289" s="109">
        <f>SUM(M282:M288)</f>
        <v>9657918.3399999999</v>
      </c>
      <c r="N289" s="107">
        <v>6</v>
      </c>
      <c r="O289" s="107">
        <v>6</v>
      </c>
      <c r="P289" s="107">
        <f>N289-O289</f>
        <v>0</v>
      </c>
      <c r="Q289" s="110">
        <f t="shared" si="10"/>
        <v>1870804.5999999996</v>
      </c>
      <c r="R289" s="111">
        <f>L289/H289</f>
        <v>651.26668963958866</v>
      </c>
    </row>
    <row r="290" spans="1:18" x14ac:dyDescent="0.35">
      <c r="A290" s="100">
        <v>1</v>
      </c>
      <c r="B290" s="101" t="s">
        <v>62</v>
      </c>
      <c r="C290" s="101" t="s">
        <v>35</v>
      </c>
      <c r="D290" s="101" t="s">
        <v>129</v>
      </c>
      <c r="E290" s="101" t="s">
        <v>36</v>
      </c>
      <c r="F290" s="101" t="s">
        <v>208</v>
      </c>
      <c r="G290" s="101" t="s">
        <v>319</v>
      </c>
      <c r="H290" s="102"/>
      <c r="I290" s="100"/>
      <c r="J290" s="103"/>
      <c r="K290" s="104"/>
      <c r="L290" s="105"/>
      <c r="M290" s="105"/>
      <c r="N290" s="101"/>
      <c r="O290" s="101"/>
      <c r="P290" s="101"/>
    </row>
    <row r="291" spans="1:18" x14ac:dyDescent="0.35">
      <c r="A291" s="100">
        <v>2</v>
      </c>
      <c r="B291" s="101" t="s">
        <v>62</v>
      </c>
      <c r="C291" s="101" t="s">
        <v>35</v>
      </c>
      <c r="D291" s="101" t="s">
        <v>129</v>
      </c>
      <c r="E291" s="101" t="s">
        <v>36</v>
      </c>
      <c r="F291" s="101" t="s">
        <v>178</v>
      </c>
      <c r="G291" s="101" t="s">
        <v>907</v>
      </c>
      <c r="H291" s="102">
        <v>2572</v>
      </c>
      <c r="I291" s="100">
        <v>2</v>
      </c>
      <c r="J291" s="103">
        <f>อุดรธานี!F106</f>
        <v>379029.52</v>
      </c>
      <c r="K291" s="104">
        <f>อุดรธานี!AO106</f>
        <v>301599.82000000007</v>
      </c>
      <c r="L291" s="105">
        <f>อุดรธานี!AP106</f>
        <v>1659641.9100000001</v>
      </c>
      <c r="M291" s="105">
        <f>อุดรธานี!AQ106</f>
        <v>1658192.86</v>
      </c>
      <c r="N291" s="101"/>
      <c r="O291" s="101"/>
      <c r="P291" s="101"/>
      <c r="Q291" s="93">
        <f t="shared" si="10"/>
        <v>1449.0500000000466</v>
      </c>
      <c r="R291" s="94">
        <f t="shared" si="11"/>
        <v>645.27290435458792</v>
      </c>
    </row>
    <row r="292" spans="1:18" x14ac:dyDescent="0.35">
      <c r="A292" s="100">
        <v>3</v>
      </c>
      <c r="B292" s="101" t="s">
        <v>62</v>
      </c>
      <c r="C292" s="101" t="s">
        <v>35</v>
      </c>
      <c r="D292" s="101" t="s">
        <v>129</v>
      </c>
      <c r="E292" s="101" t="s">
        <v>36</v>
      </c>
      <c r="F292" s="101" t="s">
        <v>178</v>
      </c>
      <c r="G292" s="101" t="s">
        <v>908</v>
      </c>
      <c r="H292" s="102">
        <v>7137</v>
      </c>
      <c r="I292" s="100">
        <v>5</v>
      </c>
      <c r="J292" s="103">
        <f>อุดรธานี!F107</f>
        <v>695201.99</v>
      </c>
      <c r="K292" s="104">
        <f>อุดรธานี!AO107</f>
        <v>573859.47</v>
      </c>
      <c r="L292" s="105">
        <f>อุดรธานี!AP107</f>
        <v>3428216.9299999997</v>
      </c>
      <c r="M292" s="105">
        <f>อุดรธานี!AQ107</f>
        <v>3352830.63</v>
      </c>
      <c r="N292" s="101"/>
      <c r="O292" s="101"/>
      <c r="P292" s="101"/>
      <c r="Q292" s="93">
        <f t="shared" si="10"/>
        <v>75386.299999999814</v>
      </c>
      <c r="R292" s="94">
        <f t="shared" si="11"/>
        <v>480.34425248703934</v>
      </c>
    </row>
    <row r="293" spans="1:18" x14ac:dyDescent="0.35">
      <c r="A293" s="100">
        <v>4</v>
      </c>
      <c r="B293" s="101" t="s">
        <v>62</v>
      </c>
      <c r="C293" s="101" t="s">
        <v>35</v>
      </c>
      <c r="D293" s="101" t="s">
        <v>129</v>
      </c>
      <c r="E293" s="101" t="s">
        <v>36</v>
      </c>
      <c r="F293" s="101" t="s">
        <v>178</v>
      </c>
      <c r="G293" s="101" t="s">
        <v>909</v>
      </c>
      <c r="H293" s="102">
        <v>6162</v>
      </c>
      <c r="I293" s="100">
        <v>5</v>
      </c>
      <c r="J293" s="103">
        <f>อุดรธานี!F108</f>
        <v>141004.56</v>
      </c>
      <c r="K293" s="104">
        <f>อุดรธานี!AO108</f>
        <v>30283.570000000007</v>
      </c>
      <c r="L293" s="105">
        <f>อุดรธานี!AP108</f>
        <v>4059522.6799999997</v>
      </c>
      <c r="M293" s="105">
        <f>อุดรธานี!AQ108</f>
        <v>3621776.62</v>
      </c>
      <c r="N293" s="101"/>
      <c r="O293" s="101"/>
      <c r="P293" s="101"/>
      <c r="Q293" s="93">
        <f t="shared" si="10"/>
        <v>437746.05999999959</v>
      </c>
      <c r="R293" s="94">
        <f t="shared" si="11"/>
        <v>658.79952612788054</v>
      </c>
    </row>
    <row r="294" spans="1:18" x14ac:dyDescent="0.35">
      <c r="A294" s="100">
        <v>5</v>
      </c>
      <c r="B294" s="101" t="s">
        <v>62</v>
      </c>
      <c r="C294" s="101" t="s">
        <v>35</v>
      </c>
      <c r="D294" s="101" t="s">
        <v>129</v>
      </c>
      <c r="E294" s="101" t="s">
        <v>36</v>
      </c>
      <c r="F294" s="101" t="s">
        <v>178</v>
      </c>
      <c r="G294" s="101" t="s">
        <v>910</v>
      </c>
      <c r="H294" s="102">
        <v>5550</v>
      </c>
      <c r="I294" s="100">
        <v>4</v>
      </c>
      <c r="J294" s="103">
        <f>อุดรธานี!F109</f>
        <v>325647.90000000002</v>
      </c>
      <c r="K294" s="104">
        <f>อุดรธานี!AO109</f>
        <v>349880.14</v>
      </c>
      <c r="L294" s="105">
        <f>อุดรธานี!AP109</f>
        <v>2202787.9900000002</v>
      </c>
      <c r="M294" s="105">
        <f>อุดรธานี!AQ109</f>
        <v>2380446.6800000002</v>
      </c>
      <c r="N294" s="101"/>
      <c r="O294" s="101"/>
      <c r="P294" s="101"/>
      <c r="Q294" s="93">
        <f t="shared" si="10"/>
        <v>-177658.68999999994</v>
      </c>
      <c r="R294" s="94">
        <f t="shared" si="11"/>
        <v>396.89873693693698</v>
      </c>
    </row>
    <row r="295" spans="1:18" s="112" customFormat="1" x14ac:dyDescent="0.35">
      <c r="A295" s="106">
        <v>8</v>
      </c>
      <c r="B295" s="107" t="s">
        <v>62</v>
      </c>
      <c r="C295" s="107"/>
      <c r="D295" s="107"/>
      <c r="E295" s="107" t="s">
        <v>75</v>
      </c>
      <c r="F295" s="107"/>
      <c r="G295" s="107" t="s">
        <v>320</v>
      </c>
      <c r="H295" s="113">
        <f>SUM(H290:H294)</f>
        <v>21421</v>
      </c>
      <c r="I295" s="106"/>
      <c r="J295" s="109">
        <f>SUM(J290:J294)</f>
        <v>1540883.9700000002</v>
      </c>
      <c r="K295" s="109">
        <f>SUM(K290:K294)</f>
        <v>1255623</v>
      </c>
      <c r="L295" s="109">
        <f>SUM(L290:L294)</f>
        <v>11350169.51</v>
      </c>
      <c r="M295" s="109">
        <f>SUM(M290:M294)</f>
        <v>11013246.789999999</v>
      </c>
      <c r="N295" s="107">
        <v>4</v>
      </c>
      <c r="O295" s="107">
        <v>4</v>
      </c>
      <c r="P295" s="107">
        <f>N295-O295</f>
        <v>0</v>
      </c>
      <c r="Q295" s="110">
        <f t="shared" si="10"/>
        <v>336922.72000000067</v>
      </c>
      <c r="R295" s="111">
        <f>L295/H295</f>
        <v>529.86179496755517</v>
      </c>
    </row>
    <row r="296" spans="1:18" x14ac:dyDescent="0.35">
      <c r="A296" s="100">
        <v>1</v>
      </c>
      <c r="B296" s="101" t="s">
        <v>62</v>
      </c>
      <c r="C296" s="101" t="s">
        <v>321</v>
      </c>
      <c r="D296" s="101" t="s">
        <v>133</v>
      </c>
      <c r="E296" s="101" t="s">
        <v>46</v>
      </c>
      <c r="F296" s="101" t="s">
        <v>208</v>
      </c>
      <c r="G296" s="101" t="s">
        <v>322</v>
      </c>
      <c r="H296" s="102"/>
      <c r="I296" s="100"/>
      <c r="J296" s="103"/>
      <c r="K296" s="104"/>
      <c r="L296" s="105"/>
      <c r="M296" s="105"/>
      <c r="N296" s="101"/>
      <c r="O296" s="101"/>
      <c r="P296" s="101"/>
    </row>
    <row r="297" spans="1:18" x14ac:dyDescent="0.35">
      <c r="A297" s="100">
        <v>2</v>
      </c>
      <c r="B297" s="101" t="s">
        <v>62</v>
      </c>
      <c r="C297" s="101" t="s">
        <v>321</v>
      </c>
      <c r="D297" s="101" t="s">
        <v>133</v>
      </c>
      <c r="E297" s="101" t="s">
        <v>46</v>
      </c>
      <c r="F297" s="101" t="s">
        <v>178</v>
      </c>
      <c r="G297" s="101" t="s">
        <v>911</v>
      </c>
      <c r="H297" s="102">
        <v>3386</v>
      </c>
      <c r="I297" s="100">
        <v>3</v>
      </c>
      <c r="J297" s="103">
        <f>อุดรธานี!F110</f>
        <v>1021601.41</v>
      </c>
      <c r="K297" s="104">
        <f>อุดรธานี!AO110</f>
        <v>1429173.8699999999</v>
      </c>
      <c r="L297" s="105">
        <f>อุดรธานี!AP110</f>
        <v>2723503.4400000004</v>
      </c>
      <c r="M297" s="105">
        <f>อุดรธานี!AQ110</f>
        <v>2150430.9300000002</v>
      </c>
      <c r="N297" s="101"/>
      <c r="O297" s="101"/>
      <c r="P297" s="101"/>
      <c r="Q297" s="93">
        <f t="shared" si="10"/>
        <v>573072.51000000024</v>
      </c>
      <c r="R297" s="94">
        <f t="shared" si="11"/>
        <v>804.34242173656241</v>
      </c>
    </row>
    <row r="298" spans="1:18" x14ac:dyDescent="0.35">
      <c r="A298" s="100">
        <v>3</v>
      </c>
      <c r="B298" s="101" t="s">
        <v>62</v>
      </c>
      <c r="C298" s="101" t="s">
        <v>321</v>
      </c>
      <c r="D298" s="101" t="s">
        <v>133</v>
      </c>
      <c r="E298" s="101" t="s">
        <v>46</v>
      </c>
      <c r="F298" s="101" t="s">
        <v>178</v>
      </c>
      <c r="G298" s="101" t="s">
        <v>912</v>
      </c>
      <c r="H298" s="102">
        <v>2993</v>
      </c>
      <c r="I298" s="100">
        <v>2</v>
      </c>
      <c r="J298" s="103">
        <f>อุดรธานี!F111</f>
        <v>350985.06</v>
      </c>
      <c r="K298" s="104">
        <f>อุดรธานี!AO111</f>
        <v>423076.2</v>
      </c>
      <c r="L298" s="105">
        <f>อุดรธานี!AP111</f>
        <v>1994974.09</v>
      </c>
      <c r="M298" s="105">
        <f>อุดรธานี!AQ111</f>
        <v>1752039.9200000002</v>
      </c>
      <c r="N298" s="101"/>
      <c r="O298" s="101"/>
      <c r="P298" s="101"/>
      <c r="Q298" s="93">
        <f t="shared" si="10"/>
        <v>242934.16999999993</v>
      </c>
      <c r="R298" s="94">
        <f t="shared" si="11"/>
        <v>666.54663882392254</v>
      </c>
    </row>
    <row r="299" spans="1:18" x14ac:dyDescent="0.35">
      <c r="A299" s="100">
        <v>4</v>
      </c>
      <c r="B299" s="101" t="s">
        <v>62</v>
      </c>
      <c r="C299" s="101" t="s">
        <v>321</v>
      </c>
      <c r="D299" s="101" t="s">
        <v>133</v>
      </c>
      <c r="E299" s="101" t="s">
        <v>46</v>
      </c>
      <c r="F299" s="101" t="s">
        <v>178</v>
      </c>
      <c r="G299" s="101" t="s">
        <v>913</v>
      </c>
      <c r="H299" s="102">
        <v>1953</v>
      </c>
      <c r="I299" s="100">
        <v>2</v>
      </c>
      <c r="J299" s="103">
        <f>อุดรธานี!F112</f>
        <v>463340.4</v>
      </c>
      <c r="K299" s="104">
        <f>อุดรธานี!AO112</f>
        <v>599591.93999999994</v>
      </c>
      <c r="L299" s="105">
        <f>อุดรธานี!AP112</f>
        <v>2072029.3</v>
      </c>
      <c r="M299" s="105">
        <f>อุดรธานี!AQ112</f>
        <v>1727097.65</v>
      </c>
      <c r="N299" s="101"/>
      <c r="O299" s="101"/>
      <c r="P299" s="101"/>
      <c r="Q299" s="93">
        <f t="shared" si="10"/>
        <v>344931.65000000014</v>
      </c>
      <c r="R299" s="94">
        <f t="shared" si="11"/>
        <v>1060.9469022017408</v>
      </c>
    </row>
    <row r="300" spans="1:18" x14ac:dyDescent="0.35">
      <c r="A300" s="100">
        <v>5</v>
      </c>
      <c r="B300" s="101" t="s">
        <v>62</v>
      </c>
      <c r="C300" s="101" t="s">
        <v>321</v>
      </c>
      <c r="D300" s="101" t="s">
        <v>133</v>
      </c>
      <c r="E300" s="101" t="s">
        <v>46</v>
      </c>
      <c r="F300" s="101" t="s">
        <v>178</v>
      </c>
      <c r="G300" s="101" t="s">
        <v>914</v>
      </c>
      <c r="H300" s="102">
        <v>1859</v>
      </c>
      <c r="I300" s="100">
        <v>2</v>
      </c>
      <c r="J300" s="103">
        <f>อุดรธานี!F113</f>
        <v>523009.84</v>
      </c>
      <c r="K300" s="104">
        <f>อุดรธานี!AO113</f>
        <v>507627.35000000003</v>
      </c>
      <c r="L300" s="105">
        <f>อุดรธานี!AP113</f>
        <v>1277236.3500000001</v>
      </c>
      <c r="M300" s="105">
        <f>อุดรธานี!AQ113</f>
        <v>1350276.45</v>
      </c>
      <c r="N300" s="101"/>
      <c r="O300" s="101"/>
      <c r="P300" s="101"/>
      <c r="Q300" s="93">
        <f t="shared" si="10"/>
        <v>-73040.09999999986</v>
      </c>
      <c r="R300" s="94">
        <f t="shared" si="11"/>
        <v>687.05559440559443</v>
      </c>
    </row>
    <row r="301" spans="1:18" x14ac:dyDescent="0.35">
      <c r="A301" s="100">
        <v>6</v>
      </c>
      <c r="B301" s="101" t="s">
        <v>62</v>
      </c>
      <c r="C301" s="101" t="s">
        <v>321</v>
      </c>
      <c r="D301" s="101" t="s">
        <v>133</v>
      </c>
      <c r="E301" s="101" t="s">
        <v>46</v>
      </c>
      <c r="F301" s="101" t="s">
        <v>178</v>
      </c>
      <c r="G301" s="101" t="s">
        <v>915</v>
      </c>
      <c r="H301" s="102">
        <v>3125</v>
      </c>
      <c r="I301" s="100">
        <v>3</v>
      </c>
      <c r="J301" s="103">
        <f>อุดรธานี!F114</f>
        <v>329353.03999999998</v>
      </c>
      <c r="K301" s="104">
        <f>อุดรธานี!AO114</f>
        <v>532232.47000000009</v>
      </c>
      <c r="L301" s="105">
        <f>อุดรธานี!AP114</f>
        <v>1934148.4</v>
      </c>
      <c r="M301" s="105">
        <f>อุดรธานี!AQ114</f>
        <v>2089189.5100000002</v>
      </c>
      <c r="N301" s="101"/>
      <c r="O301" s="101"/>
      <c r="P301" s="101"/>
      <c r="Q301" s="93">
        <f t="shared" si="10"/>
        <v>-155041.11000000034</v>
      </c>
      <c r="R301" s="94">
        <f t="shared" si="11"/>
        <v>618.92748799999993</v>
      </c>
    </row>
    <row r="302" spans="1:18" x14ac:dyDescent="0.35">
      <c r="A302" s="100">
        <v>7</v>
      </c>
      <c r="B302" s="101" t="s">
        <v>62</v>
      </c>
      <c r="C302" s="101" t="s">
        <v>321</v>
      </c>
      <c r="D302" s="101" t="s">
        <v>133</v>
      </c>
      <c r="E302" s="101" t="s">
        <v>46</v>
      </c>
      <c r="F302" s="101" t="s">
        <v>178</v>
      </c>
      <c r="G302" s="101" t="s">
        <v>916</v>
      </c>
      <c r="H302" s="102">
        <v>2823</v>
      </c>
      <c r="I302" s="100">
        <v>2</v>
      </c>
      <c r="J302" s="103">
        <f>อุดรธานี!F115</f>
        <v>718094.26</v>
      </c>
      <c r="K302" s="104">
        <f>อุดรธานี!AO115</f>
        <v>930921.20000000007</v>
      </c>
      <c r="L302" s="105">
        <f>อุดรธานี!AP115</f>
        <v>1886921.6300000001</v>
      </c>
      <c r="M302" s="105">
        <f>อุดรธานี!AQ115</f>
        <v>1654349.21</v>
      </c>
      <c r="N302" s="101"/>
      <c r="O302" s="101"/>
      <c r="P302" s="101"/>
      <c r="Q302" s="93">
        <f t="shared" si="10"/>
        <v>232572.42000000016</v>
      </c>
      <c r="R302" s="94">
        <f t="shared" si="11"/>
        <v>668.41007084661715</v>
      </c>
    </row>
    <row r="303" spans="1:18" x14ac:dyDescent="0.35">
      <c r="A303" s="100">
        <v>8</v>
      </c>
      <c r="B303" s="101" t="s">
        <v>62</v>
      </c>
      <c r="C303" s="101" t="s">
        <v>321</v>
      </c>
      <c r="D303" s="101" t="s">
        <v>133</v>
      </c>
      <c r="E303" s="101" t="s">
        <v>46</v>
      </c>
      <c r="F303" s="101" t="s">
        <v>178</v>
      </c>
      <c r="G303" s="101" t="s">
        <v>917</v>
      </c>
      <c r="H303" s="102">
        <v>3239</v>
      </c>
      <c r="I303" s="100">
        <v>3</v>
      </c>
      <c r="J303" s="103">
        <f>อุดรธานี!F116</f>
        <v>940344.71</v>
      </c>
      <c r="K303" s="104">
        <f>อุดรธานี!AO116</f>
        <v>1268898.93</v>
      </c>
      <c r="L303" s="105">
        <f>อุดรธานี!AP116</f>
        <v>1823842.38</v>
      </c>
      <c r="M303" s="105">
        <f>อุดรธานี!AQ116</f>
        <v>1710204.7299999997</v>
      </c>
      <c r="N303" s="101"/>
      <c r="O303" s="101"/>
      <c r="P303" s="101"/>
      <c r="Q303" s="93">
        <f t="shared" si="10"/>
        <v>113637.65000000014</v>
      </c>
      <c r="R303" s="94">
        <f t="shared" si="11"/>
        <v>563.08810744056802</v>
      </c>
    </row>
    <row r="304" spans="1:18" x14ac:dyDescent="0.35">
      <c r="A304" s="100">
        <v>9</v>
      </c>
      <c r="B304" s="101" t="s">
        <v>62</v>
      </c>
      <c r="C304" s="101" t="s">
        <v>321</v>
      </c>
      <c r="D304" s="101" t="s">
        <v>133</v>
      </c>
      <c r="E304" s="101" t="s">
        <v>46</v>
      </c>
      <c r="F304" s="101" t="s">
        <v>178</v>
      </c>
      <c r="G304" s="101" t="s">
        <v>918</v>
      </c>
      <c r="H304" s="102">
        <v>3478</v>
      </c>
      <c r="I304" s="100">
        <v>3</v>
      </c>
      <c r="J304" s="103">
        <f>อุดรธานี!F117</f>
        <v>830681.25</v>
      </c>
      <c r="K304" s="104">
        <f>อุดรธานี!AO117</f>
        <v>1018975.93</v>
      </c>
      <c r="L304" s="105">
        <f>อุดรธานี!AP117</f>
        <v>2176985.37</v>
      </c>
      <c r="M304" s="105">
        <f>อุดรธานี!AQ117</f>
        <v>2096985.2099999997</v>
      </c>
      <c r="N304" s="101"/>
      <c r="O304" s="101"/>
      <c r="P304" s="101"/>
      <c r="Q304" s="93">
        <f t="shared" si="10"/>
        <v>80000.160000000382</v>
      </c>
      <c r="R304" s="94">
        <f t="shared" si="11"/>
        <v>625.9302386428983</v>
      </c>
    </row>
    <row r="305" spans="1:18" x14ac:dyDescent="0.35">
      <c r="A305" s="100">
        <v>10</v>
      </c>
      <c r="B305" s="101" t="s">
        <v>62</v>
      </c>
      <c r="C305" s="101" t="s">
        <v>321</v>
      </c>
      <c r="D305" s="101" t="s">
        <v>133</v>
      </c>
      <c r="E305" s="101" t="s">
        <v>46</v>
      </c>
      <c r="F305" s="101" t="s">
        <v>178</v>
      </c>
      <c r="G305" s="101" t="s">
        <v>919</v>
      </c>
      <c r="H305" s="102">
        <v>1780</v>
      </c>
      <c r="I305" s="100">
        <v>2</v>
      </c>
      <c r="J305" s="103">
        <f>อุดรธานี!F118</f>
        <v>178276.96</v>
      </c>
      <c r="K305" s="104">
        <f>อุดรธานี!AO118</f>
        <v>-196742.53999999998</v>
      </c>
      <c r="L305" s="105">
        <f>อุดรธานี!AP118</f>
        <v>1558461.54</v>
      </c>
      <c r="M305" s="105">
        <f>อุดรธานี!AQ118</f>
        <v>1445852.8499999999</v>
      </c>
      <c r="N305" s="101"/>
      <c r="O305" s="101"/>
      <c r="P305" s="101"/>
      <c r="Q305" s="93">
        <f t="shared" si="10"/>
        <v>112608.69000000018</v>
      </c>
      <c r="R305" s="94">
        <f t="shared" si="11"/>
        <v>875.54019101123595</v>
      </c>
    </row>
    <row r="306" spans="1:18" x14ac:dyDescent="0.35">
      <c r="A306" s="100">
        <v>11</v>
      </c>
      <c r="B306" s="101" t="s">
        <v>62</v>
      </c>
      <c r="C306" s="101" t="s">
        <v>321</v>
      </c>
      <c r="D306" s="101" t="s">
        <v>133</v>
      </c>
      <c r="E306" s="101" t="s">
        <v>46</v>
      </c>
      <c r="F306" s="101" t="s">
        <v>178</v>
      </c>
      <c r="G306" s="101" t="s">
        <v>920</v>
      </c>
      <c r="H306" s="102">
        <v>1995</v>
      </c>
      <c r="I306" s="100">
        <v>2</v>
      </c>
      <c r="J306" s="103">
        <f>อุดรธานี!F119</f>
        <v>271399.61</v>
      </c>
      <c r="K306" s="104">
        <f>อุดรธานี!AO119</f>
        <v>240020.78000000003</v>
      </c>
      <c r="L306" s="105">
        <f>อุดรธานี!AP119</f>
        <v>1236110.8999999999</v>
      </c>
      <c r="M306" s="105">
        <f>อุดรธานี!AQ119</f>
        <v>1088916.8500000001</v>
      </c>
      <c r="N306" s="101"/>
      <c r="O306" s="101"/>
      <c r="P306" s="101"/>
      <c r="Q306" s="93">
        <f t="shared" si="10"/>
        <v>147194.04999999981</v>
      </c>
      <c r="R306" s="94">
        <f t="shared" si="11"/>
        <v>619.60446115288221</v>
      </c>
    </row>
    <row r="307" spans="1:18" x14ac:dyDescent="0.35">
      <c r="A307" s="100">
        <v>12</v>
      </c>
      <c r="B307" s="101" t="s">
        <v>62</v>
      </c>
      <c r="C307" s="101" t="s">
        <v>321</v>
      </c>
      <c r="D307" s="101" t="s">
        <v>133</v>
      </c>
      <c r="E307" s="101" t="s">
        <v>46</v>
      </c>
      <c r="F307" s="101" t="s">
        <v>178</v>
      </c>
      <c r="G307" s="101" t="s">
        <v>921</v>
      </c>
      <c r="H307" s="102">
        <v>2686</v>
      </c>
      <c r="I307" s="100">
        <v>2</v>
      </c>
      <c r="J307" s="103">
        <f>อุดรธานี!F120</f>
        <v>243845.47</v>
      </c>
      <c r="K307" s="104">
        <f>อุดรธานี!AO120</f>
        <v>157907.42000000001</v>
      </c>
      <c r="L307" s="105">
        <f>อุดรธานี!AP120</f>
        <v>1921877.0999999999</v>
      </c>
      <c r="M307" s="105">
        <f>อุดรธานี!AQ120</f>
        <v>1704955.2100000002</v>
      </c>
      <c r="N307" s="101"/>
      <c r="O307" s="101"/>
      <c r="P307" s="101"/>
      <c r="Q307" s="93">
        <f t="shared" si="10"/>
        <v>216921.88999999966</v>
      </c>
      <c r="R307" s="94">
        <f t="shared" si="11"/>
        <v>715.51641846612063</v>
      </c>
    </row>
    <row r="308" spans="1:18" x14ac:dyDescent="0.35">
      <c r="A308" s="100">
        <v>13</v>
      </c>
      <c r="B308" s="101" t="s">
        <v>62</v>
      </c>
      <c r="C308" s="101" t="s">
        <v>321</v>
      </c>
      <c r="D308" s="101" t="s">
        <v>133</v>
      </c>
      <c r="E308" s="101" t="s">
        <v>46</v>
      </c>
      <c r="F308" s="101" t="s">
        <v>178</v>
      </c>
      <c r="G308" s="101" t="s">
        <v>922</v>
      </c>
      <c r="H308" s="102">
        <v>2814</v>
      </c>
      <c r="I308" s="100">
        <v>2</v>
      </c>
      <c r="J308" s="103">
        <f>อุดรธานี!F121</f>
        <v>678842.91</v>
      </c>
      <c r="K308" s="104">
        <f>อุดรธานี!AO121</f>
        <v>595778.52</v>
      </c>
      <c r="L308" s="105">
        <f>อุดรธานี!AP121</f>
        <v>2062913.22</v>
      </c>
      <c r="M308" s="105">
        <f>อุดรธานี!AQ121</f>
        <v>1831070.3099999998</v>
      </c>
      <c r="N308" s="101"/>
      <c r="O308" s="101"/>
      <c r="P308" s="101"/>
      <c r="Q308" s="93">
        <f t="shared" si="10"/>
        <v>231842.91000000015</v>
      </c>
      <c r="R308" s="94">
        <f t="shared" si="11"/>
        <v>733.08927505330485</v>
      </c>
    </row>
    <row r="309" spans="1:18" s="112" customFormat="1" x14ac:dyDescent="0.35">
      <c r="A309" s="106">
        <v>9</v>
      </c>
      <c r="B309" s="107" t="s">
        <v>62</v>
      </c>
      <c r="C309" s="107"/>
      <c r="D309" s="107"/>
      <c r="E309" s="107" t="s">
        <v>75</v>
      </c>
      <c r="F309" s="107"/>
      <c r="G309" s="107" t="s">
        <v>323</v>
      </c>
      <c r="H309" s="113">
        <f>SUM(H296:H308)</f>
        <v>32131</v>
      </c>
      <c r="I309" s="106"/>
      <c r="J309" s="109">
        <f>SUM(J296:J308)</f>
        <v>6549774.9199999999</v>
      </c>
      <c r="K309" s="109">
        <f>SUM(K296:K308)</f>
        <v>7507462.0700000003</v>
      </c>
      <c r="L309" s="109">
        <f>SUM(L296:L308)</f>
        <v>22669003.719999999</v>
      </c>
      <c r="M309" s="109">
        <f>SUM(M296:M308)</f>
        <v>20601368.830000002</v>
      </c>
      <c r="N309" s="107">
        <v>12</v>
      </c>
      <c r="O309" s="107">
        <v>12</v>
      </c>
      <c r="P309" s="107">
        <f>N309-O309</f>
        <v>0</v>
      </c>
      <c r="Q309" s="110">
        <f t="shared" si="10"/>
        <v>2067634.8899999969</v>
      </c>
      <c r="R309" s="111">
        <f>L309/H309</f>
        <v>705.51815131804176</v>
      </c>
    </row>
    <row r="310" spans="1:18" x14ac:dyDescent="0.35">
      <c r="A310" s="100">
        <v>1</v>
      </c>
      <c r="B310" s="101" t="s">
        <v>62</v>
      </c>
      <c r="C310" s="101" t="s">
        <v>37</v>
      </c>
      <c r="D310" s="101" t="s">
        <v>137</v>
      </c>
      <c r="E310" s="101" t="s">
        <v>38</v>
      </c>
      <c r="F310" s="101" t="s">
        <v>208</v>
      </c>
      <c r="G310" s="101" t="s">
        <v>324</v>
      </c>
      <c r="H310" s="102"/>
      <c r="I310" s="100"/>
      <c r="J310" s="103"/>
      <c r="K310" s="104"/>
      <c r="L310" s="105"/>
      <c r="M310" s="105"/>
      <c r="N310" s="101"/>
      <c r="O310" s="101"/>
      <c r="P310" s="101"/>
    </row>
    <row r="311" spans="1:18" x14ac:dyDescent="0.35">
      <c r="A311" s="100">
        <v>2</v>
      </c>
      <c r="B311" s="101" t="s">
        <v>62</v>
      </c>
      <c r="C311" s="101" t="s">
        <v>37</v>
      </c>
      <c r="D311" s="101" t="s">
        <v>137</v>
      </c>
      <c r="E311" s="101" t="s">
        <v>38</v>
      </c>
      <c r="F311" s="101" t="s">
        <v>178</v>
      </c>
      <c r="G311" s="101" t="s">
        <v>923</v>
      </c>
      <c r="H311" s="102">
        <v>5966</v>
      </c>
      <c r="I311" s="100">
        <v>4</v>
      </c>
      <c r="J311" s="103">
        <f>อุดรธานี!F122</f>
        <v>404241.86</v>
      </c>
      <c r="K311" s="104">
        <f>อุดรธานี!AO122</f>
        <v>491649.6</v>
      </c>
      <c r="L311" s="105">
        <f>อุดรธานี!AP122</f>
        <v>2541405.36</v>
      </c>
      <c r="M311" s="105">
        <f>อุดรธานี!AQ122</f>
        <v>2410658.2400000002</v>
      </c>
      <c r="N311" s="101"/>
      <c r="O311" s="101"/>
      <c r="P311" s="101"/>
      <c r="Q311" s="93">
        <f t="shared" si="10"/>
        <v>130747.11999999965</v>
      </c>
      <c r="R311" s="94">
        <f t="shared" si="11"/>
        <v>425.98145491116321</v>
      </c>
    </row>
    <row r="312" spans="1:18" x14ac:dyDescent="0.35">
      <c r="A312" s="100">
        <v>3</v>
      </c>
      <c r="B312" s="101" t="s">
        <v>62</v>
      </c>
      <c r="C312" s="101" t="s">
        <v>37</v>
      </c>
      <c r="D312" s="101" t="s">
        <v>137</v>
      </c>
      <c r="E312" s="101" t="s">
        <v>38</v>
      </c>
      <c r="F312" s="101" t="s">
        <v>178</v>
      </c>
      <c r="G312" s="101" t="s">
        <v>924</v>
      </c>
      <c r="H312" s="102">
        <v>5210</v>
      </c>
      <c r="I312" s="100">
        <v>4</v>
      </c>
      <c r="J312" s="103">
        <f>อุดรธานี!F123</f>
        <v>526745.17000000004</v>
      </c>
      <c r="K312" s="104">
        <f>อุดรธานี!AO123</f>
        <v>505991.65000000008</v>
      </c>
      <c r="L312" s="105">
        <f>อุดรธานี!AP123</f>
        <v>2921985.95</v>
      </c>
      <c r="M312" s="105">
        <f>อุดรธานี!AQ123</f>
        <v>2633987.5099999998</v>
      </c>
      <c r="N312" s="101"/>
      <c r="O312" s="101"/>
      <c r="P312" s="101"/>
      <c r="Q312" s="93">
        <f t="shared" si="10"/>
        <v>287998.44000000041</v>
      </c>
      <c r="R312" s="94">
        <f t="shared" si="11"/>
        <v>560.84183301343569</v>
      </c>
    </row>
    <row r="313" spans="1:18" x14ac:dyDescent="0.35">
      <c r="A313" s="100">
        <v>4</v>
      </c>
      <c r="B313" s="101" t="s">
        <v>62</v>
      </c>
      <c r="C313" s="101" t="s">
        <v>37</v>
      </c>
      <c r="D313" s="101" t="s">
        <v>137</v>
      </c>
      <c r="E313" s="101" t="s">
        <v>38</v>
      </c>
      <c r="F313" s="101" t="s">
        <v>178</v>
      </c>
      <c r="G313" s="101" t="s">
        <v>925</v>
      </c>
      <c r="H313" s="102">
        <v>1442</v>
      </c>
      <c r="I313" s="100">
        <v>1</v>
      </c>
      <c r="J313" s="103">
        <f>อุดรธานี!F124</f>
        <v>70342.58</v>
      </c>
      <c r="K313" s="104">
        <f>อุดรธานี!AO124</f>
        <v>914.32000000000698</v>
      </c>
      <c r="L313" s="105">
        <f>อุดรธานี!AP124</f>
        <v>780282.41</v>
      </c>
      <c r="M313" s="105">
        <f>อุดรธานี!AQ124</f>
        <v>762992.58000000007</v>
      </c>
      <c r="N313" s="101"/>
      <c r="O313" s="101"/>
      <c r="P313" s="101"/>
      <c r="Q313" s="93">
        <f t="shared" si="10"/>
        <v>17289.829999999958</v>
      </c>
      <c r="R313" s="94">
        <f t="shared" si="11"/>
        <v>541.11124133148405</v>
      </c>
    </row>
    <row r="314" spans="1:18" x14ac:dyDescent="0.35">
      <c r="A314" s="100">
        <v>5</v>
      </c>
      <c r="B314" s="101" t="s">
        <v>62</v>
      </c>
      <c r="C314" s="101" t="s">
        <v>37</v>
      </c>
      <c r="D314" s="101" t="s">
        <v>137</v>
      </c>
      <c r="E314" s="101" t="s">
        <v>38</v>
      </c>
      <c r="F314" s="101" t="s">
        <v>178</v>
      </c>
      <c r="G314" s="101" t="s">
        <v>926</v>
      </c>
      <c r="H314" s="102">
        <v>2818</v>
      </c>
      <c r="I314" s="100">
        <v>2</v>
      </c>
      <c r="J314" s="103">
        <f>อุดรธานี!F125</f>
        <v>403089.29</v>
      </c>
      <c r="K314" s="104">
        <f>อุดรธานี!AO125</f>
        <v>426438.41000000003</v>
      </c>
      <c r="L314" s="105">
        <f>อุดรธานี!AP125</f>
        <v>1723843.62</v>
      </c>
      <c r="M314" s="105">
        <f>อุดรธานี!AQ125</f>
        <v>1497649.87</v>
      </c>
      <c r="N314" s="101"/>
      <c r="O314" s="101"/>
      <c r="P314" s="101"/>
      <c r="Q314" s="93">
        <f t="shared" si="10"/>
        <v>226193.75</v>
      </c>
      <c r="R314" s="94">
        <f t="shared" si="11"/>
        <v>611.72591199432225</v>
      </c>
    </row>
    <row r="315" spans="1:18" x14ac:dyDescent="0.35">
      <c r="A315" s="100">
        <v>6</v>
      </c>
      <c r="B315" s="101" t="s">
        <v>62</v>
      </c>
      <c r="C315" s="101" t="s">
        <v>37</v>
      </c>
      <c r="D315" s="101" t="s">
        <v>137</v>
      </c>
      <c r="E315" s="101" t="s">
        <v>38</v>
      </c>
      <c r="F315" s="101" t="s">
        <v>178</v>
      </c>
      <c r="G315" s="101" t="s">
        <v>927</v>
      </c>
      <c r="H315" s="102">
        <v>4638</v>
      </c>
      <c r="I315" s="100">
        <v>4</v>
      </c>
      <c r="J315" s="103">
        <f>อุดรธานี!F126</f>
        <v>715588.78</v>
      </c>
      <c r="K315" s="104">
        <f>อุดรธานี!AO126</f>
        <v>723980.14999999991</v>
      </c>
      <c r="L315" s="105">
        <f>อุดรธานี!AP126</f>
        <v>2003462.83</v>
      </c>
      <c r="M315" s="105">
        <f>อุดรธานี!AQ126</f>
        <v>2178306.38</v>
      </c>
      <c r="N315" s="101"/>
      <c r="O315" s="101"/>
      <c r="P315" s="101"/>
      <c r="Q315" s="93">
        <f t="shared" si="10"/>
        <v>-174843.54999999981</v>
      </c>
      <c r="R315" s="94">
        <f t="shared" si="11"/>
        <v>431.96697498921952</v>
      </c>
    </row>
    <row r="316" spans="1:18" x14ac:dyDescent="0.35">
      <c r="A316" s="100">
        <v>7</v>
      </c>
      <c r="B316" s="101" t="s">
        <v>62</v>
      </c>
      <c r="C316" s="101" t="s">
        <v>37</v>
      </c>
      <c r="D316" s="101" t="s">
        <v>137</v>
      </c>
      <c r="E316" s="101" t="s">
        <v>38</v>
      </c>
      <c r="F316" s="101" t="s">
        <v>178</v>
      </c>
      <c r="G316" s="101" t="s">
        <v>928</v>
      </c>
      <c r="H316" s="102">
        <v>3664</v>
      </c>
      <c r="I316" s="100">
        <v>3</v>
      </c>
      <c r="J316" s="103">
        <f>อุดรธานี!F127</f>
        <v>819411.03</v>
      </c>
      <c r="K316" s="104">
        <f>อุดรธานี!AO127</f>
        <v>823684.97</v>
      </c>
      <c r="L316" s="105">
        <f>อุดรธานี!AP127</f>
        <v>1489912.04</v>
      </c>
      <c r="M316" s="105">
        <f>อุดรธานี!AQ127</f>
        <v>1502934</v>
      </c>
      <c r="N316" s="101"/>
      <c r="O316" s="101"/>
      <c r="P316" s="101"/>
      <c r="Q316" s="93">
        <f t="shared" si="10"/>
        <v>-13021.959999999963</v>
      </c>
      <c r="R316" s="94">
        <f t="shared" si="11"/>
        <v>406.63538209606986</v>
      </c>
    </row>
    <row r="317" spans="1:18" x14ac:dyDescent="0.35">
      <c r="A317" s="100">
        <v>8</v>
      </c>
      <c r="B317" s="101" t="s">
        <v>62</v>
      </c>
      <c r="C317" s="101" t="s">
        <v>37</v>
      </c>
      <c r="D317" s="101" t="s">
        <v>137</v>
      </c>
      <c r="E317" s="101" t="s">
        <v>38</v>
      </c>
      <c r="F317" s="101" t="s">
        <v>178</v>
      </c>
      <c r="G317" s="101" t="s">
        <v>929</v>
      </c>
      <c r="H317" s="102">
        <v>4102</v>
      </c>
      <c r="I317" s="100">
        <v>3</v>
      </c>
      <c r="J317" s="103">
        <f>อุดรธานี!F128</f>
        <v>551135.1</v>
      </c>
      <c r="K317" s="104">
        <f>อุดรธานี!AO128</f>
        <v>619965.06000000006</v>
      </c>
      <c r="L317" s="105">
        <f>อุดรธานี!AP128</f>
        <v>2083987.02</v>
      </c>
      <c r="M317" s="105">
        <f>อุดรธานี!AQ128</f>
        <v>1850109.48</v>
      </c>
      <c r="N317" s="101"/>
      <c r="O317" s="101"/>
      <c r="P317" s="101"/>
      <c r="Q317" s="93">
        <f t="shared" si="10"/>
        <v>233877.54000000004</v>
      </c>
      <c r="R317" s="94">
        <f t="shared" si="11"/>
        <v>508.04169185763044</v>
      </c>
    </row>
    <row r="318" spans="1:18" x14ac:dyDescent="0.35">
      <c r="A318" s="100">
        <v>9</v>
      </c>
      <c r="B318" s="101" t="s">
        <v>62</v>
      </c>
      <c r="C318" s="101" t="s">
        <v>37</v>
      </c>
      <c r="D318" s="101" t="s">
        <v>137</v>
      </c>
      <c r="E318" s="101" t="s">
        <v>38</v>
      </c>
      <c r="F318" s="101" t="s">
        <v>178</v>
      </c>
      <c r="G318" s="101" t="s">
        <v>930</v>
      </c>
      <c r="H318" s="102">
        <v>1926</v>
      </c>
      <c r="I318" s="100">
        <v>2</v>
      </c>
      <c r="J318" s="103">
        <f>อุดรธานี!F129</f>
        <v>818625.61</v>
      </c>
      <c r="K318" s="104">
        <f>อุดรธานี!AO129</f>
        <v>711878.66</v>
      </c>
      <c r="L318" s="105">
        <f>อุดรธานี!AP129</f>
        <v>1775585.48</v>
      </c>
      <c r="M318" s="105">
        <f>อุดรธานี!AQ129</f>
        <v>1877718.79</v>
      </c>
      <c r="N318" s="101"/>
      <c r="O318" s="101"/>
      <c r="P318" s="101"/>
      <c r="Q318" s="93">
        <f t="shared" si="10"/>
        <v>-102133.31000000006</v>
      </c>
      <c r="R318" s="94">
        <f t="shared" si="11"/>
        <v>921.90315680166145</v>
      </c>
    </row>
    <row r="319" spans="1:18" x14ac:dyDescent="0.35">
      <c r="A319" s="100">
        <v>10</v>
      </c>
      <c r="B319" s="101" t="s">
        <v>62</v>
      </c>
      <c r="C319" s="101" t="s">
        <v>37</v>
      </c>
      <c r="D319" s="101" t="s">
        <v>137</v>
      </c>
      <c r="E319" s="101" t="s">
        <v>38</v>
      </c>
      <c r="F319" s="101" t="s">
        <v>178</v>
      </c>
      <c r="G319" s="101" t="s">
        <v>931</v>
      </c>
      <c r="H319" s="102">
        <v>2908</v>
      </c>
      <c r="I319" s="100">
        <v>2</v>
      </c>
      <c r="J319" s="103">
        <f>อุดรธานี!F130</f>
        <v>343841.94</v>
      </c>
      <c r="K319" s="104">
        <f>อุดรธานี!AO130</f>
        <v>390255.34</v>
      </c>
      <c r="L319" s="105">
        <f>อุดรธานี!AP130</f>
        <v>1849073.6800000002</v>
      </c>
      <c r="M319" s="105">
        <f>อุดรธานี!AQ130</f>
        <v>1745922.22</v>
      </c>
      <c r="N319" s="101"/>
      <c r="O319" s="101"/>
      <c r="P319" s="101"/>
      <c r="Q319" s="93">
        <f t="shared" si="10"/>
        <v>103151.4600000002</v>
      </c>
      <c r="R319" s="94">
        <f t="shared" si="11"/>
        <v>635.85752407152688</v>
      </c>
    </row>
    <row r="320" spans="1:18" x14ac:dyDescent="0.35">
      <c r="A320" s="100">
        <v>11</v>
      </c>
      <c r="B320" s="101" t="s">
        <v>62</v>
      </c>
      <c r="C320" s="101" t="s">
        <v>37</v>
      </c>
      <c r="D320" s="101" t="s">
        <v>137</v>
      </c>
      <c r="E320" s="101" t="s">
        <v>38</v>
      </c>
      <c r="F320" s="101" t="s">
        <v>178</v>
      </c>
      <c r="G320" s="101" t="s">
        <v>932</v>
      </c>
      <c r="H320" s="102">
        <v>3030</v>
      </c>
      <c r="I320" s="100">
        <v>3</v>
      </c>
      <c r="J320" s="103">
        <f>อุดรธานี!F131</f>
        <v>94110.84</v>
      </c>
      <c r="K320" s="104">
        <f>อุดรธานี!AO131</f>
        <v>51948.97</v>
      </c>
      <c r="L320" s="105">
        <f>อุดรธานี!AP131</f>
        <v>1243821.44</v>
      </c>
      <c r="M320" s="105">
        <f>อุดรธานี!AQ131</f>
        <v>1379193.25</v>
      </c>
      <c r="N320" s="101"/>
      <c r="O320" s="101"/>
      <c r="P320" s="101"/>
      <c r="Q320" s="93">
        <f t="shared" si="10"/>
        <v>-135371.81000000006</v>
      </c>
      <c r="R320" s="94">
        <f t="shared" si="11"/>
        <v>410.50212541254126</v>
      </c>
    </row>
    <row r="321" spans="1:18" s="112" customFormat="1" x14ac:dyDescent="0.35">
      <c r="A321" s="106">
        <v>10</v>
      </c>
      <c r="B321" s="107" t="s">
        <v>62</v>
      </c>
      <c r="C321" s="107"/>
      <c r="D321" s="107"/>
      <c r="E321" s="107" t="s">
        <v>75</v>
      </c>
      <c r="F321" s="107"/>
      <c r="G321" s="107" t="s">
        <v>325</v>
      </c>
      <c r="H321" s="113">
        <f>SUM(H310:H320)</f>
        <v>35704</v>
      </c>
      <c r="I321" s="106"/>
      <c r="J321" s="109">
        <f>SUM(J310:J320)</f>
        <v>4747132.2</v>
      </c>
      <c r="K321" s="109">
        <f>SUM(K310:K320)</f>
        <v>4746707.129999999</v>
      </c>
      <c r="L321" s="109">
        <f>SUM(L310:L320)</f>
        <v>18413359.830000002</v>
      </c>
      <c r="M321" s="109">
        <f>SUM(M310:M320)</f>
        <v>17839472.32</v>
      </c>
      <c r="N321" s="107">
        <v>10</v>
      </c>
      <c r="O321" s="107">
        <v>10</v>
      </c>
      <c r="P321" s="107">
        <f>N321-O321</f>
        <v>0</v>
      </c>
      <c r="Q321" s="110">
        <f t="shared" si="10"/>
        <v>573887.51000000164</v>
      </c>
      <c r="R321" s="111">
        <f>L321/H321</f>
        <v>515.72260334976477</v>
      </c>
    </row>
    <row r="322" spans="1:18" x14ac:dyDescent="0.35">
      <c r="A322" s="100">
        <v>1</v>
      </c>
      <c r="B322" s="101" t="s">
        <v>62</v>
      </c>
      <c r="C322" s="101" t="s">
        <v>326</v>
      </c>
      <c r="D322" s="101" t="s">
        <v>156</v>
      </c>
      <c r="E322" s="101" t="s">
        <v>47</v>
      </c>
      <c r="F322" s="101" t="s">
        <v>327</v>
      </c>
      <c r="G322" s="101" t="s">
        <v>328</v>
      </c>
      <c r="H322" s="102"/>
      <c r="I322" s="100"/>
      <c r="J322" s="103"/>
      <c r="K322" s="104"/>
      <c r="L322" s="105"/>
      <c r="M322" s="105"/>
      <c r="N322" s="101"/>
      <c r="O322" s="101"/>
      <c r="P322" s="101"/>
    </row>
    <row r="323" spans="1:18" x14ac:dyDescent="0.35">
      <c r="A323" s="100">
        <v>2</v>
      </c>
      <c r="B323" s="101" t="s">
        <v>62</v>
      </c>
      <c r="C323" s="101" t="s">
        <v>326</v>
      </c>
      <c r="D323" s="101" t="s">
        <v>156</v>
      </c>
      <c r="E323" s="101" t="s">
        <v>47</v>
      </c>
      <c r="F323" s="101" t="s">
        <v>178</v>
      </c>
      <c r="G323" s="101" t="s">
        <v>933</v>
      </c>
      <c r="H323" s="102">
        <v>8840</v>
      </c>
      <c r="I323" s="100">
        <v>5</v>
      </c>
      <c r="J323" s="103">
        <f>อุดรธานี!F132</f>
        <v>653239.63</v>
      </c>
      <c r="K323" s="104">
        <f>อุดรธานี!AO132</f>
        <v>738034.84000000008</v>
      </c>
      <c r="L323" s="105">
        <f>อุดรธานี!AP132</f>
        <v>3138457.26</v>
      </c>
      <c r="M323" s="105">
        <f>อุดรธานี!AQ132</f>
        <v>2871997.26</v>
      </c>
      <c r="N323" s="101"/>
      <c r="O323" s="101"/>
      <c r="P323" s="101"/>
      <c r="Q323" s="93">
        <f t="shared" si="10"/>
        <v>266460</v>
      </c>
      <c r="R323" s="94">
        <f t="shared" si="11"/>
        <v>355.02910180995474</v>
      </c>
    </row>
    <row r="324" spans="1:18" x14ac:dyDescent="0.35">
      <c r="A324" s="100">
        <v>3</v>
      </c>
      <c r="B324" s="101" t="s">
        <v>62</v>
      </c>
      <c r="C324" s="101" t="s">
        <v>326</v>
      </c>
      <c r="D324" s="101" t="s">
        <v>156</v>
      </c>
      <c r="E324" s="101" t="s">
        <v>47</v>
      </c>
      <c r="F324" s="101" t="s">
        <v>178</v>
      </c>
      <c r="G324" s="101" t="s">
        <v>934</v>
      </c>
      <c r="H324" s="102">
        <v>4792</v>
      </c>
      <c r="I324" s="100">
        <v>4</v>
      </c>
      <c r="J324" s="103">
        <f>อุดรธานี!F133</f>
        <v>704119.83</v>
      </c>
      <c r="K324" s="104">
        <f>อุดรธานี!AO133</f>
        <v>901858.12</v>
      </c>
      <c r="L324" s="105">
        <f>อุดรธานี!AP133</f>
        <v>2420383.8600000003</v>
      </c>
      <c r="M324" s="105">
        <f>อุดรธานี!AQ133</f>
        <v>1956088.5199999998</v>
      </c>
      <c r="N324" s="101"/>
      <c r="O324" s="101"/>
      <c r="P324" s="101"/>
      <c r="Q324" s="93">
        <f t="shared" si="10"/>
        <v>464295.34000000055</v>
      </c>
      <c r="R324" s="94">
        <f t="shared" si="11"/>
        <v>505.08845158597671</v>
      </c>
    </row>
    <row r="325" spans="1:18" x14ac:dyDescent="0.35">
      <c r="A325" s="100">
        <v>4</v>
      </c>
      <c r="B325" s="101" t="s">
        <v>62</v>
      </c>
      <c r="C325" s="101" t="s">
        <v>326</v>
      </c>
      <c r="D325" s="101" t="s">
        <v>156</v>
      </c>
      <c r="E325" s="101" t="s">
        <v>47</v>
      </c>
      <c r="F325" s="101" t="s">
        <v>178</v>
      </c>
      <c r="G325" s="101" t="s">
        <v>935</v>
      </c>
      <c r="H325" s="102">
        <v>8494</v>
      </c>
      <c r="I325" s="100">
        <v>5</v>
      </c>
      <c r="J325" s="103">
        <f>อุดรธานี!F134</f>
        <v>971930.76</v>
      </c>
      <c r="K325" s="104">
        <f>อุดรธานี!AO134</f>
        <v>1108781.6099999999</v>
      </c>
      <c r="L325" s="105">
        <f>อุดรธานี!AP134</f>
        <v>4040634.05</v>
      </c>
      <c r="M325" s="105">
        <f>อุดรธานี!AQ134</f>
        <v>3873962.55</v>
      </c>
      <c r="N325" s="101"/>
      <c r="O325" s="101"/>
      <c r="P325" s="101"/>
      <c r="Q325" s="93">
        <f t="shared" si="10"/>
        <v>166671.5</v>
      </c>
      <c r="R325" s="94">
        <f t="shared" si="11"/>
        <v>475.70450317871439</v>
      </c>
    </row>
    <row r="326" spans="1:18" x14ac:dyDescent="0.35">
      <c r="A326" s="100">
        <v>5</v>
      </c>
      <c r="B326" s="101" t="s">
        <v>62</v>
      </c>
      <c r="C326" s="101" t="s">
        <v>326</v>
      </c>
      <c r="D326" s="101" t="s">
        <v>156</v>
      </c>
      <c r="E326" s="101" t="s">
        <v>47</v>
      </c>
      <c r="F326" s="101" t="s">
        <v>178</v>
      </c>
      <c r="G326" s="101" t="s">
        <v>936</v>
      </c>
      <c r="H326" s="102">
        <v>6351</v>
      </c>
      <c r="I326" s="100">
        <v>5</v>
      </c>
      <c r="J326" s="103">
        <f>อุดรธานี!F135</f>
        <v>407574.64</v>
      </c>
      <c r="K326" s="104">
        <f>อุดรธานี!AO135</f>
        <v>625381.58000000007</v>
      </c>
      <c r="L326" s="105">
        <f>อุดรธานี!AP135</f>
        <v>2123394.6</v>
      </c>
      <c r="M326" s="105">
        <f>อุดรธานี!AQ135</f>
        <v>1946829.45</v>
      </c>
      <c r="N326" s="101"/>
      <c r="O326" s="101"/>
      <c r="P326" s="101"/>
      <c r="Q326" s="93">
        <f t="shared" ref="Q326:Q389" si="12">L326-M326</f>
        <v>176565.15000000014</v>
      </c>
      <c r="R326" s="94">
        <f t="shared" ref="R326:R389" si="13">L326/H326</f>
        <v>334.3401983939537</v>
      </c>
    </row>
    <row r="327" spans="1:18" x14ac:dyDescent="0.35">
      <c r="A327" s="100">
        <v>6</v>
      </c>
      <c r="B327" s="101" t="s">
        <v>62</v>
      </c>
      <c r="C327" s="101" t="s">
        <v>326</v>
      </c>
      <c r="D327" s="101" t="s">
        <v>156</v>
      </c>
      <c r="E327" s="101" t="s">
        <v>47</v>
      </c>
      <c r="F327" s="101" t="s">
        <v>178</v>
      </c>
      <c r="G327" s="101" t="s">
        <v>937</v>
      </c>
      <c r="H327" s="102">
        <v>3830</v>
      </c>
      <c r="I327" s="100">
        <v>3</v>
      </c>
      <c r="J327" s="103">
        <f>อุดรธานี!F136</f>
        <v>657598.09</v>
      </c>
      <c r="K327" s="104">
        <f>อุดรธานี!AO136</f>
        <v>732426.65999999992</v>
      </c>
      <c r="L327" s="105">
        <f>อุดรธานี!AP136</f>
        <v>1805236.1900000002</v>
      </c>
      <c r="M327" s="105">
        <f>อุดรธานี!AQ136</f>
        <v>1510768.0699999998</v>
      </c>
      <c r="N327" s="101"/>
      <c r="O327" s="101"/>
      <c r="P327" s="101"/>
      <c r="Q327" s="93">
        <f t="shared" si="12"/>
        <v>294468.12000000034</v>
      </c>
      <c r="R327" s="94">
        <f t="shared" si="13"/>
        <v>471.34104177545697</v>
      </c>
    </row>
    <row r="328" spans="1:18" x14ac:dyDescent="0.35">
      <c r="A328" s="100">
        <v>7</v>
      </c>
      <c r="B328" s="101" t="s">
        <v>62</v>
      </c>
      <c r="C328" s="101" t="s">
        <v>326</v>
      </c>
      <c r="D328" s="101" t="s">
        <v>156</v>
      </c>
      <c r="E328" s="101" t="s">
        <v>47</v>
      </c>
      <c r="F328" s="101" t="s">
        <v>178</v>
      </c>
      <c r="G328" s="101" t="s">
        <v>938</v>
      </c>
      <c r="H328" s="102">
        <v>7121</v>
      </c>
      <c r="I328" s="100">
        <v>5</v>
      </c>
      <c r="J328" s="103">
        <f>อุดรธานี!F137</f>
        <v>600210.97</v>
      </c>
      <c r="K328" s="104">
        <f>อุดรธานี!AO137</f>
        <v>1068479.54</v>
      </c>
      <c r="L328" s="105">
        <f>อุดรธานี!AP137</f>
        <v>3632987.82</v>
      </c>
      <c r="M328" s="105">
        <f>อุดรธานี!AQ137</f>
        <v>2366600.5</v>
      </c>
      <c r="N328" s="101"/>
      <c r="O328" s="101"/>
      <c r="P328" s="101"/>
      <c r="Q328" s="93">
        <f t="shared" si="12"/>
        <v>1266387.3199999998</v>
      </c>
      <c r="R328" s="94">
        <f t="shared" si="13"/>
        <v>510.17944389832888</v>
      </c>
    </row>
    <row r="329" spans="1:18" x14ac:dyDescent="0.35">
      <c r="A329" s="100">
        <v>8</v>
      </c>
      <c r="B329" s="101" t="s">
        <v>62</v>
      </c>
      <c r="C329" s="101" t="s">
        <v>326</v>
      </c>
      <c r="D329" s="101" t="s">
        <v>156</v>
      </c>
      <c r="E329" s="101" t="s">
        <v>47</v>
      </c>
      <c r="F329" s="101" t="s">
        <v>178</v>
      </c>
      <c r="G329" s="101" t="s">
        <v>939</v>
      </c>
      <c r="H329" s="102">
        <v>3156</v>
      </c>
      <c r="I329" s="100">
        <v>3</v>
      </c>
      <c r="J329" s="103">
        <f>อุดรธานี!F138</f>
        <v>506195.46</v>
      </c>
      <c r="K329" s="104">
        <f>อุดรธานี!AO138</f>
        <v>717918.05999999994</v>
      </c>
      <c r="L329" s="105">
        <f>อุดรธานี!AP138</f>
        <v>2234663.9900000002</v>
      </c>
      <c r="M329" s="105">
        <f>อุดรธานี!AQ138</f>
        <v>2134606.9700000002</v>
      </c>
      <c r="N329" s="101"/>
      <c r="O329" s="101"/>
      <c r="P329" s="101"/>
      <c r="Q329" s="93">
        <f t="shared" si="12"/>
        <v>100057.02000000002</v>
      </c>
      <c r="R329" s="94">
        <f t="shared" si="13"/>
        <v>708.06843789607103</v>
      </c>
    </row>
    <row r="330" spans="1:18" x14ac:dyDescent="0.35">
      <c r="A330" s="100">
        <v>9</v>
      </c>
      <c r="B330" s="101" t="s">
        <v>62</v>
      </c>
      <c r="C330" s="101" t="s">
        <v>326</v>
      </c>
      <c r="D330" s="101" t="s">
        <v>156</v>
      </c>
      <c r="E330" s="101" t="s">
        <v>47</v>
      </c>
      <c r="F330" s="101" t="s">
        <v>178</v>
      </c>
      <c r="G330" s="101" t="s">
        <v>940</v>
      </c>
      <c r="H330" s="102">
        <v>3445</v>
      </c>
      <c r="I330" s="100">
        <v>3</v>
      </c>
      <c r="J330" s="103">
        <f>อุดรธานี!F139</f>
        <v>309957.14</v>
      </c>
      <c r="K330" s="104">
        <f>อุดรธานี!AO139</f>
        <v>405167.36000000004</v>
      </c>
      <c r="L330" s="105">
        <f>อุดรธานี!AP139</f>
        <v>2381524.41</v>
      </c>
      <c r="M330" s="105">
        <f>อุดรธานี!AQ139</f>
        <v>2368847.2400000002</v>
      </c>
      <c r="N330" s="101"/>
      <c r="O330" s="101"/>
      <c r="P330" s="101"/>
      <c r="Q330" s="93">
        <f t="shared" si="12"/>
        <v>12677.169999999925</v>
      </c>
      <c r="R330" s="94">
        <f t="shared" si="13"/>
        <v>691.2988127721336</v>
      </c>
    </row>
    <row r="331" spans="1:18" x14ac:dyDescent="0.35">
      <c r="A331" s="100">
        <v>10</v>
      </c>
      <c r="B331" s="101" t="s">
        <v>62</v>
      </c>
      <c r="C331" s="101" t="s">
        <v>326</v>
      </c>
      <c r="D331" s="101" t="s">
        <v>156</v>
      </c>
      <c r="E331" s="101" t="s">
        <v>47</v>
      </c>
      <c r="F331" s="101" t="s">
        <v>178</v>
      </c>
      <c r="G331" s="101" t="s">
        <v>941</v>
      </c>
      <c r="H331" s="102">
        <v>7922</v>
      </c>
      <c r="I331" s="100">
        <v>5</v>
      </c>
      <c r="J331" s="103">
        <f>อุดรธานี!F140</f>
        <v>650366.78</v>
      </c>
      <c r="K331" s="104">
        <f>อุดรธานี!AO140</f>
        <v>1008128.6300000001</v>
      </c>
      <c r="L331" s="105">
        <f>อุดรธานี!AP140</f>
        <v>3088807.63</v>
      </c>
      <c r="M331" s="105">
        <f>อุดรธานี!AQ140</f>
        <v>2989573.1799999997</v>
      </c>
      <c r="N331" s="101"/>
      <c r="O331" s="101"/>
      <c r="P331" s="101"/>
      <c r="Q331" s="93">
        <f t="shared" si="12"/>
        <v>99234.450000000186</v>
      </c>
      <c r="R331" s="94">
        <f t="shared" si="13"/>
        <v>389.90250315576873</v>
      </c>
    </row>
    <row r="332" spans="1:18" x14ac:dyDescent="0.35">
      <c r="A332" s="100">
        <v>11</v>
      </c>
      <c r="B332" s="101" t="s">
        <v>62</v>
      </c>
      <c r="C332" s="101" t="s">
        <v>326</v>
      </c>
      <c r="D332" s="101" t="s">
        <v>156</v>
      </c>
      <c r="E332" s="101" t="s">
        <v>47</v>
      </c>
      <c r="F332" s="101" t="s">
        <v>178</v>
      </c>
      <c r="G332" s="101" t="s">
        <v>942</v>
      </c>
      <c r="H332" s="102">
        <v>4222</v>
      </c>
      <c r="I332" s="100">
        <v>3</v>
      </c>
      <c r="J332" s="103">
        <f>อุดรธานี!F141</f>
        <v>741381.17</v>
      </c>
      <c r="K332" s="104">
        <f>อุดรธานี!AO141</f>
        <v>987642.84</v>
      </c>
      <c r="L332" s="105">
        <f>อุดรธานี!AP141</f>
        <v>3254137.63</v>
      </c>
      <c r="M332" s="105">
        <f>อุดรธานี!AQ141</f>
        <v>2433297.9699999997</v>
      </c>
      <c r="N332" s="101"/>
      <c r="O332" s="101"/>
      <c r="P332" s="101"/>
      <c r="Q332" s="93">
        <f t="shared" si="12"/>
        <v>820839.66000000015</v>
      </c>
      <c r="R332" s="94">
        <f t="shared" si="13"/>
        <v>770.75737328280434</v>
      </c>
    </row>
    <row r="333" spans="1:18" x14ac:dyDescent="0.35">
      <c r="A333" s="100">
        <v>12</v>
      </c>
      <c r="B333" s="101" t="s">
        <v>62</v>
      </c>
      <c r="C333" s="101" t="s">
        <v>326</v>
      </c>
      <c r="D333" s="101" t="s">
        <v>156</v>
      </c>
      <c r="E333" s="101" t="s">
        <v>47</v>
      </c>
      <c r="F333" s="101" t="s">
        <v>178</v>
      </c>
      <c r="G333" s="101" t="s">
        <v>943</v>
      </c>
      <c r="H333" s="102">
        <v>4359</v>
      </c>
      <c r="I333" s="100">
        <v>3</v>
      </c>
      <c r="J333" s="103">
        <f>อุดรธานี!F142</f>
        <v>419180.91</v>
      </c>
      <c r="K333" s="104">
        <f>อุดรธานี!AO142</f>
        <v>565180.5199999999</v>
      </c>
      <c r="L333" s="105">
        <f>อุดรธานี!AP142</f>
        <v>3294481.39</v>
      </c>
      <c r="M333" s="105">
        <f>อุดรธานี!AQ142</f>
        <v>1930185.05</v>
      </c>
      <c r="N333" s="101"/>
      <c r="O333" s="101"/>
      <c r="P333" s="101"/>
      <c r="Q333" s="93">
        <f t="shared" si="12"/>
        <v>1364296.34</v>
      </c>
      <c r="R333" s="94">
        <f t="shared" si="13"/>
        <v>755.788343656802</v>
      </c>
    </row>
    <row r="334" spans="1:18" x14ac:dyDescent="0.35">
      <c r="A334" s="100">
        <v>13</v>
      </c>
      <c r="B334" s="101" t="s">
        <v>62</v>
      </c>
      <c r="C334" s="101" t="s">
        <v>326</v>
      </c>
      <c r="D334" s="101" t="s">
        <v>156</v>
      </c>
      <c r="E334" s="101" t="s">
        <v>47</v>
      </c>
      <c r="F334" s="101" t="s">
        <v>178</v>
      </c>
      <c r="G334" s="101" t="s">
        <v>944</v>
      </c>
      <c r="H334" s="102">
        <v>4175</v>
      </c>
      <c r="I334" s="100">
        <v>3</v>
      </c>
      <c r="J334" s="103">
        <f>อุดรธานี!F143</f>
        <v>484181.1</v>
      </c>
      <c r="K334" s="104">
        <f>อุดรธานี!AO143</f>
        <v>668864.40999999992</v>
      </c>
      <c r="L334" s="105">
        <f>อุดรธานี!AP143</f>
        <v>2262781.7599999998</v>
      </c>
      <c r="M334" s="105">
        <f>อุดรธานี!AQ143</f>
        <v>1999031.78</v>
      </c>
      <c r="N334" s="101"/>
      <c r="O334" s="101"/>
      <c r="P334" s="101"/>
      <c r="Q334" s="93">
        <f t="shared" si="12"/>
        <v>263749.97999999975</v>
      </c>
      <c r="R334" s="94">
        <f t="shared" si="13"/>
        <v>541.98365508982033</v>
      </c>
    </row>
    <row r="335" spans="1:18" x14ac:dyDescent="0.35">
      <c r="A335" s="100">
        <v>14</v>
      </c>
      <c r="B335" s="101" t="s">
        <v>62</v>
      </c>
      <c r="C335" s="101" t="s">
        <v>326</v>
      </c>
      <c r="D335" s="101" t="s">
        <v>156</v>
      </c>
      <c r="E335" s="101" t="s">
        <v>47</v>
      </c>
      <c r="F335" s="101" t="s">
        <v>178</v>
      </c>
      <c r="G335" s="101" t="s">
        <v>945</v>
      </c>
      <c r="H335" s="102">
        <v>2620</v>
      </c>
      <c r="I335" s="100">
        <v>2</v>
      </c>
      <c r="J335" s="103">
        <f>อุดรธานี!F144</f>
        <v>301098.93</v>
      </c>
      <c r="K335" s="104">
        <f>อุดรธานี!AO144</f>
        <v>381544.87</v>
      </c>
      <c r="L335" s="105">
        <f>อุดรธานี!AP144</f>
        <v>1806271.54</v>
      </c>
      <c r="M335" s="105">
        <f>อุดรธานี!AQ144</f>
        <v>1693400.11</v>
      </c>
      <c r="N335" s="101"/>
      <c r="O335" s="101"/>
      <c r="P335" s="101"/>
      <c r="Q335" s="93">
        <f t="shared" si="12"/>
        <v>112871.42999999993</v>
      </c>
      <c r="R335" s="94">
        <f t="shared" si="13"/>
        <v>689.41661832061072</v>
      </c>
    </row>
    <row r="336" spans="1:18" x14ac:dyDescent="0.35">
      <c r="A336" s="100">
        <v>15</v>
      </c>
      <c r="B336" s="101" t="s">
        <v>62</v>
      </c>
      <c r="C336" s="101" t="s">
        <v>326</v>
      </c>
      <c r="D336" s="101" t="s">
        <v>156</v>
      </c>
      <c r="E336" s="101" t="s">
        <v>47</v>
      </c>
      <c r="F336" s="101" t="s">
        <v>178</v>
      </c>
      <c r="G336" s="101" t="s">
        <v>946</v>
      </c>
      <c r="H336" s="102">
        <v>5100</v>
      </c>
      <c r="I336" s="100">
        <v>4</v>
      </c>
      <c r="J336" s="103">
        <f>อุดรธานี!F145</f>
        <v>337903.33</v>
      </c>
      <c r="K336" s="104">
        <f>อุดรธานี!AO145</f>
        <v>612582.01</v>
      </c>
      <c r="L336" s="105">
        <f>อุดรธานี!AP145</f>
        <v>2839722.1</v>
      </c>
      <c r="M336" s="105">
        <f>อุดรธานี!AQ145</f>
        <v>2735829.9</v>
      </c>
      <c r="N336" s="101"/>
      <c r="O336" s="101"/>
      <c r="P336" s="101"/>
      <c r="Q336" s="93">
        <f t="shared" si="12"/>
        <v>103892.20000000019</v>
      </c>
      <c r="R336" s="94">
        <f t="shared" si="13"/>
        <v>556.80825490196082</v>
      </c>
    </row>
    <row r="337" spans="1:18" x14ac:dyDescent="0.35">
      <c r="A337" s="100">
        <v>16</v>
      </c>
      <c r="B337" s="101" t="s">
        <v>62</v>
      </c>
      <c r="C337" s="101" t="s">
        <v>326</v>
      </c>
      <c r="D337" s="101" t="s">
        <v>156</v>
      </c>
      <c r="E337" s="101" t="s">
        <v>47</v>
      </c>
      <c r="F337" s="101" t="s">
        <v>178</v>
      </c>
      <c r="G337" s="101" t="s">
        <v>947</v>
      </c>
      <c r="H337" s="102">
        <v>7114</v>
      </c>
      <c r="I337" s="100">
        <v>5</v>
      </c>
      <c r="J337" s="103">
        <f>อุดรธานี!F146</f>
        <v>678779.72</v>
      </c>
      <c r="K337" s="104">
        <f>อุดรธานี!AO146</f>
        <v>858274.94</v>
      </c>
      <c r="L337" s="105">
        <f>อุดรธานี!AP146</f>
        <v>3089931.9</v>
      </c>
      <c r="M337" s="105">
        <f>อุดรธานี!AQ146</f>
        <v>2646015.64</v>
      </c>
      <c r="N337" s="101"/>
      <c r="O337" s="101"/>
      <c r="P337" s="101"/>
      <c r="Q337" s="93">
        <f t="shared" si="12"/>
        <v>443916.25999999978</v>
      </c>
      <c r="R337" s="94">
        <f t="shared" si="13"/>
        <v>434.34522069159402</v>
      </c>
    </row>
    <row r="338" spans="1:18" s="112" customFormat="1" x14ac:dyDescent="0.35">
      <c r="A338" s="106">
        <v>11</v>
      </c>
      <c r="B338" s="107" t="s">
        <v>62</v>
      </c>
      <c r="C338" s="107"/>
      <c r="D338" s="107"/>
      <c r="E338" s="107" t="s">
        <v>75</v>
      </c>
      <c r="F338" s="107"/>
      <c r="G338" s="107" t="s">
        <v>329</v>
      </c>
      <c r="H338" s="113">
        <f>SUM(H322:H337)</f>
        <v>81541</v>
      </c>
      <c r="I338" s="106"/>
      <c r="J338" s="109">
        <f>SUM(J322:J337)</f>
        <v>8423718.459999999</v>
      </c>
      <c r="K338" s="109">
        <f>SUM(K322:K337)</f>
        <v>11380265.989999998</v>
      </c>
      <c r="L338" s="109">
        <f>SUM(L322:L337)</f>
        <v>41413416.129999995</v>
      </c>
      <c r="M338" s="109">
        <f>SUM(M322:M337)</f>
        <v>35457034.189999998</v>
      </c>
      <c r="N338" s="107">
        <v>15</v>
      </c>
      <c r="O338" s="107">
        <v>15</v>
      </c>
      <c r="P338" s="107">
        <f>N338-O338</f>
        <v>0</v>
      </c>
      <c r="Q338" s="110">
        <f t="shared" si="12"/>
        <v>5956381.9399999976</v>
      </c>
      <c r="R338" s="111">
        <f>L338/H338</f>
        <v>507.88457499908014</v>
      </c>
    </row>
    <row r="339" spans="1:18" x14ac:dyDescent="0.35">
      <c r="A339" s="100">
        <v>1</v>
      </c>
      <c r="B339" s="101" t="s">
        <v>62</v>
      </c>
      <c r="C339" s="101" t="s">
        <v>330</v>
      </c>
      <c r="D339" s="101" t="s">
        <v>141</v>
      </c>
      <c r="E339" s="101" t="s">
        <v>48</v>
      </c>
      <c r="F339" s="101" t="s">
        <v>208</v>
      </c>
      <c r="G339" s="101" t="s">
        <v>331</v>
      </c>
      <c r="H339" s="102"/>
      <c r="I339" s="100"/>
      <c r="J339" s="103"/>
      <c r="K339" s="104"/>
      <c r="L339" s="105"/>
      <c r="M339" s="105"/>
      <c r="N339" s="101"/>
      <c r="O339" s="101"/>
      <c r="P339" s="101"/>
    </row>
    <row r="340" spans="1:18" x14ac:dyDescent="0.35">
      <c r="A340" s="100">
        <v>2</v>
      </c>
      <c r="B340" s="101" t="s">
        <v>62</v>
      </c>
      <c r="C340" s="101" t="s">
        <v>330</v>
      </c>
      <c r="D340" s="101" t="s">
        <v>141</v>
      </c>
      <c r="E340" s="101" t="s">
        <v>48</v>
      </c>
      <c r="F340" s="101" t="s">
        <v>178</v>
      </c>
      <c r="G340" s="101" t="s">
        <v>948</v>
      </c>
      <c r="H340" s="102">
        <v>3260</v>
      </c>
      <c r="I340" s="100">
        <v>3</v>
      </c>
      <c r="J340" s="103">
        <f>อุดรธานี!F147</f>
        <v>260317.82</v>
      </c>
      <c r="K340" s="104">
        <f>อุดรธานี!AO147</f>
        <v>807059.81000000017</v>
      </c>
      <c r="L340" s="105">
        <f>อุดรธานี!AP147</f>
        <v>1929250.3</v>
      </c>
      <c r="M340" s="105">
        <f>อุดรธานี!AQ147</f>
        <v>2097536.7400000002</v>
      </c>
      <c r="N340" s="101"/>
      <c r="O340" s="101"/>
      <c r="P340" s="101"/>
      <c r="Q340" s="93">
        <f t="shared" si="12"/>
        <v>-168286.44000000018</v>
      </c>
      <c r="R340" s="94">
        <f t="shared" si="13"/>
        <v>591.79457055214721</v>
      </c>
    </row>
    <row r="341" spans="1:18" x14ac:dyDescent="0.35">
      <c r="A341" s="100">
        <v>3</v>
      </c>
      <c r="B341" s="101" t="s">
        <v>62</v>
      </c>
      <c r="C341" s="101" t="s">
        <v>330</v>
      </c>
      <c r="D341" s="101" t="s">
        <v>141</v>
      </c>
      <c r="E341" s="101" t="s">
        <v>48</v>
      </c>
      <c r="F341" s="101" t="s">
        <v>178</v>
      </c>
      <c r="G341" s="101" t="s">
        <v>949</v>
      </c>
      <c r="H341" s="102">
        <v>5443</v>
      </c>
      <c r="I341" s="100">
        <v>4</v>
      </c>
      <c r="J341" s="103">
        <f>อุดรธานี!F148</f>
        <v>1313527.7</v>
      </c>
      <c r="K341" s="104">
        <f>อุดรธานี!AO148</f>
        <v>1232237.77</v>
      </c>
      <c r="L341" s="105">
        <f>อุดรธานี!AP148</f>
        <v>2907207.89</v>
      </c>
      <c r="M341" s="105">
        <f>อุดรธานี!AQ148</f>
        <v>2682826.98</v>
      </c>
      <c r="N341" s="101"/>
      <c r="O341" s="101"/>
      <c r="P341" s="101"/>
      <c r="Q341" s="93">
        <f t="shared" si="12"/>
        <v>224380.91000000015</v>
      </c>
      <c r="R341" s="94">
        <f t="shared" si="13"/>
        <v>534.11866433951866</v>
      </c>
    </row>
    <row r="342" spans="1:18" x14ac:dyDescent="0.35">
      <c r="A342" s="100">
        <v>4</v>
      </c>
      <c r="B342" s="101" t="s">
        <v>62</v>
      </c>
      <c r="C342" s="101" t="s">
        <v>330</v>
      </c>
      <c r="D342" s="101" t="s">
        <v>141</v>
      </c>
      <c r="E342" s="101" t="s">
        <v>48</v>
      </c>
      <c r="F342" s="101" t="s">
        <v>178</v>
      </c>
      <c r="G342" s="101" t="s">
        <v>950</v>
      </c>
      <c r="H342" s="102">
        <v>2005</v>
      </c>
      <c r="I342" s="100">
        <v>2</v>
      </c>
      <c r="J342" s="103">
        <f>อุดรธานี!F149</f>
        <v>565785.52</v>
      </c>
      <c r="K342" s="104">
        <f>อุดรธานี!AO149</f>
        <v>585871.32999999996</v>
      </c>
      <c r="L342" s="105">
        <f>อุดรธานี!AP149</f>
        <v>2398590.96</v>
      </c>
      <c r="M342" s="105">
        <f>อุดรธานี!AQ149</f>
        <v>2254631.27</v>
      </c>
      <c r="N342" s="101"/>
      <c r="O342" s="101"/>
      <c r="P342" s="101"/>
      <c r="Q342" s="93">
        <f t="shared" si="12"/>
        <v>143959.68999999994</v>
      </c>
      <c r="R342" s="94">
        <f t="shared" si="13"/>
        <v>1196.3047182044888</v>
      </c>
    </row>
    <row r="343" spans="1:18" x14ac:dyDescent="0.35">
      <c r="A343" s="100">
        <v>5</v>
      </c>
      <c r="B343" s="101" t="s">
        <v>62</v>
      </c>
      <c r="C343" s="101" t="s">
        <v>330</v>
      </c>
      <c r="D343" s="101" t="s">
        <v>141</v>
      </c>
      <c r="E343" s="101" t="s">
        <v>48</v>
      </c>
      <c r="F343" s="101" t="s">
        <v>178</v>
      </c>
      <c r="G343" s="101" t="s">
        <v>951</v>
      </c>
      <c r="H343" s="102">
        <v>5609</v>
      </c>
      <c r="I343" s="100">
        <v>4</v>
      </c>
      <c r="J343" s="103">
        <f>อุดรธานี!F150</f>
        <v>1042208.34</v>
      </c>
      <c r="K343" s="104">
        <f>อุดรธานี!AO150</f>
        <v>1221883.2799999998</v>
      </c>
      <c r="L343" s="105">
        <f>อุดรธานี!AP150</f>
        <v>3001975.29</v>
      </c>
      <c r="M343" s="105">
        <f>อุดรธานี!AQ150</f>
        <v>2859249.27</v>
      </c>
      <c r="N343" s="101"/>
      <c r="O343" s="101"/>
      <c r="P343" s="101"/>
      <c r="Q343" s="93">
        <f t="shared" si="12"/>
        <v>142726.02000000002</v>
      </c>
      <c r="R343" s="94">
        <f t="shared" si="13"/>
        <v>535.20686218577282</v>
      </c>
    </row>
    <row r="344" spans="1:18" x14ac:dyDescent="0.35">
      <c r="A344" s="100">
        <v>6</v>
      </c>
      <c r="B344" s="101" t="s">
        <v>62</v>
      </c>
      <c r="C344" s="101" t="s">
        <v>330</v>
      </c>
      <c r="D344" s="101" t="s">
        <v>141</v>
      </c>
      <c r="E344" s="101" t="s">
        <v>48</v>
      </c>
      <c r="F344" s="101" t="s">
        <v>178</v>
      </c>
      <c r="G344" s="101" t="s">
        <v>952</v>
      </c>
      <c r="H344" s="102">
        <v>3391</v>
      </c>
      <c r="I344" s="100">
        <v>3</v>
      </c>
      <c r="J344" s="103">
        <f>อุดรธานี!F151</f>
        <v>797872.96</v>
      </c>
      <c r="K344" s="104">
        <f>อุดรธานี!AO151</f>
        <v>782625.82999999984</v>
      </c>
      <c r="L344" s="105">
        <f>อุดรธานี!AP151</f>
        <v>2794955.25</v>
      </c>
      <c r="M344" s="105">
        <f>อุดรธานี!AQ151</f>
        <v>2724808.72</v>
      </c>
      <c r="N344" s="101"/>
      <c r="O344" s="101"/>
      <c r="P344" s="101"/>
      <c r="Q344" s="93">
        <f t="shared" si="12"/>
        <v>70146.529999999795</v>
      </c>
      <c r="R344" s="94">
        <f t="shared" si="13"/>
        <v>824.22744028310228</v>
      </c>
    </row>
    <row r="345" spans="1:18" x14ac:dyDescent="0.35">
      <c r="A345" s="100">
        <v>7</v>
      </c>
      <c r="B345" s="101" t="s">
        <v>62</v>
      </c>
      <c r="C345" s="101" t="s">
        <v>330</v>
      </c>
      <c r="D345" s="101" t="s">
        <v>141</v>
      </c>
      <c r="E345" s="101" t="s">
        <v>48</v>
      </c>
      <c r="F345" s="101" t="s">
        <v>178</v>
      </c>
      <c r="G345" s="101" t="s">
        <v>953</v>
      </c>
      <c r="H345" s="102">
        <v>4086</v>
      </c>
      <c r="I345" s="100">
        <v>3</v>
      </c>
      <c r="J345" s="103">
        <f>อุดรธานี!F152</f>
        <v>521062.56</v>
      </c>
      <c r="K345" s="104">
        <f>อุดรธานี!AO152</f>
        <v>544648.48</v>
      </c>
      <c r="L345" s="105">
        <f>อุดรธานี!AP152</f>
        <v>2358527</v>
      </c>
      <c r="M345" s="105">
        <f>อุดรธานี!AQ152</f>
        <v>2251347.64</v>
      </c>
      <c r="N345" s="101"/>
      <c r="O345" s="101"/>
      <c r="P345" s="101"/>
      <c r="Q345" s="93">
        <f t="shared" si="12"/>
        <v>107179.35999999987</v>
      </c>
      <c r="R345" s="94">
        <f t="shared" si="13"/>
        <v>577.22148800783157</v>
      </c>
    </row>
    <row r="346" spans="1:18" x14ac:dyDescent="0.35">
      <c r="A346" s="100">
        <v>8</v>
      </c>
      <c r="B346" s="101" t="s">
        <v>62</v>
      </c>
      <c r="C346" s="101" t="s">
        <v>330</v>
      </c>
      <c r="D346" s="101" t="s">
        <v>141</v>
      </c>
      <c r="E346" s="101" t="s">
        <v>48</v>
      </c>
      <c r="F346" s="101" t="s">
        <v>178</v>
      </c>
      <c r="G346" s="101" t="s">
        <v>954</v>
      </c>
      <c r="H346" s="102">
        <v>4501</v>
      </c>
      <c r="I346" s="100">
        <v>4</v>
      </c>
      <c r="J346" s="103">
        <f>อุดรธานี!F153</f>
        <v>443163</v>
      </c>
      <c r="K346" s="104">
        <f>อุดรธานี!AO153</f>
        <v>926669.61999999988</v>
      </c>
      <c r="L346" s="105">
        <f>อุดรธานี!AP153</f>
        <v>2718275.49</v>
      </c>
      <c r="M346" s="105">
        <f>อุดรธานี!AQ153</f>
        <v>2766416</v>
      </c>
      <c r="N346" s="101"/>
      <c r="O346" s="101"/>
      <c r="P346" s="101"/>
      <c r="Q346" s="93">
        <f t="shared" si="12"/>
        <v>-48140.509999999776</v>
      </c>
      <c r="R346" s="94">
        <f t="shared" si="13"/>
        <v>603.92701399688963</v>
      </c>
    </row>
    <row r="347" spans="1:18" x14ac:dyDescent="0.35">
      <c r="A347" s="100">
        <v>9</v>
      </c>
      <c r="B347" s="101" t="s">
        <v>62</v>
      </c>
      <c r="C347" s="101" t="s">
        <v>330</v>
      </c>
      <c r="D347" s="101" t="s">
        <v>141</v>
      </c>
      <c r="E347" s="101" t="s">
        <v>48</v>
      </c>
      <c r="F347" s="101" t="s">
        <v>178</v>
      </c>
      <c r="G347" s="101" t="s">
        <v>955</v>
      </c>
      <c r="H347" s="102">
        <v>4158</v>
      </c>
      <c r="I347" s="100">
        <v>3</v>
      </c>
      <c r="J347" s="103">
        <f>อุดรธานี!F154</f>
        <v>277422.13</v>
      </c>
      <c r="K347" s="104">
        <f>อุดรธานี!AO154</f>
        <v>331892.16000000003</v>
      </c>
      <c r="L347" s="105">
        <f>อุดรธานี!AP154</f>
        <v>1274431.73</v>
      </c>
      <c r="M347" s="105">
        <f>อุดรธานี!AQ154</f>
        <v>1745263.57</v>
      </c>
      <c r="N347" s="101"/>
      <c r="O347" s="101"/>
      <c r="P347" s="101"/>
      <c r="Q347" s="93">
        <f t="shared" si="12"/>
        <v>-470831.84000000008</v>
      </c>
      <c r="R347" s="94">
        <f t="shared" si="13"/>
        <v>306.50113756613757</v>
      </c>
    </row>
    <row r="348" spans="1:18" x14ac:dyDescent="0.35">
      <c r="A348" s="100">
        <v>10</v>
      </c>
      <c r="B348" s="101" t="s">
        <v>62</v>
      </c>
      <c r="C348" s="101" t="s">
        <v>330</v>
      </c>
      <c r="D348" s="101" t="s">
        <v>141</v>
      </c>
      <c r="E348" s="101" t="s">
        <v>48</v>
      </c>
      <c r="F348" s="101" t="s">
        <v>178</v>
      </c>
      <c r="G348" s="101" t="s">
        <v>956</v>
      </c>
      <c r="H348" s="102">
        <v>3908</v>
      </c>
      <c r="I348" s="100">
        <v>3</v>
      </c>
      <c r="J348" s="103">
        <f>อุดรธานี!F155</f>
        <v>72195.56</v>
      </c>
      <c r="K348" s="104">
        <f>อุดรธานี!AO155</f>
        <v>267301.38</v>
      </c>
      <c r="L348" s="105">
        <f>อุดรธานี!AP155</f>
        <v>2363178.6100000003</v>
      </c>
      <c r="M348" s="105">
        <f>อุดรธานี!AQ155</f>
        <v>2613276.35</v>
      </c>
      <c r="N348" s="101"/>
      <c r="O348" s="101"/>
      <c r="P348" s="101"/>
      <c r="Q348" s="93">
        <f t="shared" si="12"/>
        <v>-250097.73999999976</v>
      </c>
      <c r="R348" s="94">
        <f t="shared" si="13"/>
        <v>604.70281729785063</v>
      </c>
    </row>
    <row r="349" spans="1:18" x14ac:dyDescent="0.35">
      <c r="A349" s="100">
        <v>11</v>
      </c>
      <c r="B349" s="101" t="s">
        <v>62</v>
      </c>
      <c r="C349" s="101" t="s">
        <v>330</v>
      </c>
      <c r="D349" s="101" t="s">
        <v>141</v>
      </c>
      <c r="E349" s="101" t="s">
        <v>48</v>
      </c>
      <c r="F349" s="101" t="s">
        <v>178</v>
      </c>
      <c r="G349" s="101" t="s">
        <v>957</v>
      </c>
      <c r="H349" s="102">
        <v>3711</v>
      </c>
      <c r="I349" s="100">
        <v>3</v>
      </c>
      <c r="J349" s="103">
        <f>อุดรธานี!F156</f>
        <v>418819.04</v>
      </c>
      <c r="K349" s="104">
        <f>อุดรธานี!AO156</f>
        <v>593413.80000000005</v>
      </c>
      <c r="L349" s="105">
        <f>อุดรธานี!AP156</f>
        <v>1486586.44</v>
      </c>
      <c r="M349" s="105">
        <f>อุดรธานี!AQ156</f>
        <v>1818906.1799999997</v>
      </c>
      <c r="N349" s="101"/>
      <c r="O349" s="101"/>
      <c r="P349" s="101"/>
      <c r="Q349" s="93">
        <f t="shared" si="12"/>
        <v>-332319.73999999976</v>
      </c>
      <c r="R349" s="94">
        <f t="shared" si="13"/>
        <v>400.58917811910533</v>
      </c>
    </row>
    <row r="350" spans="1:18" x14ac:dyDescent="0.35">
      <c r="A350" s="100">
        <v>12</v>
      </c>
      <c r="B350" s="101" t="s">
        <v>62</v>
      </c>
      <c r="C350" s="101" t="s">
        <v>330</v>
      </c>
      <c r="D350" s="101" t="s">
        <v>141</v>
      </c>
      <c r="E350" s="101" t="s">
        <v>48</v>
      </c>
      <c r="F350" s="101" t="s">
        <v>178</v>
      </c>
      <c r="G350" s="101" t="s">
        <v>958</v>
      </c>
      <c r="H350" s="102">
        <v>6818</v>
      </c>
      <c r="I350" s="100">
        <v>5</v>
      </c>
      <c r="J350" s="103">
        <f>อุดรธานี!F157</f>
        <v>776972.27</v>
      </c>
      <c r="K350" s="104">
        <f>อุดรธานี!AO157</f>
        <v>1145649.04</v>
      </c>
      <c r="L350" s="105">
        <f>อุดรธานี!AP157</f>
        <v>2929539.63</v>
      </c>
      <c r="M350" s="105">
        <f>อุดรธานี!AQ157</f>
        <v>2937767.2800000003</v>
      </c>
      <c r="N350" s="101"/>
      <c r="O350" s="101"/>
      <c r="P350" s="101"/>
      <c r="Q350" s="93">
        <f t="shared" si="12"/>
        <v>-8227.6500000003725</v>
      </c>
      <c r="R350" s="94">
        <f t="shared" si="13"/>
        <v>429.67727046054557</v>
      </c>
    </row>
    <row r="351" spans="1:18" x14ac:dyDescent="0.35">
      <c r="A351" s="100">
        <v>13</v>
      </c>
      <c r="B351" s="101" t="s">
        <v>62</v>
      </c>
      <c r="C351" s="101" t="s">
        <v>330</v>
      </c>
      <c r="D351" s="101" t="s">
        <v>141</v>
      </c>
      <c r="E351" s="101" t="s">
        <v>48</v>
      </c>
      <c r="F351" s="101" t="s">
        <v>178</v>
      </c>
      <c r="G351" s="101" t="s">
        <v>959</v>
      </c>
      <c r="H351" s="102">
        <v>4682</v>
      </c>
      <c r="I351" s="100">
        <v>4</v>
      </c>
      <c r="J351" s="103">
        <f>อุดรธานี!F158</f>
        <v>774404.85</v>
      </c>
      <c r="K351" s="104">
        <f>อุดรธานี!AO158</f>
        <v>802823.67999999993</v>
      </c>
      <c r="L351" s="105">
        <f>อุดรธานี!AP158</f>
        <v>2491414.2199999997</v>
      </c>
      <c r="M351" s="105">
        <f>อุดรธานี!AQ158</f>
        <v>2316198.62</v>
      </c>
      <c r="N351" s="101"/>
      <c r="O351" s="101"/>
      <c r="P351" s="101"/>
      <c r="Q351" s="93">
        <f t="shared" si="12"/>
        <v>175215.59999999963</v>
      </c>
      <c r="R351" s="94">
        <f t="shared" si="13"/>
        <v>532.12606151217426</v>
      </c>
    </row>
    <row r="352" spans="1:18" x14ac:dyDescent="0.35">
      <c r="A352" s="100">
        <v>14</v>
      </c>
      <c r="B352" s="101" t="s">
        <v>62</v>
      </c>
      <c r="C352" s="101" t="s">
        <v>330</v>
      </c>
      <c r="D352" s="101" t="s">
        <v>141</v>
      </c>
      <c r="E352" s="101" t="s">
        <v>48</v>
      </c>
      <c r="F352" s="101" t="s">
        <v>178</v>
      </c>
      <c r="G352" s="101" t="s">
        <v>960</v>
      </c>
      <c r="H352" s="102">
        <v>2270</v>
      </c>
      <c r="I352" s="100">
        <v>2</v>
      </c>
      <c r="J352" s="103">
        <f>อุดรธานี!F159</f>
        <v>420999.47</v>
      </c>
      <c r="K352" s="104">
        <f>อุดรธานี!AO159</f>
        <v>503993.11</v>
      </c>
      <c r="L352" s="105">
        <f>อุดรธานี!AP159</f>
        <v>1914668.2199999997</v>
      </c>
      <c r="M352" s="105">
        <f>อุดรธานี!AQ159</f>
        <v>1805059.8399999999</v>
      </c>
      <c r="N352" s="101"/>
      <c r="O352" s="101"/>
      <c r="P352" s="101"/>
      <c r="Q352" s="93">
        <f t="shared" si="12"/>
        <v>109608.37999999989</v>
      </c>
      <c r="R352" s="94">
        <f t="shared" si="13"/>
        <v>843.46617621145367</v>
      </c>
    </row>
    <row r="353" spans="1:18" x14ac:dyDescent="0.35">
      <c r="A353" s="100">
        <v>15</v>
      </c>
      <c r="B353" s="101" t="s">
        <v>62</v>
      </c>
      <c r="C353" s="101" t="s">
        <v>330</v>
      </c>
      <c r="D353" s="101" t="s">
        <v>141</v>
      </c>
      <c r="E353" s="101" t="s">
        <v>48</v>
      </c>
      <c r="F353" s="101" t="s">
        <v>178</v>
      </c>
      <c r="G353" s="101" t="s">
        <v>961</v>
      </c>
      <c r="H353" s="102">
        <v>3246</v>
      </c>
      <c r="I353" s="100">
        <v>3</v>
      </c>
      <c r="J353" s="103">
        <f>อุดรธานี!F160</f>
        <v>684765.31</v>
      </c>
      <c r="K353" s="104">
        <f>อุดรธานี!AO160</f>
        <v>968287.64</v>
      </c>
      <c r="L353" s="105">
        <f>อุดรธานี!AP160</f>
        <v>1887180.77</v>
      </c>
      <c r="M353" s="105">
        <f>อุดรธานี!AQ160</f>
        <v>1695214.34</v>
      </c>
      <c r="N353" s="101"/>
      <c r="O353" s="101"/>
      <c r="P353" s="101"/>
      <c r="Q353" s="93">
        <f t="shared" si="12"/>
        <v>191966.42999999993</v>
      </c>
      <c r="R353" s="94">
        <f t="shared" si="13"/>
        <v>581.38655884165132</v>
      </c>
    </row>
    <row r="354" spans="1:18" x14ac:dyDescent="0.35">
      <c r="A354" s="100">
        <v>16</v>
      </c>
      <c r="B354" s="101" t="s">
        <v>62</v>
      </c>
      <c r="C354" s="101" t="s">
        <v>330</v>
      </c>
      <c r="D354" s="101" t="s">
        <v>141</v>
      </c>
      <c r="E354" s="101" t="s">
        <v>48</v>
      </c>
      <c r="F354" s="101" t="s">
        <v>178</v>
      </c>
      <c r="G354" s="101" t="s">
        <v>962</v>
      </c>
      <c r="H354" s="102">
        <v>2523</v>
      </c>
      <c r="I354" s="100">
        <v>2</v>
      </c>
      <c r="J354" s="103">
        <f>อุดรธานี!F161</f>
        <v>696435.11</v>
      </c>
      <c r="K354" s="104">
        <f>อุดรธานี!AO161</f>
        <v>626308.05000000005</v>
      </c>
      <c r="L354" s="105">
        <f>อุดรธานี!AP161</f>
        <v>1626071.21</v>
      </c>
      <c r="M354" s="105">
        <f>อุดรธานี!AQ161</f>
        <v>1671704.89</v>
      </c>
      <c r="N354" s="101"/>
      <c r="O354" s="101"/>
      <c r="P354" s="101"/>
      <c r="Q354" s="93">
        <f t="shared" si="12"/>
        <v>-45633.679999999935</v>
      </c>
      <c r="R354" s="94">
        <f t="shared" si="13"/>
        <v>644.49909235037649</v>
      </c>
    </row>
    <row r="355" spans="1:18" x14ac:dyDescent="0.35">
      <c r="A355" s="100">
        <v>17</v>
      </c>
      <c r="B355" s="101" t="s">
        <v>62</v>
      </c>
      <c r="C355" s="101" t="s">
        <v>330</v>
      </c>
      <c r="D355" s="101" t="s">
        <v>141</v>
      </c>
      <c r="E355" s="101" t="s">
        <v>48</v>
      </c>
      <c r="F355" s="101" t="s">
        <v>178</v>
      </c>
      <c r="G355" s="101" t="s">
        <v>963</v>
      </c>
      <c r="H355" s="102">
        <v>3997</v>
      </c>
      <c r="I355" s="100">
        <v>3</v>
      </c>
      <c r="J355" s="103">
        <f>อุดรธานี!F162</f>
        <v>688489.14</v>
      </c>
      <c r="K355" s="104">
        <f>อุดรธานี!AO162</f>
        <v>703452.19</v>
      </c>
      <c r="L355" s="105">
        <f>อุดรธานี!AP162</f>
        <v>2134752.9500000002</v>
      </c>
      <c r="M355" s="105">
        <f>อุดรธานี!AQ162</f>
        <v>2149494.39</v>
      </c>
      <c r="N355" s="101"/>
      <c r="O355" s="101"/>
      <c r="P355" s="101"/>
      <c r="Q355" s="93">
        <f t="shared" si="12"/>
        <v>-14741.439999999944</v>
      </c>
      <c r="R355" s="94">
        <f t="shared" si="13"/>
        <v>534.08880410307734</v>
      </c>
    </row>
    <row r="356" spans="1:18" x14ac:dyDescent="0.35">
      <c r="A356" s="100">
        <v>18</v>
      </c>
      <c r="B356" s="101" t="s">
        <v>62</v>
      </c>
      <c r="C356" s="101" t="s">
        <v>330</v>
      </c>
      <c r="D356" s="101" t="s">
        <v>141</v>
      </c>
      <c r="E356" s="101" t="s">
        <v>48</v>
      </c>
      <c r="F356" s="101" t="s">
        <v>178</v>
      </c>
      <c r="G356" s="101" t="s">
        <v>964</v>
      </c>
      <c r="H356" s="102">
        <v>2435</v>
      </c>
      <c r="I356" s="100">
        <v>2</v>
      </c>
      <c r="J356" s="103">
        <f>อุดรธานี!F163</f>
        <v>262723.06</v>
      </c>
      <c r="K356" s="104">
        <f>อุดรธานี!AO163</f>
        <v>218683.19</v>
      </c>
      <c r="L356" s="105">
        <f>อุดรธานี!AP163</f>
        <v>1717112.8299999998</v>
      </c>
      <c r="M356" s="105">
        <f>อุดรธานี!AQ163</f>
        <v>1827166.57</v>
      </c>
      <c r="N356" s="101"/>
      <c r="O356" s="101"/>
      <c r="P356" s="101"/>
      <c r="Q356" s="93">
        <f t="shared" si="12"/>
        <v>-110053.74000000022</v>
      </c>
      <c r="R356" s="94">
        <f t="shared" si="13"/>
        <v>705.17980698151939</v>
      </c>
    </row>
    <row r="357" spans="1:18" x14ac:dyDescent="0.35">
      <c r="A357" s="100">
        <v>19</v>
      </c>
      <c r="B357" s="101" t="s">
        <v>62</v>
      </c>
      <c r="C357" s="101" t="s">
        <v>332</v>
      </c>
      <c r="D357" s="101" t="s">
        <v>141</v>
      </c>
      <c r="E357" s="101" t="s">
        <v>48</v>
      </c>
      <c r="F357" s="101" t="s">
        <v>178</v>
      </c>
      <c r="G357" s="101" t="s">
        <v>965</v>
      </c>
      <c r="H357" s="102">
        <v>2402</v>
      </c>
      <c r="I357" s="100">
        <v>2</v>
      </c>
      <c r="J357" s="103">
        <f>อุดรธานี!F164</f>
        <v>718701.72</v>
      </c>
      <c r="K357" s="104">
        <f>อุดรธานี!AO164</f>
        <v>836837.09999999986</v>
      </c>
      <c r="L357" s="105">
        <f>อุดรธานี!AP164</f>
        <v>1866419.8900000001</v>
      </c>
      <c r="M357" s="105">
        <f>อุดรธานี!AQ164</f>
        <v>1922524.96</v>
      </c>
      <c r="N357" s="101"/>
      <c r="O357" s="101"/>
      <c r="P357" s="101"/>
      <c r="Q357" s="93">
        <f t="shared" si="12"/>
        <v>-56105.069999999832</v>
      </c>
      <c r="R357" s="94">
        <f t="shared" si="13"/>
        <v>777.027431307244</v>
      </c>
    </row>
    <row r="358" spans="1:18" x14ac:dyDescent="0.35">
      <c r="A358" s="100">
        <v>20</v>
      </c>
      <c r="B358" s="101" t="s">
        <v>62</v>
      </c>
      <c r="C358" s="101" t="s">
        <v>333</v>
      </c>
      <c r="D358" s="101" t="s">
        <v>141</v>
      </c>
      <c r="E358" s="101" t="s">
        <v>48</v>
      </c>
      <c r="F358" s="101" t="s">
        <v>178</v>
      </c>
      <c r="G358" s="101" t="s">
        <v>966</v>
      </c>
      <c r="H358" s="102">
        <v>5248</v>
      </c>
      <c r="I358" s="100">
        <v>4</v>
      </c>
      <c r="J358" s="103">
        <f>อุดรธานี!F165</f>
        <v>612767.9</v>
      </c>
      <c r="K358" s="104">
        <f>อุดรธานี!AO165</f>
        <v>536049.67999999993</v>
      </c>
      <c r="L358" s="105">
        <f>อุดรธานี!AP165</f>
        <v>3998651.97</v>
      </c>
      <c r="M358" s="105">
        <f>อุดรธานี!AQ165</f>
        <v>4118656.35</v>
      </c>
      <c r="N358" s="101"/>
      <c r="O358" s="101"/>
      <c r="P358" s="101"/>
      <c r="Q358" s="93">
        <f t="shared" si="12"/>
        <v>-120004.37999999989</v>
      </c>
      <c r="R358" s="94">
        <f t="shared" si="13"/>
        <v>761.93825647865856</v>
      </c>
    </row>
    <row r="359" spans="1:18" x14ac:dyDescent="0.35">
      <c r="A359" s="100">
        <v>21</v>
      </c>
      <c r="B359" s="101" t="s">
        <v>62</v>
      </c>
      <c r="C359" s="101" t="s">
        <v>334</v>
      </c>
      <c r="D359" s="101" t="s">
        <v>141</v>
      </c>
      <c r="E359" s="101" t="s">
        <v>48</v>
      </c>
      <c r="F359" s="101" t="s">
        <v>178</v>
      </c>
      <c r="G359" s="101" t="s">
        <v>967</v>
      </c>
      <c r="H359" s="102">
        <v>2119</v>
      </c>
      <c r="I359" s="100">
        <v>2</v>
      </c>
      <c r="J359" s="103">
        <f>อุดรธานี!F166</f>
        <v>441071.41</v>
      </c>
      <c r="K359" s="104">
        <f>อุดรธานี!AO166</f>
        <v>640864.85999999987</v>
      </c>
      <c r="L359" s="105">
        <f>อุดรธานี!AP166</f>
        <v>1484461.4800000002</v>
      </c>
      <c r="M359" s="105">
        <f>อุดรธานี!AQ166</f>
        <v>1410679.1800000002</v>
      </c>
      <c r="N359" s="101"/>
      <c r="O359" s="101"/>
      <c r="P359" s="101"/>
      <c r="Q359" s="93">
        <f t="shared" si="12"/>
        <v>73782.300000000047</v>
      </c>
      <c r="R359" s="94">
        <f t="shared" si="13"/>
        <v>700.54812647475239</v>
      </c>
    </row>
    <row r="360" spans="1:18" s="112" customFormat="1" x14ac:dyDescent="0.35">
      <c r="A360" s="106">
        <v>12</v>
      </c>
      <c r="B360" s="107" t="s">
        <v>62</v>
      </c>
      <c r="C360" s="107"/>
      <c r="D360" s="107"/>
      <c r="E360" s="107" t="s">
        <v>75</v>
      </c>
      <c r="F360" s="107"/>
      <c r="G360" s="107" t="s">
        <v>335</v>
      </c>
      <c r="H360" s="113">
        <f>SUM(H339:H359)</f>
        <v>75812</v>
      </c>
      <c r="I360" s="106"/>
      <c r="J360" s="109">
        <f>SUM(J339:J359)</f>
        <v>11789704.869999999</v>
      </c>
      <c r="K360" s="109">
        <f>SUM(K339:K359)</f>
        <v>14276551.999999998</v>
      </c>
      <c r="L360" s="109">
        <f>SUM(L339:L359)</f>
        <v>45283252.129999995</v>
      </c>
      <c r="M360" s="109">
        <f>SUM(M339:M359)</f>
        <v>45668729.140000008</v>
      </c>
      <c r="N360" s="107">
        <v>20</v>
      </c>
      <c r="O360" s="107">
        <v>20</v>
      </c>
      <c r="P360" s="107">
        <f>N360-O360</f>
        <v>0</v>
      </c>
      <c r="Q360" s="110">
        <f t="shared" si="12"/>
        <v>-385477.01000001281</v>
      </c>
      <c r="R360" s="111">
        <f>L360/H360</f>
        <v>597.30982074077974</v>
      </c>
    </row>
    <row r="361" spans="1:18" x14ac:dyDescent="0.35">
      <c r="A361" s="100">
        <v>1</v>
      </c>
      <c r="B361" s="101" t="s">
        <v>62</v>
      </c>
      <c r="C361" s="101" t="s">
        <v>332</v>
      </c>
      <c r="D361" s="101" t="s">
        <v>144</v>
      </c>
      <c r="E361" s="101" t="s">
        <v>49</v>
      </c>
      <c r="F361" s="101" t="s">
        <v>208</v>
      </c>
      <c r="G361" s="101" t="s">
        <v>336</v>
      </c>
      <c r="H361" s="102"/>
      <c r="I361" s="100"/>
      <c r="J361" s="103"/>
      <c r="K361" s="104"/>
      <c r="L361" s="105"/>
      <c r="M361" s="105"/>
      <c r="N361" s="101"/>
      <c r="O361" s="101"/>
      <c r="P361" s="101"/>
    </row>
    <row r="362" spans="1:18" x14ac:dyDescent="0.35">
      <c r="A362" s="100">
        <v>2</v>
      </c>
      <c r="B362" s="101" t="s">
        <v>62</v>
      </c>
      <c r="C362" s="101" t="s">
        <v>332</v>
      </c>
      <c r="D362" s="101" t="s">
        <v>144</v>
      </c>
      <c r="E362" s="101" t="s">
        <v>49</v>
      </c>
      <c r="F362" s="101" t="s">
        <v>178</v>
      </c>
      <c r="G362" s="101" t="s">
        <v>968</v>
      </c>
      <c r="H362" s="102">
        <v>4950</v>
      </c>
      <c r="I362" s="100">
        <v>4</v>
      </c>
      <c r="J362" s="103">
        <f>อุดรธานี!F167</f>
        <v>699055.2</v>
      </c>
      <c r="K362" s="104">
        <f>อุดรธานี!AO167</f>
        <v>1282265.3199999998</v>
      </c>
      <c r="L362" s="105">
        <f>อุดรธานี!AP167</f>
        <v>2084346.75</v>
      </c>
      <c r="M362" s="105">
        <f>อุดรธานี!AQ167</f>
        <v>1716248.41</v>
      </c>
      <c r="N362" s="101"/>
      <c r="O362" s="101"/>
      <c r="P362" s="101"/>
      <c r="Q362" s="93">
        <f t="shared" si="12"/>
        <v>368098.34000000008</v>
      </c>
      <c r="R362" s="94">
        <f t="shared" si="13"/>
        <v>421.0801515151515</v>
      </c>
    </row>
    <row r="363" spans="1:18" x14ac:dyDescent="0.35">
      <c r="A363" s="100">
        <v>3</v>
      </c>
      <c r="B363" s="101" t="s">
        <v>62</v>
      </c>
      <c r="C363" s="101" t="s">
        <v>332</v>
      </c>
      <c r="D363" s="101" t="s">
        <v>144</v>
      </c>
      <c r="E363" s="101" t="s">
        <v>49</v>
      </c>
      <c r="F363" s="101" t="s">
        <v>178</v>
      </c>
      <c r="G363" s="101" t="s">
        <v>969</v>
      </c>
      <c r="H363" s="102">
        <v>2307</v>
      </c>
      <c r="I363" s="100">
        <v>2</v>
      </c>
      <c r="J363" s="103">
        <f>อุดรธานี!F168</f>
        <v>507373.4</v>
      </c>
      <c r="K363" s="104">
        <f>อุดรธานี!AO168</f>
        <v>527200.43000000005</v>
      </c>
      <c r="L363" s="105">
        <f>อุดรธานี!AP168</f>
        <v>2192690.1799999997</v>
      </c>
      <c r="M363" s="105">
        <f>อุดรธานี!AQ168</f>
        <v>2051721.06</v>
      </c>
      <c r="N363" s="101"/>
      <c r="O363" s="101"/>
      <c r="P363" s="101"/>
      <c r="Q363" s="93">
        <f t="shared" si="12"/>
        <v>140969.11999999965</v>
      </c>
      <c r="R363" s="94">
        <f t="shared" si="13"/>
        <v>950.45087993064578</v>
      </c>
    </row>
    <row r="364" spans="1:18" x14ac:dyDescent="0.35">
      <c r="A364" s="100">
        <v>4</v>
      </c>
      <c r="B364" s="101" t="s">
        <v>62</v>
      </c>
      <c r="C364" s="101" t="s">
        <v>332</v>
      </c>
      <c r="D364" s="101" t="s">
        <v>144</v>
      </c>
      <c r="E364" s="101" t="s">
        <v>49</v>
      </c>
      <c r="F364" s="101" t="s">
        <v>178</v>
      </c>
      <c r="G364" s="101" t="s">
        <v>970</v>
      </c>
      <c r="H364" s="102">
        <v>2603</v>
      </c>
      <c r="I364" s="100">
        <v>2</v>
      </c>
      <c r="J364" s="103">
        <f>อุดรธานี!F169</f>
        <v>410039.25</v>
      </c>
      <c r="K364" s="104">
        <f>อุดรธานี!AO169</f>
        <v>626839.43999999994</v>
      </c>
      <c r="L364" s="105">
        <f>อุดรธานี!AP169</f>
        <v>2138492.37</v>
      </c>
      <c r="M364" s="105">
        <f>อุดรธานี!AQ169</f>
        <v>1930241.95</v>
      </c>
      <c r="N364" s="101"/>
      <c r="O364" s="101"/>
      <c r="P364" s="101"/>
      <c r="Q364" s="93">
        <f t="shared" si="12"/>
        <v>208250.42000000016</v>
      </c>
      <c r="R364" s="94">
        <f t="shared" si="13"/>
        <v>821.54912408759128</v>
      </c>
    </row>
    <row r="365" spans="1:18" x14ac:dyDescent="0.35">
      <c r="A365" s="100">
        <v>5</v>
      </c>
      <c r="B365" s="101" t="s">
        <v>62</v>
      </c>
      <c r="C365" s="101" t="s">
        <v>332</v>
      </c>
      <c r="D365" s="101" t="s">
        <v>144</v>
      </c>
      <c r="E365" s="101" t="s">
        <v>49</v>
      </c>
      <c r="F365" s="101" t="s">
        <v>178</v>
      </c>
      <c r="G365" s="101" t="s">
        <v>971</v>
      </c>
      <c r="H365" s="102">
        <v>6171</v>
      </c>
      <c r="I365" s="100">
        <v>5</v>
      </c>
      <c r="J365" s="103">
        <f>อุดรธานี!F170</f>
        <v>1633993.4</v>
      </c>
      <c r="K365" s="104">
        <f>อุดรธานี!AO170</f>
        <v>2140624.63</v>
      </c>
      <c r="L365" s="105">
        <f>อุดรธานี!AP170</f>
        <v>3206842.63</v>
      </c>
      <c r="M365" s="105">
        <f>อุดรธานี!AQ170</f>
        <v>2608894.86</v>
      </c>
      <c r="N365" s="101"/>
      <c r="O365" s="101"/>
      <c r="P365" s="101"/>
      <c r="Q365" s="93">
        <f t="shared" si="12"/>
        <v>597947.77</v>
      </c>
      <c r="R365" s="94">
        <f t="shared" si="13"/>
        <v>519.66336574299135</v>
      </c>
    </row>
    <row r="366" spans="1:18" x14ac:dyDescent="0.35">
      <c r="A366" s="100">
        <v>6</v>
      </c>
      <c r="B366" s="101" t="s">
        <v>62</v>
      </c>
      <c r="C366" s="101" t="s">
        <v>332</v>
      </c>
      <c r="D366" s="101" t="s">
        <v>144</v>
      </c>
      <c r="E366" s="101" t="s">
        <v>49</v>
      </c>
      <c r="F366" s="101" t="s">
        <v>178</v>
      </c>
      <c r="G366" s="101" t="s">
        <v>972</v>
      </c>
      <c r="H366" s="102">
        <v>5663</v>
      </c>
      <c r="I366" s="100">
        <v>4</v>
      </c>
      <c r="J366" s="103">
        <f>อุดรธานี!F171</f>
        <v>2380170.7200000002</v>
      </c>
      <c r="K366" s="104">
        <f>อุดรธานี!AO171</f>
        <v>5139699.6100000003</v>
      </c>
      <c r="L366" s="105">
        <f>อุดรธานี!AP171</f>
        <v>4482900.1399999997</v>
      </c>
      <c r="M366" s="105">
        <f>อุดรธานี!AQ171</f>
        <v>2913545.4099999997</v>
      </c>
      <c r="N366" s="101"/>
      <c r="O366" s="101"/>
      <c r="P366" s="101"/>
      <c r="Q366" s="93">
        <f t="shared" si="12"/>
        <v>1569354.73</v>
      </c>
      <c r="R366" s="94">
        <f t="shared" si="13"/>
        <v>791.61224439343096</v>
      </c>
    </row>
    <row r="367" spans="1:18" x14ac:dyDescent="0.35">
      <c r="A367" s="100">
        <v>7</v>
      </c>
      <c r="B367" s="101" t="s">
        <v>62</v>
      </c>
      <c r="C367" s="101" t="s">
        <v>332</v>
      </c>
      <c r="D367" s="101" t="s">
        <v>144</v>
      </c>
      <c r="E367" s="101" t="s">
        <v>49</v>
      </c>
      <c r="F367" s="101" t="s">
        <v>178</v>
      </c>
      <c r="G367" s="101" t="s">
        <v>973</v>
      </c>
      <c r="H367" s="102">
        <v>3254</v>
      </c>
      <c r="I367" s="100">
        <v>3</v>
      </c>
      <c r="J367" s="103">
        <f>อุดรธานี!F172</f>
        <v>475758.89</v>
      </c>
      <c r="K367" s="104">
        <f>อุดรธานี!AO172</f>
        <v>661357.87</v>
      </c>
      <c r="L367" s="105">
        <f>อุดรธานี!AP172</f>
        <v>1750084.81</v>
      </c>
      <c r="M367" s="105">
        <f>อุดรธานี!AQ172</f>
        <v>1619828.47</v>
      </c>
      <c r="N367" s="101"/>
      <c r="O367" s="101"/>
      <c r="P367" s="101"/>
      <c r="Q367" s="93">
        <f t="shared" si="12"/>
        <v>130256.34000000008</v>
      </c>
      <c r="R367" s="94">
        <f t="shared" si="13"/>
        <v>537.82569452980954</v>
      </c>
    </row>
    <row r="368" spans="1:18" x14ac:dyDescent="0.35">
      <c r="A368" s="100">
        <v>8</v>
      </c>
      <c r="B368" s="101" t="s">
        <v>62</v>
      </c>
      <c r="C368" s="101" t="s">
        <v>332</v>
      </c>
      <c r="D368" s="101" t="s">
        <v>144</v>
      </c>
      <c r="E368" s="101" t="s">
        <v>49</v>
      </c>
      <c r="F368" s="101" t="s">
        <v>178</v>
      </c>
      <c r="G368" s="101" t="s">
        <v>974</v>
      </c>
      <c r="H368" s="102">
        <v>4330</v>
      </c>
      <c r="I368" s="100">
        <v>3</v>
      </c>
      <c r="J368" s="103">
        <f>อุดรธานี!F173</f>
        <v>832770.59</v>
      </c>
      <c r="K368" s="104">
        <f>อุดรธานี!AO173</f>
        <v>1455126.9700000002</v>
      </c>
      <c r="L368" s="105">
        <f>อุดรธานี!AP173</f>
        <v>2085895.94</v>
      </c>
      <c r="M368" s="105">
        <f>อุดรธานี!AQ173</f>
        <v>1704884.57</v>
      </c>
      <c r="N368" s="101"/>
      <c r="O368" s="101"/>
      <c r="P368" s="101"/>
      <c r="Q368" s="93">
        <f t="shared" si="12"/>
        <v>381011.36999999988</v>
      </c>
      <c r="R368" s="94">
        <f t="shared" si="13"/>
        <v>481.73116397228637</v>
      </c>
    </row>
    <row r="369" spans="1:18" x14ac:dyDescent="0.35">
      <c r="A369" s="100">
        <v>9</v>
      </c>
      <c r="B369" s="101" t="s">
        <v>62</v>
      </c>
      <c r="C369" s="101" t="s">
        <v>332</v>
      </c>
      <c r="D369" s="101" t="s">
        <v>144</v>
      </c>
      <c r="E369" s="101" t="s">
        <v>49</v>
      </c>
      <c r="F369" s="101" t="s">
        <v>178</v>
      </c>
      <c r="G369" s="101" t="s">
        <v>975</v>
      </c>
      <c r="H369" s="102">
        <v>2355</v>
      </c>
      <c r="I369" s="100">
        <v>2</v>
      </c>
      <c r="J369" s="103">
        <f>อุดรธานี!F174</f>
        <v>566327.03</v>
      </c>
      <c r="K369" s="104">
        <f>อุดรธานี!AO174</f>
        <v>812908.60000000009</v>
      </c>
      <c r="L369" s="105">
        <f>อุดรธานี!AP174</f>
        <v>1464673.0999999999</v>
      </c>
      <c r="M369" s="105">
        <f>อุดรธานี!AQ174</f>
        <v>1182216.3900000001</v>
      </c>
      <c r="N369" s="101"/>
      <c r="O369" s="101"/>
      <c r="P369" s="101"/>
      <c r="Q369" s="93">
        <f t="shared" si="12"/>
        <v>282456.70999999973</v>
      </c>
      <c r="R369" s="94">
        <f t="shared" si="13"/>
        <v>621.94186836518043</v>
      </c>
    </row>
    <row r="370" spans="1:18" x14ac:dyDescent="0.35">
      <c r="A370" s="100">
        <v>10</v>
      </c>
      <c r="B370" s="101" t="s">
        <v>62</v>
      </c>
      <c r="C370" s="101" t="s">
        <v>332</v>
      </c>
      <c r="D370" s="101" t="s">
        <v>144</v>
      </c>
      <c r="E370" s="101" t="s">
        <v>49</v>
      </c>
      <c r="F370" s="101" t="s">
        <v>178</v>
      </c>
      <c r="G370" s="101" t="s">
        <v>976</v>
      </c>
      <c r="H370" s="102">
        <v>1570</v>
      </c>
      <c r="I370" s="100">
        <v>2</v>
      </c>
      <c r="J370" s="103">
        <f>อุดรธานี!F175</f>
        <v>327416.08</v>
      </c>
      <c r="K370" s="104">
        <f>อุดรธานี!AO175</f>
        <v>377204.37</v>
      </c>
      <c r="L370" s="105">
        <f>อุดรธานี!AP175</f>
        <v>1275776.1499999999</v>
      </c>
      <c r="M370" s="105">
        <f>อุดรธานี!AQ175</f>
        <v>1066805.98</v>
      </c>
      <c r="N370" s="101"/>
      <c r="O370" s="101"/>
      <c r="P370" s="101"/>
      <c r="Q370" s="93">
        <f t="shared" si="12"/>
        <v>208970.16999999993</v>
      </c>
      <c r="R370" s="94">
        <f t="shared" si="13"/>
        <v>812.59627388535023</v>
      </c>
    </row>
    <row r="371" spans="1:18" s="112" customFormat="1" x14ac:dyDescent="0.35">
      <c r="A371" s="106">
        <v>13</v>
      </c>
      <c r="B371" s="107" t="s">
        <v>62</v>
      </c>
      <c r="C371" s="107"/>
      <c r="D371" s="107"/>
      <c r="E371" s="107" t="s">
        <v>75</v>
      </c>
      <c r="F371" s="107"/>
      <c r="G371" s="107" t="s">
        <v>337</v>
      </c>
      <c r="H371" s="113">
        <f>SUM(H361:H370)</f>
        <v>33203</v>
      </c>
      <c r="I371" s="106"/>
      <c r="J371" s="109">
        <f>SUM(J361:J370)</f>
        <v>7832904.5600000005</v>
      </c>
      <c r="K371" s="109">
        <f>SUM(K361:K370)</f>
        <v>13023227.239999998</v>
      </c>
      <c r="L371" s="109">
        <f>SUM(L361:L370)</f>
        <v>20681702.07</v>
      </c>
      <c r="M371" s="109">
        <f>SUM(M361:M370)</f>
        <v>16794387.100000001</v>
      </c>
      <c r="N371" s="107">
        <v>9</v>
      </c>
      <c r="O371" s="107">
        <v>9</v>
      </c>
      <c r="P371" s="107">
        <f>N371-O371</f>
        <v>0</v>
      </c>
      <c r="Q371" s="110">
        <f t="shared" si="12"/>
        <v>3887314.9699999988</v>
      </c>
      <c r="R371" s="111">
        <f>L371/H371</f>
        <v>622.88654850465321</v>
      </c>
    </row>
    <row r="372" spans="1:18" x14ac:dyDescent="0.35">
      <c r="A372" s="100">
        <v>1</v>
      </c>
      <c r="B372" s="101" t="s">
        <v>62</v>
      </c>
      <c r="C372" s="101" t="s">
        <v>333</v>
      </c>
      <c r="D372" s="101" t="s">
        <v>147</v>
      </c>
      <c r="E372" s="101" t="s">
        <v>50</v>
      </c>
      <c r="F372" s="101" t="s">
        <v>208</v>
      </c>
      <c r="G372" s="101" t="s">
        <v>338</v>
      </c>
      <c r="H372" s="102"/>
      <c r="I372" s="100"/>
      <c r="J372" s="103"/>
      <c r="K372" s="104"/>
      <c r="L372" s="105"/>
      <c r="M372" s="105"/>
      <c r="N372" s="101"/>
      <c r="O372" s="101"/>
      <c r="P372" s="101"/>
    </row>
    <row r="373" spans="1:18" x14ac:dyDescent="0.35">
      <c r="A373" s="100">
        <v>2</v>
      </c>
      <c r="B373" s="101" t="s">
        <v>62</v>
      </c>
      <c r="C373" s="101" t="s">
        <v>333</v>
      </c>
      <c r="D373" s="101" t="s">
        <v>147</v>
      </c>
      <c r="E373" s="101" t="s">
        <v>50</v>
      </c>
      <c r="F373" s="101" t="s">
        <v>178</v>
      </c>
      <c r="G373" s="101" t="s">
        <v>977</v>
      </c>
      <c r="H373" s="102">
        <v>8169</v>
      </c>
      <c r="I373" s="100">
        <v>5</v>
      </c>
      <c r="J373" s="103">
        <f>อุดรธานี!F176</f>
        <v>1746383.23</v>
      </c>
      <c r="K373" s="104">
        <f>อุดรธานี!AO176</f>
        <v>3158246.02</v>
      </c>
      <c r="L373" s="105">
        <f>อุดรธานี!AP176</f>
        <v>3874951.75</v>
      </c>
      <c r="M373" s="105">
        <f>อุดรธานี!AQ176</f>
        <v>2658501.6800000002</v>
      </c>
      <c r="N373" s="101"/>
      <c r="O373" s="101"/>
      <c r="P373" s="101"/>
      <c r="Q373" s="93">
        <f t="shared" si="12"/>
        <v>1216450.0699999998</v>
      </c>
      <c r="R373" s="94">
        <f t="shared" si="13"/>
        <v>474.34835965234424</v>
      </c>
    </row>
    <row r="374" spans="1:18" x14ac:dyDescent="0.35">
      <c r="A374" s="100">
        <v>3</v>
      </c>
      <c r="B374" s="101" t="s">
        <v>62</v>
      </c>
      <c r="C374" s="101" t="s">
        <v>333</v>
      </c>
      <c r="D374" s="101" t="s">
        <v>147</v>
      </c>
      <c r="E374" s="101" t="s">
        <v>50</v>
      </c>
      <c r="F374" s="101" t="s">
        <v>178</v>
      </c>
      <c r="G374" s="101" t="s">
        <v>978</v>
      </c>
      <c r="H374" s="102">
        <v>4100</v>
      </c>
      <c r="I374" s="100">
        <v>3</v>
      </c>
      <c r="J374" s="103">
        <f>อุดรธานี!F177</f>
        <v>630014.59</v>
      </c>
      <c r="K374" s="104">
        <f>อุดรธานี!AO177</f>
        <v>810280.40999999992</v>
      </c>
      <c r="L374" s="105">
        <f>อุดรธานี!AP177</f>
        <v>2584390.87</v>
      </c>
      <c r="M374" s="105">
        <f>อุดรธานี!AQ177</f>
        <v>2701428.7800000003</v>
      </c>
      <c r="N374" s="101"/>
      <c r="O374" s="101"/>
      <c r="P374" s="101"/>
      <c r="Q374" s="93">
        <f t="shared" si="12"/>
        <v>-117037.91000000015</v>
      </c>
      <c r="R374" s="94">
        <f t="shared" si="13"/>
        <v>630.33923658536582</v>
      </c>
    </row>
    <row r="375" spans="1:18" s="170" customFormat="1" x14ac:dyDescent="0.35">
      <c r="A375" s="163">
        <v>4</v>
      </c>
      <c r="B375" s="164" t="s">
        <v>62</v>
      </c>
      <c r="C375" s="164" t="s">
        <v>333</v>
      </c>
      <c r="D375" s="164" t="s">
        <v>147</v>
      </c>
      <c r="E375" s="164" t="s">
        <v>50</v>
      </c>
      <c r="F375" s="164" t="s">
        <v>178</v>
      </c>
      <c r="G375" s="164" t="s">
        <v>980</v>
      </c>
      <c r="H375" s="165">
        <v>4574</v>
      </c>
      <c r="I375" s="163">
        <v>4</v>
      </c>
      <c r="J375" s="166">
        <f>อุดรธานี!F179</f>
        <v>1194484.21</v>
      </c>
      <c r="K375" s="167">
        <f>อุดรธานี!AO179</f>
        <v>1183505.6200000001</v>
      </c>
      <c r="L375" s="166">
        <f>อุดรธานี!AP179</f>
        <v>1973252.94</v>
      </c>
      <c r="M375" s="166">
        <f>อุดรธานี!AQ179</f>
        <v>1104463.3599999999</v>
      </c>
      <c r="N375" s="164"/>
      <c r="O375" s="164"/>
      <c r="P375" s="164"/>
      <c r="Q375" s="168">
        <f t="shared" si="12"/>
        <v>868789.58000000007</v>
      </c>
      <c r="R375" s="169">
        <f t="shared" si="13"/>
        <v>431.40641451683427</v>
      </c>
    </row>
    <row r="376" spans="1:18" x14ac:dyDescent="0.35">
      <c r="A376" s="100">
        <v>5</v>
      </c>
      <c r="B376" s="101" t="s">
        <v>62</v>
      </c>
      <c r="C376" s="101" t="s">
        <v>333</v>
      </c>
      <c r="D376" s="101" t="s">
        <v>147</v>
      </c>
      <c r="E376" s="101" t="s">
        <v>50</v>
      </c>
      <c r="F376" s="101" t="s">
        <v>178</v>
      </c>
      <c r="G376" s="101" t="s">
        <v>981</v>
      </c>
      <c r="H376" s="102">
        <v>4976</v>
      </c>
      <c r="I376" s="100">
        <v>4</v>
      </c>
      <c r="J376" s="103">
        <f>อุดรธานี!F180</f>
        <v>1018601.04</v>
      </c>
      <c r="K376" s="117">
        <f>อุดรธานี!AO180</f>
        <v>1149222.98</v>
      </c>
      <c r="L376" s="105">
        <f>อุดรธานี!AP180</f>
        <v>3231414.2800000003</v>
      </c>
      <c r="M376" s="105">
        <f>อุดรธานี!AQ180</f>
        <v>2603004.62</v>
      </c>
      <c r="N376" s="101"/>
      <c r="O376" s="101"/>
      <c r="P376" s="101"/>
      <c r="Q376" s="93">
        <f t="shared" si="12"/>
        <v>628409.66000000015</v>
      </c>
      <c r="R376" s="94">
        <f t="shared" si="13"/>
        <v>649.39997588424444</v>
      </c>
    </row>
    <row r="377" spans="1:18" x14ac:dyDescent="0.35">
      <c r="A377" s="114">
        <v>6</v>
      </c>
      <c r="B377" s="101" t="s">
        <v>62</v>
      </c>
      <c r="C377" s="101" t="s">
        <v>333</v>
      </c>
      <c r="D377" s="101" t="s">
        <v>147</v>
      </c>
      <c r="E377" s="101" t="s">
        <v>50</v>
      </c>
      <c r="F377" s="101" t="s">
        <v>178</v>
      </c>
      <c r="G377" s="101" t="s">
        <v>982</v>
      </c>
      <c r="H377" s="102">
        <v>5421</v>
      </c>
      <c r="I377" s="100">
        <v>4</v>
      </c>
      <c r="J377" s="103">
        <f>อุดรธานี!F181</f>
        <v>1011168.98</v>
      </c>
      <c r="K377" s="117">
        <f>อุดรธานี!AO181</f>
        <v>878439.30999999994</v>
      </c>
      <c r="L377" s="105">
        <f>อุดรธานี!AP181</f>
        <v>4535427.5600000005</v>
      </c>
      <c r="M377" s="105">
        <f>อุดรธานี!AQ181</f>
        <v>3055165.3899999997</v>
      </c>
      <c r="N377" s="101"/>
      <c r="O377" s="101"/>
      <c r="P377" s="101"/>
      <c r="Q377" s="93">
        <f t="shared" si="12"/>
        <v>1480262.1700000009</v>
      </c>
      <c r="R377" s="94">
        <f t="shared" si="13"/>
        <v>836.64039107175813</v>
      </c>
    </row>
    <row r="378" spans="1:18" x14ac:dyDescent="0.35">
      <c r="A378" s="114">
        <v>7</v>
      </c>
      <c r="B378" s="101" t="s">
        <v>62</v>
      </c>
      <c r="C378" s="101" t="s">
        <v>333</v>
      </c>
      <c r="D378" s="101" t="s">
        <v>147</v>
      </c>
      <c r="E378" s="101" t="s">
        <v>50</v>
      </c>
      <c r="F378" s="101" t="s">
        <v>178</v>
      </c>
      <c r="G378" s="101" t="s">
        <v>983</v>
      </c>
      <c r="H378" s="102">
        <v>5150</v>
      </c>
      <c r="I378" s="100">
        <v>4</v>
      </c>
      <c r="J378" s="103">
        <f>อุดรธานี!F182</f>
        <v>949783.03</v>
      </c>
      <c r="K378" s="117">
        <f>อุดรธานี!AO182</f>
        <v>919349.03999999992</v>
      </c>
      <c r="L378" s="105">
        <f>อุดรธานี!AP182</f>
        <v>3575088.71</v>
      </c>
      <c r="M378" s="105">
        <f>อุดรธานี!AQ182</f>
        <v>3281235.88</v>
      </c>
      <c r="N378" s="101"/>
      <c r="O378" s="101"/>
      <c r="P378" s="101"/>
      <c r="Q378" s="93">
        <f t="shared" si="12"/>
        <v>293852.83000000007</v>
      </c>
      <c r="R378" s="94">
        <f t="shared" si="13"/>
        <v>694.19198252427179</v>
      </c>
    </row>
    <row r="379" spans="1:18" x14ac:dyDescent="0.35">
      <c r="A379" s="114">
        <v>8</v>
      </c>
      <c r="B379" s="101" t="s">
        <v>62</v>
      </c>
      <c r="C379" s="101" t="s">
        <v>333</v>
      </c>
      <c r="D379" s="101" t="s">
        <v>147</v>
      </c>
      <c r="E379" s="101" t="s">
        <v>50</v>
      </c>
      <c r="F379" s="101" t="s">
        <v>178</v>
      </c>
      <c r="G379" s="101" t="s">
        <v>984</v>
      </c>
      <c r="H379" s="102">
        <v>6362</v>
      </c>
      <c r="I379" s="100">
        <v>5</v>
      </c>
      <c r="J379" s="103">
        <f>อุดรธานี!F183</f>
        <v>1126308.17</v>
      </c>
      <c r="K379" s="117">
        <f>อุดรธานี!AO183</f>
        <v>1132448.9699999997</v>
      </c>
      <c r="L379" s="105">
        <f>อุดรธานี!AP183</f>
        <v>3279905.8</v>
      </c>
      <c r="M379" s="105">
        <f>อุดรธานี!AQ183</f>
        <v>3210836.15</v>
      </c>
      <c r="N379" s="101"/>
      <c r="O379" s="101"/>
      <c r="P379" s="101"/>
      <c r="Q379" s="93">
        <f t="shared" si="12"/>
        <v>69069.649999999907</v>
      </c>
      <c r="R379" s="94">
        <f t="shared" si="13"/>
        <v>515.54633762967615</v>
      </c>
    </row>
    <row r="380" spans="1:18" x14ac:dyDescent="0.35">
      <c r="A380" s="114">
        <v>9</v>
      </c>
      <c r="B380" s="101" t="s">
        <v>62</v>
      </c>
      <c r="C380" s="101" t="s">
        <v>333</v>
      </c>
      <c r="D380" s="101" t="s">
        <v>147</v>
      </c>
      <c r="E380" s="101" t="s">
        <v>50</v>
      </c>
      <c r="F380" s="101" t="s">
        <v>178</v>
      </c>
      <c r="G380" s="101" t="s">
        <v>985</v>
      </c>
      <c r="H380" s="102">
        <v>8071</v>
      </c>
      <c r="I380" s="100">
        <v>5</v>
      </c>
      <c r="J380" s="103">
        <f>อุดรธานี!F184</f>
        <v>2033382.16</v>
      </c>
      <c r="K380" s="117">
        <f>อุดรธานี!AO184</f>
        <v>2078016.2099999997</v>
      </c>
      <c r="L380" s="105">
        <f>อุดรธานี!AP184</f>
        <v>3933614.95</v>
      </c>
      <c r="M380" s="105">
        <f>อุดรธานี!AQ184</f>
        <v>2993823.54</v>
      </c>
      <c r="N380" s="101"/>
      <c r="O380" s="101"/>
      <c r="P380" s="101"/>
      <c r="Q380" s="93">
        <f t="shared" si="12"/>
        <v>939791.41000000015</v>
      </c>
      <c r="R380" s="94">
        <f t="shared" si="13"/>
        <v>487.37640317184986</v>
      </c>
    </row>
    <row r="381" spans="1:18" x14ac:dyDescent="0.35">
      <c r="A381" s="114">
        <v>10</v>
      </c>
      <c r="B381" s="101" t="s">
        <v>62</v>
      </c>
      <c r="C381" s="101" t="s">
        <v>333</v>
      </c>
      <c r="D381" s="101" t="s">
        <v>147</v>
      </c>
      <c r="E381" s="101" t="s">
        <v>50</v>
      </c>
      <c r="F381" s="101" t="s">
        <v>178</v>
      </c>
      <c r="G381" s="101" t="s">
        <v>986</v>
      </c>
      <c r="H381" s="102">
        <v>4636</v>
      </c>
      <c r="I381" s="100">
        <v>4</v>
      </c>
      <c r="J381" s="103">
        <f>อุดรธานี!F185</f>
        <v>348784.05</v>
      </c>
      <c r="K381" s="117">
        <f>อุดรธานี!AO185</f>
        <v>466866.09999999992</v>
      </c>
      <c r="L381" s="105">
        <f>อุดรธานี!AP185</f>
        <v>3323138.97</v>
      </c>
      <c r="M381" s="105">
        <f>อุดรธานี!AQ185</f>
        <v>2264332.56</v>
      </c>
      <c r="N381" s="101"/>
      <c r="O381" s="101"/>
      <c r="P381" s="101"/>
      <c r="Q381" s="93">
        <f t="shared" si="12"/>
        <v>1058806.4100000001</v>
      </c>
      <c r="R381" s="94">
        <f t="shared" si="13"/>
        <v>716.81168464193274</v>
      </c>
    </row>
    <row r="382" spans="1:18" x14ac:dyDescent="0.35">
      <c r="A382" s="114">
        <v>11</v>
      </c>
      <c r="B382" s="101" t="s">
        <v>62</v>
      </c>
      <c r="C382" s="101" t="s">
        <v>333</v>
      </c>
      <c r="D382" s="101" t="s">
        <v>147</v>
      </c>
      <c r="E382" s="101" t="s">
        <v>50</v>
      </c>
      <c r="F382" s="101" t="s">
        <v>178</v>
      </c>
      <c r="G382" s="101" t="s">
        <v>987</v>
      </c>
      <c r="H382" s="102">
        <v>5424</v>
      </c>
      <c r="I382" s="100">
        <v>4</v>
      </c>
      <c r="J382" s="103">
        <f>อุดรธานี!F186</f>
        <v>565763.69999999995</v>
      </c>
      <c r="K382" s="117">
        <f>อุดรธานี!AO186</f>
        <v>668037.87</v>
      </c>
      <c r="L382" s="105">
        <f>อุดรธานี!AP186</f>
        <v>3334007.63</v>
      </c>
      <c r="M382" s="105">
        <f>อุดรธานี!AQ186</f>
        <v>2747399.6799999997</v>
      </c>
      <c r="N382" s="101"/>
      <c r="O382" s="101"/>
      <c r="P382" s="101"/>
      <c r="Q382" s="93">
        <f t="shared" si="12"/>
        <v>586607.95000000019</v>
      </c>
      <c r="R382" s="94">
        <f t="shared" si="13"/>
        <v>614.67692293510322</v>
      </c>
    </row>
    <row r="383" spans="1:18" x14ac:dyDescent="0.35">
      <c r="A383" s="114">
        <v>12</v>
      </c>
      <c r="B383" s="101" t="s">
        <v>62</v>
      </c>
      <c r="C383" s="101" t="s">
        <v>333</v>
      </c>
      <c r="D383" s="101" t="s">
        <v>147</v>
      </c>
      <c r="E383" s="101" t="s">
        <v>50</v>
      </c>
      <c r="F383" s="101" t="s">
        <v>178</v>
      </c>
      <c r="G383" s="101" t="s">
        <v>988</v>
      </c>
      <c r="H383" s="102">
        <v>4683</v>
      </c>
      <c r="I383" s="100">
        <v>4</v>
      </c>
      <c r="J383" s="103">
        <f>อุดรธานี!F187</f>
        <v>552238.5</v>
      </c>
      <c r="K383" s="117">
        <f>อุดรธานี!AO187</f>
        <v>541123.92000000004</v>
      </c>
      <c r="L383" s="105">
        <f>อุดรธานี!AP187</f>
        <v>2626143.2199999997</v>
      </c>
      <c r="M383" s="105">
        <f>อุดรธานี!AQ187</f>
        <v>2776814.4699999997</v>
      </c>
      <c r="N383" s="101"/>
      <c r="O383" s="101"/>
      <c r="P383" s="101"/>
      <c r="Q383" s="93">
        <f t="shared" si="12"/>
        <v>-150671.25</v>
      </c>
      <c r="R383" s="94">
        <f t="shared" si="13"/>
        <v>560.78223788169976</v>
      </c>
    </row>
    <row r="384" spans="1:18" x14ac:dyDescent="0.35">
      <c r="A384" s="114">
        <v>13</v>
      </c>
      <c r="B384" s="101" t="s">
        <v>62</v>
      </c>
      <c r="C384" s="101" t="s">
        <v>334</v>
      </c>
      <c r="D384" s="101" t="s">
        <v>147</v>
      </c>
      <c r="E384" s="101" t="s">
        <v>50</v>
      </c>
      <c r="F384" s="101" t="s">
        <v>178</v>
      </c>
      <c r="G384" s="103" t="s">
        <v>989</v>
      </c>
      <c r="H384" s="171">
        <v>3471</v>
      </c>
      <c r="I384" s="100">
        <v>3</v>
      </c>
      <c r="J384" s="103">
        <f>อุดรธานี!F188</f>
        <v>151013.43</v>
      </c>
      <c r="K384" s="117">
        <f>อุดรธานี!AO188</f>
        <v>207109.72000000003</v>
      </c>
      <c r="L384" s="105">
        <f>อุดรธานี!AP188</f>
        <v>2213409.4900000002</v>
      </c>
      <c r="M384" s="105">
        <f>อุดรธานี!AQ188</f>
        <v>2335993.23</v>
      </c>
      <c r="N384" s="101"/>
      <c r="O384" s="101"/>
      <c r="P384" s="101"/>
      <c r="Q384" s="93">
        <f t="shared" si="12"/>
        <v>-122583.73999999976</v>
      </c>
      <c r="R384" s="94">
        <f t="shared" si="13"/>
        <v>637.68639873235384</v>
      </c>
    </row>
    <row r="385" spans="1:18" x14ac:dyDescent="0.35">
      <c r="A385" s="114">
        <v>14</v>
      </c>
      <c r="B385" s="101" t="s">
        <v>62</v>
      </c>
      <c r="C385" s="101" t="s">
        <v>333</v>
      </c>
      <c r="D385" s="101" t="s">
        <v>147</v>
      </c>
      <c r="E385" s="101" t="s">
        <v>50</v>
      </c>
      <c r="F385" s="101" t="s">
        <v>178</v>
      </c>
      <c r="G385" s="101" t="s">
        <v>990</v>
      </c>
      <c r="H385" s="102">
        <v>6659</v>
      </c>
      <c r="I385" s="100">
        <v>5</v>
      </c>
      <c r="J385" s="103">
        <f>อุดรธานี!F189</f>
        <v>1216441.31</v>
      </c>
      <c r="K385" s="117">
        <f>อุดรธานี!AO189</f>
        <v>1346157.04</v>
      </c>
      <c r="L385" s="105">
        <f>อุดรธานี!AP189</f>
        <v>3561692.56</v>
      </c>
      <c r="M385" s="105">
        <f>อุดรธานี!AQ189</f>
        <v>2629896.0700000003</v>
      </c>
      <c r="N385" s="101"/>
      <c r="O385" s="101"/>
      <c r="P385" s="101"/>
      <c r="Q385" s="93">
        <f t="shared" si="12"/>
        <v>931796.48999999976</v>
      </c>
      <c r="R385" s="94">
        <f t="shared" si="13"/>
        <v>534.86898333083047</v>
      </c>
    </row>
    <row r="386" spans="1:18" s="112" customFormat="1" x14ac:dyDescent="0.35">
      <c r="A386" s="172">
        <v>15</v>
      </c>
      <c r="B386" s="107" t="s">
        <v>62</v>
      </c>
      <c r="C386" s="107"/>
      <c r="D386" s="107"/>
      <c r="E386" s="107" t="s">
        <v>75</v>
      </c>
      <c r="F386" s="107"/>
      <c r="G386" s="107" t="s">
        <v>339</v>
      </c>
      <c r="H386" s="113">
        <f>SUM(H372:H385)</f>
        <v>71696</v>
      </c>
      <c r="I386" s="106"/>
      <c r="J386" s="109">
        <f>SUM(J372:J385)</f>
        <v>12544366.4</v>
      </c>
      <c r="K386" s="109">
        <f>SUM(K372:K385)</f>
        <v>14538803.209999997</v>
      </c>
      <c r="L386" s="109">
        <f>SUM(L372:L385)</f>
        <v>42046438.730000004</v>
      </c>
      <c r="M386" s="109">
        <f>SUM(M372:M385)</f>
        <v>34362895.409999996</v>
      </c>
      <c r="N386" s="107">
        <v>13</v>
      </c>
      <c r="O386" s="107">
        <v>13</v>
      </c>
      <c r="P386" s="107">
        <f>N386-O386</f>
        <v>0</v>
      </c>
      <c r="Q386" s="110">
        <f t="shared" si="12"/>
        <v>7683543.3200000077</v>
      </c>
      <c r="R386" s="111">
        <f>L386/H386</f>
        <v>586.45445673398797</v>
      </c>
    </row>
    <row r="387" spans="1:18" x14ac:dyDescent="0.35">
      <c r="A387" s="100">
        <v>1</v>
      </c>
      <c r="B387" s="101" t="s">
        <v>62</v>
      </c>
      <c r="C387" s="101" t="s">
        <v>334</v>
      </c>
      <c r="D387" s="101" t="s">
        <v>149</v>
      </c>
      <c r="E387" s="101" t="s">
        <v>51</v>
      </c>
      <c r="F387" s="101" t="s">
        <v>208</v>
      </c>
      <c r="G387" s="101" t="s">
        <v>340</v>
      </c>
      <c r="H387" s="102"/>
      <c r="I387" s="100"/>
      <c r="J387" s="103"/>
      <c r="K387" s="104"/>
      <c r="L387" s="105"/>
      <c r="M387" s="105"/>
      <c r="N387" s="101"/>
      <c r="O387" s="101"/>
      <c r="P387" s="101"/>
    </row>
    <row r="388" spans="1:18" x14ac:dyDescent="0.35">
      <c r="A388" s="100">
        <v>2</v>
      </c>
      <c r="B388" s="101" t="s">
        <v>62</v>
      </c>
      <c r="C388" s="101" t="s">
        <v>334</v>
      </c>
      <c r="D388" s="101" t="s">
        <v>149</v>
      </c>
      <c r="E388" s="101" t="s">
        <v>51</v>
      </c>
      <c r="F388" s="101" t="s">
        <v>178</v>
      </c>
      <c r="G388" s="101" t="s">
        <v>991</v>
      </c>
      <c r="H388" s="102">
        <v>2451</v>
      </c>
      <c r="I388" s="100">
        <v>2</v>
      </c>
      <c r="J388" s="105">
        <f>อุดรธานี!F190</f>
        <v>727061.42</v>
      </c>
      <c r="K388" s="104">
        <f>อุดรธานี!AO190</f>
        <v>804177.55</v>
      </c>
      <c r="L388" s="105">
        <f>อุดรธานี!AP190</f>
        <v>2380933.58</v>
      </c>
      <c r="M388" s="105">
        <f>อุดรธานี!AQ190</f>
        <v>1841917.2600000002</v>
      </c>
      <c r="N388" s="101"/>
      <c r="O388" s="101"/>
      <c r="P388" s="101"/>
      <c r="Q388" s="93">
        <f t="shared" si="12"/>
        <v>539016.31999999983</v>
      </c>
      <c r="R388" s="94">
        <f t="shared" si="13"/>
        <v>971.41312933496533</v>
      </c>
    </row>
    <row r="389" spans="1:18" x14ac:dyDescent="0.35">
      <c r="A389" s="100">
        <v>3</v>
      </c>
      <c r="B389" s="101" t="s">
        <v>62</v>
      </c>
      <c r="C389" s="101" t="s">
        <v>334</v>
      </c>
      <c r="D389" s="101" t="s">
        <v>149</v>
      </c>
      <c r="E389" s="101" t="s">
        <v>51</v>
      </c>
      <c r="F389" s="101" t="s">
        <v>178</v>
      </c>
      <c r="G389" s="101" t="s">
        <v>992</v>
      </c>
      <c r="H389" s="102">
        <v>3029</v>
      </c>
      <c r="I389" s="100">
        <v>3</v>
      </c>
      <c r="J389" s="105">
        <f>อุดรธานี!F191</f>
        <v>311005.59999999998</v>
      </c>
      <c r="K389" s="104">
        <f>อุดรธานี!AO191</f>
        <v>432930.81999999995</v>
      </c>
      <c r="L389" s="105">
        <f>อุดรธานี!AP191</f>
        <v>2111607.4300000002</v>
      </c>
      <c r="M389" s="105">
        <f>อุดรธานี!AQ191</f>
        <v>1730378.1099999999</v>
      </c>
      <c r="N389" s="101"/>
      <c r="O389" s="101"/>
      <c r="P389" s="101"/>
      <c r="Q389" s="93">
        <f t="shared" si="12"/>
        <v>381229.3200000003</v>
      </c>
      <c r="R389" s="94">
        <f t="shared" si="13"/>
        <v>697.13021789369429</v>
      </c>
    </row>
    <row r="390" spans="1:18" x14ac:dyDescent="0.35">
      <c r="A390" s="100">
        <v>4</v>
      </c>
      <c r="B390" s="101" t="s">
        <v>62</v>
      </c>
      <c r="C390" s="101" t="s">
        <v>334</v>
      </c>
      <c r="D390" s="101" t="s">
        <v>149</v>
      </c>
      <c r="E390" s="101" t="s">
        <v>51</v>
      </c>
      <c r="F390" s="101" t="s">
        <v>178</v>
      </c>
      <c r="G390" s="101" t="s">
        <v>993</v>
      </c>
      <c r="H390" s="102">
        <v>5540</v>
      </c>
      <c r="I390" s="100">
        <v>4</v>
      </c>
      <c r="J390" s="105">
        <f>อุดรธานี!F192</f>
        <v>435140.29</v>
      </c>
      <c r="K390" s="104">
        <f>อุดรธานี!AO192</f>
        <v>463667</v>
      </c>
      <c r="L390" s="105">
        <f>อุดรธานี!AP192</f>
        <v>3005702.4</v>
      </c>
      <c r="M390" s="105">
        <f>อุดรธานี!AQ192</f>
        <v>2832141.55</v>
      </c>
      <c r="N390" s="101"/>
      <c r="O390" s="101"/>
      <c r="P390" s="101"/>
      <c r="Q390" s="93">
        <f t="shared" ref="Q390:Q454" si="14">L390-M390</f>
        <v>173560.85000000009</v>
      </c>
      <c r="R390" s="94">
        <f t="shared" ref="R390:R454" si="15">L390/H390</f>
        <v>542.54555956678701</v>
      </c>
    </row>
    <row r="391" spans="1:18" x14ac:dyDescent="0.35">
      <c r="A391" s="100">
        <v>5</v>
      </c>
      <c r="B391" s="101" t="s">
        <v>62</v>
      </c>
      <c r="C391" s="101" t="s">
        <v>334</v>
      </c>
      <c r="D391" s="101" t="s">
        <v>149</v>
      </c>
      <c r="E391" s="101" t="s">
        <v>51</v>
      </c>
      <c r="F391" s="101" t="s">
        <v>178</v>
      </c>
      <c r="G391" s="101" t="s">
        <v>994</v>
      </c>
      <c r="H391" s="102">
        <v>1842</v>
      </c>
      <c r="I391" s="100">
        <v>2</v>
      </c>
      <c r="J391" s="105">
        <f>อุดรธานี!F193</f>
        <v>723189.04</v>
      </c>
      <c r="K391" s="104">
        <f>อุดรธานี!AO193</f>
        <v>770860.1100000001</v>
      </c>
      <c r="L391" s="105">
        <f>อุดรธานี!AP193</f>
        <v>1899965.22</v>
      </c>
      <c r="M391" s="105">
        <f>อุดรธานี!AQ193</f>
        <v>1456051.18</v>
      </c>
      <c r="N391" s="101"/>
      <c r="O391" s="101"/>
      <c r="P391" s="101"/>
      <c r="Q391" s="93">
        <f t="shared" si="14"/>
        <v>443914.04000000004</v>
      </c>
      <c r="R391" s="94">
        <f t="shared" si="15"/>
        <v>1031.468631921824</v>
      </c>
    </row>
    <row r="392" spans="1:18" x14ac:dyDescent="0.35">
      <c r="A392" s="100">
        <v>6</v>
      </c>
      <c r="B392" s="101" t="s">
        <v>62</v>
      </c>
      <c r="C392" s="101" t="s">
        <v>334</v>
      </c>
      <c r="D392" s="101" t="s">
        <v>149</v>
      </c>
      <c r="E392" s="101" t="s">
        <v>51</v>
      </c>
      <c r="F392" s="101" t="s">
        <v>178</v>
      </c>
      <c r="G392" s="101" t="s">
        <v>995</v>
      </c>
      <c r="H392" s="102">
        <v>3303</v>
      </c>
      <c r="I392" s="100">
        <v>3</v>
      </c>
      <c r="J392" s="105">
        <f>อุดรธานี!F194</f>
        <v>1082183.83</v>
      </c>
      <c r="K392" s="104">
        <f>อุดรธานี!AO194</f>
        <v>1076788.54</v>
      </c>
      <c r="L392" s="105">
        <f>อุดรธานี!AP194</f>
        <v>1898725</v>
      </c>
      <c r="M392" s="105">
        <f>อุดรธานี!AQ194</f>
        <v>1404832.53</v>
      </c>
      <c r="N392" s="101"/>
      <c r="O392" s="101"/>
      <c r="P392" s="101"/>
      <c r="Q392" s="93">
        <f t="shared" si="14"/>
        <v>493892.47</v>
      </c>
      <c r="R392" s="94">
        <f t="shared" si="15"/>
        <v>574.84862246442628</v>
      </c>
    </row>
    <row r="393" spans="1:18" s="112" customFormat="1" x14ac:dyDescent="0.35">
      <c r="A393" s="106">
        <v>15</v>
      </c>
      <c r="B393" s="107" t="s">
        <v>62</v>
      </c>
      <c r="C393" s="107"/>
      <c r="D393" s="107"/>
      <c r="E393" s="107" t="s">
        <v>75</v>
      </c>
      <c r="F393" s="107"/>
      <c r="G393" s="107" t="s">
        <v>341</v>
      </c>
      <c r="H393" s="113">
        <f>SUM(H387:H392)</f>
        <v>16165</v>
      </c>
      <c r="I393" s="106"/>
      <c r="J393" s="109">
        <f>SUM(J387:J392)</f>
        <v>3278580.18</v>
      </c>
      <c r="K393" s="109">
        <f>SUM(K387:K392)</f>
        <v>3548424.0200000005</v>
      </c>
      <c r="L393" s="109">
        <f>SUM(L387:L392)</f>
        <v>11296933.630000001</v>
      </c>
      <c r="M393" s="109">
        <f>SUM(M387:M392)</f>
        <v>9265320.629999999</v>
      </c>
      <c r="N393" s="107">
        <v>5</v>
      </c>
      <c r="O393" s="107">
        <v>5</v>
      </c>
      <c r="P393" s="107">
        <f>N393-O393</f>
        <v>0</v>
      </c>
      <c r="Q393" s="110">
        <f t="shared" si="14"/>
        <v>2031613.0000000019</v>
      </c>
      <c r="R393" s="111">
        <f>L393/H393</f>
        <v>698.85144633467371</v>
      </c>
    </row>
    <row r="394" spans="1:18" x14ac:dyDescent="0.35">
      <c r="A394" s="100">
        <v>1</v>
      </c>
      <c r="B394" s="101" t="s">
        <v>62</v>
      </c>
      <c r="C394" s="101" t="s">
        <v>342</v>
      </c>
      <c r="D394" s="101" t="s">
        <v>151</v>
      </c>
      <c r="E394" s="101" t="s">
        <v>52</v>
      </c>
      <c r="F394" s="101" t="s">
        <v>208</v>
      </c>
      <c r="G394" s="101" t="s">
        <v>343</v>
      </c>
      <c r="H394" s="102"/>
      <c r="I394" s="100"/>
      <c r="J394" s="103"/>
      <c r="K394" s="104"/>
      <c r="L394" s="105"/>
      <c r="M394" s="105"/>
      <c r="N394" s="101"/>
      <c r="O394" s="101"/>
      <c r="P394" s="101"/>
    </row>
    <row r="395" spans="1:18" x14ac:dyDescent="0.35">
      <c r="A395" s="100">
        <v>2</v>
      </c>
      <c r="B395" s="101" t="s">
        <v>62</v>
      </c>
      <c r="C395" s="101" t="s">
        <v>342</v>
      </c>
      <c r="D395" s="101" t="s">
        <v>151</v>
      </c>
      <c r="E395" s="101" t="s">
        <v>52</v>
      </c>
      <c r="F395" s="101" t="s">
        <v>178</v>
      </c>
      <c r="G395" s="101" t="s">
        <v>996</v>
      </c>
      <c r="H395" s="102">
        <v>3399</v>
      </c>
      <c r="I395" s="100">
        <v>3</v>
      </c>
      <c r="J395" s="105">
        <f>อุดรธานี!F195</f>
        <v>1491801.48</v>
      </c>
      <c r="K395" s="104">
        <f>อุดรธานี!AO195</f>
        <v>1560886.76</v>
      </c>
      <c r="L395" s="105">
        <f>อุดรธานี!AP195</f>
        <v>2175932.56</v>
      </c>
      <c r="M395" s="105">
        <f>อุดรธานี!AQ195</f>
        <v>2038766.36</v>
      </c>
      <c r="N395" s="101"/>
      <c r="O395" s="101"/>
      <c r="P395" s="101"/>
      <c r="Q395" s="93">
        <f t="shared" si="14"/>
        <v>137166.19999999995</v>
      </c>
      <c r="R395" s="94">
        <f t="shared" si="15"/>
        <v>640.16844954398357</v>
      </c>
    </row>
    <row r="396" spans="1:18" x14ac:dyDescent="0.35">
      <c r="A396" s="100">
        <v>3</v>
      </c>
      <c r="B396" s="101" t="s">
        <v>62</v>
      </c>
      <c r="C396" s="101" t="s">
        <v>342</v>
      </c>
      <c r="D396" s="101" t="s">
        <v>151</v>
      </c>
      <c r="E396" s="101" t="s">
        <v>52</v>
      </c>
      <c r="F396" s="101" t="s">
        <v>178</v>
      </c>
      <c r="G396" s="101" t="s">
        <v>997</v>
      </c>
      <c r="H396" s="102">
        <v>2537</v>
      </c>
      <c r="I396" s="100">
        <v>2</v>
      </c>
      <c r="J396" s="105">
        <f>อุดรธานี!F196</f>
        <v>985309.56</v>
      </c>
      <c r="K396" s="104">
        <f>อุดรธานี!AO196</f>
        <v>1137595.82</v>
      </c>
      <c r="L396" s="105">
        <f>อุดรธานี!AP196</f>
        <v>2384590.16</v>
      </c>
      <c r="M396" s="105">
        <f>อุดรธานี!AQ196</f>
        <v>1945500.49</v>
      </c>
      <c r="N396" s="101"/>
      <c r="O396" s="101"/>
      <c r="P396" s="101"/>
      <c r="Q396" s="93">
        <f t="shared" si="14"/>
        <v>439089.67000000016</v>
      </c>
      <c r="R396" s="94">
        <f t="shared" si="15"/>
        <v>939.92517146235718</v>
      </c>
    </row>
    <row r="397" spans="1:18" x14ac:dyDescent="0.35">
      <c r="A397" s="100">
        <v>4</v>
      </c>
      <c r="B397" s="101" t="s">
        <v>62</v>
      </c>
      <c r="C397" s="101" t="s">
        <v>342</v>
      </c>
      <c r="D397" s="101" t="s">
        <v>151</v>
      </c>
      <c r="E397" s="101" t="s">
        <v>52</v>
      </c>
      <c r="F397" s="101" t="s">
        <v>178</v>
      </c>
      <c r="G397" s="101" t="s">
        <v>998</v>
      </c>
      <c r="H397" s="102">
        <v>3240</v>
      </c>
      <c r="I397" s="100">
        <v>3</v>
      </c>
      <c r="J397" s="105">
        <f>อุดรธานี!F197</f>
        <v>903976.62</v>
      </c>
      <c r="K397" s="104">
        <f>อุดรธานี!AO197</f>
        <v>940662.72</v>
      </c>
      <c r="L397" s="105">
        <f>อุดรธานี!AP197</f>
        <v>2258514.35</v>
      </c>
      <c r="M397" s="105">
        <f>อุดรธานี!AQ197</f>
        <v>2248856.2299999995</v>
      </c>
      <c r="N397" s="101"/>
      <c r="O397" s="101"/>
      <c r="P397" s="101"/>
      <c r="Q397" s="93">
        <f t="shared" si="14"/>
        <v>9658.1200000005774</v>
      </c>
      <c r="R397" s="94">
        <f t="shared" si="15"/>
        <v>697.07233024691357</v>
      </c>
    </row>
    <row r="398" spans="1:18" x14ac:dyDescent="0.35">
      <c r="A398" s="100">
        <v>5</v>
      </c>
      <c r="B398" s="101" t="s">
        <v>62</v>
      </c>
      <c r="C398" s="101" t="s">
        <v>342</v>
      </c>
      <c r="D398" s="101" t="s">
        <v>151</v>
      </c>
      <c r="E398" s="101" t="s">
        <v>52</v>
      </c>
      <c r="F398" s="101" t="s">
        <v>178</v>
      </c>
      <c r="G398" s="101" t="s">
        <v>999</v>
      </c>
      <c r="H398" s="102">
        <v>4673</v>
      </c>
      <c r="I398" s="100">
        <v>4</v>
      </c>
      <c r="J398" s="105">
        <f>อุดรธานี!F198</f>
        <v>1230355.6599999999</v>
      </c>
      <c r="K398" s="104">
        <f>อุดรธานี!AO198</f>
        <v>1527066.35</v>
      </c>
      <c r="L398" s="105">
        <f>อุดรธานี!AP198</f>
        <v>3077296.3899999997</v>
      </c>
      <c r="M398" s="105">
        <f>อุดรธานี!AQ198</f>
        <v>2447626.3099999996</v>
      </c>
      <c r="N398" s="101"/>
      <c r="O398" s="101"/>
      <c r="P398" s="101"/>
      <c r="Q398" s="93">
        <f t="shared" si="14"/>
        <v>629670.08000000007</v>
      </c>
      <c r="R398" s="94">
        <f t="shared" si="15"/>
        <v>658.52693986732288</v>
      </c>
    </row>
    <row r="399" spans="1:18" s="112" customFormat="1" x14ac:dyDescent="0.35">
      <c r="A399" s="106">
        <v>16</v>
      </c>
      <c r="B399" s="107" t="s">
        <v>62</v>
      </c>
      <c r="C399" s="107"/>
      <c r="D399" s="107"/>
      <c r="E399" s="107" t="s">
        <v>75</v>
      </c>
      <c r="F399" s="107"/>
      <c r="G399" s="107" t="s">
        <v>344</v>
      </c>
      <c r="H399" s="113">
        <f>SUM(H394:H398)</f>
        <v>13849</v>
      </c>
      <c r="I399" s="106"/>
      <c r="J399" s="109">
        <f>SUM(J394:J398)</f>
        <v>4611443.32</v>
      </c>
      <c r="K399" s="109">
        <f>SUM(K394:K398)</f>
        <v>5166211.6500000004</v>
      </c>
      <c r="L399" s="109">
        <f>SUM(L394:L398)</f>
        <v>9896333.4600000009</v>
      </c>
      <c r="M399" s="109">
        <f>SUM(M394:M398)</f>
        <v>8680749.3900000006</v>
      </c>
      <c r="N399" s="107">
        <v>4</v>
      </c>
      <c r="O399" s="107">
        <v>4</v>
      </c>
      <c r="P399" s="107">
        <f>N399-O399</f>
        <v>0</v>
      </c>
      <c r="Q399" s="110">
        <f t="shared" si="14"/>
        <v>1215584.0700000003</v>
      </c>
      <c r="R399" s="111">
        <f>L399/H399</f>
        <v>714.58830673694854</v>
      </c>
    </row>
    <row r="400" spans="1:18" x14ac:dyDescent="0.35">
      <c r="A400" s="100">
        <v>1</v>
      </c>
      <c r="B400" s="101" t="s">
        <v>62</v>
      </c>
      <c r="C400" s="101" t="s">
        <v>345</v>
      </c>
      <c r="D400" s="101" t="s">
        <v>153</v>
      </c>
      <c r="E400" s="101" t="s">
        <v>53</v>
      </c>
      <c r="F400" s="101" t="s">
        <v>208</v>
      </c>
      <c r="G400" s="101" t="s">
        <v>346</v>
      </c>
      <c r="H400" s="102"/>
      <c r="I400" s="100"/>
      <c r="J400" s="103"/>
      <c r="K400" s="104"/>
      <c r="L400" s="105"/>
      <c r="M400" s="105"/>
      <c r="N400" s="101"/>
      <c r="O400" s="101"/>
      <c r="P400" s="101"/>
    </row>
    <row r="401" spans="1:18" x14ac:dyDescent="0.35">
      <c r="A401" s="100">
        <v>2</v>
      </c>
      <c r="B401" s="101" t="s">
        <v>62</v>
      </c>
      <c r="C401" s="101" t="s">
        <v>345</v>
      </c>
      <c r="D401" s="101" t="s">
        <v>153</v>
      </c>
      <c r="E401" s="101" t="s">
        <v>53</v>
      </c>
      <c r="F401" s="101" t="s">
        <v>178</v>
      </c>
      <c r="G401" s="101" t="s">
        <v>1000</v>
      </c>
      <c r="H401" s="102">
        <v>3205</v>
      </c>
      <c r="I401" s="100">
        <v>3</v>
      </c>
      <c r="J401" s="105">
        <f>อุดรธานี!F199</f>
        <v>763354.36</v>
      </c>
      <c r="K401" s="104">
        <f>อุดรธานี!AO199</f>
        <v>720998.62</v>
      </c>
      <c r="L401" s="105">
        <f>อุดรธานี!AP199</f>
        <v>1604868.54</v>
      </c>
      <c r="M401" s="105">
        <f>อุดรธานี!AQ199</f>
        <v>2676349.27</v>
      </c>
      <c r="N401" s="101"/>
      <c r="O401" s="101"/>
      <c r="P401" s="101"/>
      <c r="Q401" s="93">
        <f t="shared" si="14"/>
        <v>-1071480.73</v>
      </c>
      <c r="R401" s="94">
        <f t="shared" si="15"/>
        <v>500.73901404056164</v>
      </c>
    </row>
    <row r="402" spans="1:18" x14ac:dyDescent="0.35">
      <c r="A402" s="100">
        <v>3</v>
      </c>
      <c r="B402" s="101" t="s">
        <v>62</v>
      </c>
      <c r="C402" s="101" t="s">
        <v>345</v>
      </c>
      <c r="D402" s="101" t="s">
        <v>153</v>
      </c>
      <c r="E402" s="101" t="s">
        <v>53</v>
      </c>
      <c r="F402" s="101" t="s">
        <v>178</v>
      </c>
      <c r="G402" s="101" t="s">
        <v>1001</v>
      </c>
      <c r="H402" s="102">
        <v>2571</v>
      </c>
      <c r="I402" s="100">
        <v>2</v>
      </c>
      <c r="J402" s="105">
        <f>อุดรธานี!F200</f>
        <v>499559.25</v>
      </c>
      <c r="K402" s="104">
        <f>อุดรธานี!AO200</f>
        <v>490169.5</v>
      </c>
      <c r="L402" s="105">
        <f>อุดรธานี!AP200</f>
        <v>1480274.69</v>
      </c>
      <c r="M402" s="105">
        <f>อุดรธานี!AQ200</f>
        <v>1563506.72</v>
      </c>
      <c r="N402" s="101"/>
      <c r="O402" s="101"/>
      <c r="P402" s="101"/>
      <c r="Q402" s="93">
        <f t="shared" si="14"/>
        <v>-83232.030000000028</v>
      </c>
      <c r="R402" s="94">
        <f t="shared" si="15"/>
        <v>575.75833916763906</v>
      </c>
    </row>
    <row r="403" spans="1:18" x14ac:dyDescent="0.35">
      <c r="A403" s="100">
        <v>4</v>
      </c>
      <c r="B403" s="101" t="s">
        <v>62</v>
      </c>
      <c r="C403" s="101" t="s">
        <v>345</v>
      </c>
      <c r="D403" s="101" t="s">
        <v>153</v>
      </c>
      <c r="E403" s="101" t="s">
        <v>53</v>
      </c>
      <c r="F403" s="101" t="s">
        <v>178</v>
      </c>
      <c r="G403" s="101" t="s">
        <v>1002</v>
      </c>
      <c r="H403" s="102">
        <v>3142</v>
      </c>
      <c r="I403" s="100">
        <v>3</v>
      </c>
      <c r="J403" s="105">
        <f>อุดรธานี!F201</f>
        <v>315051.46000000002</v>
      </c>
      <c r="K403" s="104">
        <f>อุดรธานี!AO201</f>
        <v>428985.78</v>
      </c>
      <c r="L403" s="105">
        <f>อุดรธานี!AP201</f>
        <v>2065786.3199999998</v>
      </c>
      <c r="M403" s="105">
        <f>อุดรธานี!AQ201</f>
        <v>2088515.97</v>
      </c>
      <c r="N403" s="101"/>
      <c r="O403" s="101"/>
      <c r="P403" s="101"/>
      <c r="Q403" s="93">
        <f t="shared" si="14"/>
        <v>-22729.65000000014</v>
      </c>
      <c r="R403" s="94">
        <f t="shared" si="15"/>
        <v>657.47495862507947</v>
      </c>
    </row>
    <row r="404" spans="1:18" x14ac:dyDescent="0.35">
      <c r="A404" s="100">
        <v>5</v>
      </c>
      <c r="B404" s="101" t="s">
        <v>62</v>
      </c>
      <c r="C404" s="101" t="s">
        <v>345</v>
      </c>
      <c r="D404" s="101" t="s">
        <v>153</v>
      </c>
      <c r="E404" s="101" t="s">
        <v>53</v>
      </c>
      <c r="F404" s="101" t="s">
        <v>178</v>
      </c>
      <c r="G404" s="101" t="s">
        <v>1003</v>
      </c>
      <c r="H404" s="102">
        <v>1449</v>
      </c>
      <c r="I404" s="100">
        <v>1</v>
      </c>
      <c r="J404" s="105">
        <f>อุดรธานี!F202</f>
        <v>134791.69</v>
      </c>
      <c r="K404" s="104">
        <f>อุดรธานี!AO202</f>
        <v>118419.84</v>
      </c>
      <c r="L404" s="105">
        <f>อุดรธานี!AP202</f>
        <v>1295437.73</v>
      </c>
      <c r="M404" s="105">
        <f>อุดรธานี!AQ202</f>
        <v>1490408.36</v>
      </c>
      <c r="N404" s="101"/>
      <c r="O404" s="101"/>
      <c r="P404" s="101"/>
      <c r="Q404" s="93">
        <f t="shared" si="14"/>
        <v>-194970.63000000012</v>
      </c>
      <c r="R404" s="94">
        <f t="shared" si="15"/>
        <v>894.02189786059353</v>
      </c>
    </row>
    <row r="405" spans="1:18" x14ac:dyDescent="0.35">
      <c r="A405" s="100">
        <v>6</v>
      </c>
      <c r="B405" s="101" t="s">
        <v>62</v>
      </c>
      <c r="C405" s="101" t="s">
        <v>345</v>
      </c>
      <c r="D405" s="101" t="s">
        <v>153</v>
      </c>
      <c r="E405" s="101" t="s">
        <v>53</v>
      </c>
      <c r="F405" s="101" t="s">
        <v>178</v>
      </c>
      <c r="G405" s="101" t="s">
        <v>1004</v>
      </c>
      <c r="H405" s="102">
        <v>1947</v>
      </c>
      <c r="I405" s="100">
        <v>2</v>
      </c>
      <c r="J405" s="105">
        <f>อุดรธานี!F203</f>
        <v>537496.75</v>
      </c>
      <c r="K405" s="104">
        <f>อุดรธานี!AO203</f>
        <v>514103.48</v>
      </c>
      <c r="L405" s="105">
        <f>อุดรธานี!AP203</f>
        <v>1607876.3399999999</v>
      </c>
      <c r="M405" s="105">
        <f>อุดรธานี!AQ203</f>
        <v>2093681.46</v>
      </c>
      <c r="N405" s="101"/>
      <c r="O405" s="101"/>
      <c r="P405" s="101"/>
      <c r="Q405" s="93">
        <f t="shared" si="14"/>
        <v>-485805.12000000011</v>
      </c>
      <c r="R405" s="94">
        <f t="shared" si="15"/>
        <v>825.82246533127886</v>
      </c>
    </row>
    <row r="406" spans="1:18" x14ac:dyDescent="0.35">
      <c r="A406" s="100">
        <v>7</v>
      </c>
      <c r="B406" s="101" t="s">
        <v>62</v>
      </c>
      <c r="C406" s="101" t="s">
        <v>345</v>
      </c>
      <c r="D406" s="101" t="s">
        <v>153</v>
      </c>
      <c r="E406" s="101" t="s">
        <v>53</v>
      </c>
      <c r="F406" s="101" t="s">
        <v>178</v>
      </c>
      <c r="G406" s="101" t="s">
        <v>1005</v>
      </c>
      <c r="H406" s="102">
        <v>1027</v>
      </c>
      <c r="I406" s="100">
        <v>1</v>
      </c>
      <c r="J406" s="105">
        <f>อุดรธานี!F204</f>
        <v>555412.1</v>
      </c>
      <c r="K406" s="104">
        <f>อุดรธานี!AO204</f>
        <v>493589.52</v>
      </c>
      <c r="L406" s="105">
        <f>อุดรธานี!AP204</f>
        <v>1473502.56</v>
      </c>
      <c r="M406" s="105">
        <f>อุดรธานี!AQ204</f>
        <v>1335591.4400000002</v>
      </c>
      <c r="N406" s="101"/>
      <c r="O406" s="101"/>
      <c r="P406" s="101"/>
      <c r="Q406" s="93">
        <f t="shared" si="14"/>
        <v>137911.11999999988</v>
      </c>
      <c r="R406" s="94">
        <f t="shared" si="15"/>
        <v>1434.7639337877313</v>
      </c>
    </row>
    <row r="407" spans="1:18" x14ac:dyDescent="0.35">
      <c r="A407" s="100">
        <v>8</v>
      </c>
      <c r="B407" s="101" t="s">
        <v>62</v>
      </c>
      <c r="C407" s="101" t="s">
        <v>345</v>
      </c>
      <c r="D407" s="101" t="s">
        <v>153</v>
      </c>
      <c r="E407" s="101" t="s">
        <v>53</v>
      </c>
      <c r="F407" s="101" t="s">
        <v>178</v>
      </c>
      <c r="G407" s="101" t="s">
        <v>1006</v>
      </c>
      <c r="H407" s="102">
        <v>3432</v>
      </c>
      <c r="I407" s="100">
        <v>3</v>
      </c>
      <c r="J407" s="105">
        <f>อุดรธานี!F205</f>
        <v>691701.49</v>
      </c>
      <c r="K407" s="104">
        <f>อุดรธานี!AO205</f>
        <v>802044.89</v>
      </c>
      <c r="L407" s="105">
        <f>อุดรธานี!AP205</f>
        <v>1270371.29</v>
      </c>
      <c r="M407" s="105">
        <f>อุดรธานี!AQ205</f>
        <v>1531053</v>
      </c>
      <c r="N407" s="101"/>
      <c r="O407" s="101"/>
      <c r="P407" s="101"/>
      <c r="Q407" s="93">
        <f t="shared" si="14"/>
        <v>-260681.70999999996</v>
      </c>
      <c r="R407" s="94">
        <f t="shared" si="15"/>
        <v>370.15480477855476</v>
      </c>
    </row>
    <row r="408" spans="1:18" x14ac:dyDescent="0.35">
      <c r="A408" s="100">
        <v>9</v>
      </c>
      <c r="B408" s="101" t="s">
        <v>62</v>
      </c>
      <c r="C408" s="101" t="s">
        <v>345</v>
      </c>
      <c r="D408" s="101" t="s">
        <v>153</v>
      </c>
      <c r="E408" s="101" t="s">
        <v>53</v>
      </c>
      <c r="F408" s="101" t="s">
        <v>178</v>
      </c>
      <c r="G408" s="101" t="s">
        <v>1007</v>
      </c>
      <c r="H408" s="102">
        <v>2689</v>
      </c>
      <c r="I408" s="100">
        <v>2</v>
      </c>
      <c r="J408" s="105">
        <f>อุดรธานี!F206</f>
        <v>787830.57</v>
      </c>
      <c r="K408" s="104">
        <f>อุดรธานี!AO206</f>
        <v>844646.73999999987</v>
      </c>
      <c r="L408" s="105">
        <f>อุดรธานี!AP206</f>
        <v>2295340.7199999997</v>
      </c>
      <c r="M408" s="105">
        <f>อุดรธานี!AQ206</f>
        <v>2297456.5700000003</v>
      </c>
      <c r="N408" s="101"/>
      <c r="O408" s="101"/>
      <c r="P408" s="101"/>
      <c r="Q408" s="93">
        <f t="shared" si="14"/>
        <v>-2115.8500000005588</v>
      </c>
      <c r="R408" s="94">
        <f t="shared" si="15"/>
        <v>853.60383785793965</v>
      </c>
    </row>
    <row r="409" spans="1:18" s="177" customFormat="1" x14ac:dyDescent="0.35">
      <c r="A409" s="173">
        <v>10</v>
      </c>
      <c r="B409" s="174" t="s">
        <v>62</v>
      </c>
      <c r="C409" s="174" t="s">
        <v>345</v>
      </c>
      <c r="D409" s="174" t="s">
        <v>153</v>
      </c>
      <c r="E409" s="174" t="s">
        <v>53</v>
      </c>
      <c r="F409" s="174" t="s">
        <v>178</v>
      </c>
      <c r="G409" s="174" t="s">
        <v>1008</v>
      </c>
      <c r="H409" s="175">
        <v>1018</v>
      </c>
      <c r="I409" s="173">
        <v>1</v>
      </c>
      <c r="J409" s="149">
        <f>อุดรธานี!F207</f>
        <v>224271.27</v>
      </c>
      <c r="K409" s="149">
        <f>อุดรธานี!AO207</f>
        <v>223563.14999999997</v>
      </c>
      <c r="L409" s="149">
        <f>อุดรธานี!AP207</f>
        <v>412302.3</v>
      </c>
      <c r="M409" s="149">
        <f>อุดรธานี!AQ207</f>
        <v>471328.14</v>
      </c>
      <c r="N409" s="174"/>
      <c r="O409" s="174"/>
      <c r="P409" s="174"/>
      <c r="Q409" s="176">
        <f t="shared" si="14"/>
        <v>-59025.840000000026</v>
      </c>
      <c r="R409" s="176">
        <f t="shared" si="15"/>
        <v>405.01208251473474</v>
      </c>
    </row>
    <row r="410" spans="1:18" s="112" customFormat="1" x14ac:dyDescent="0.35">
      <c r="A410" s="106">
        <v>17</v>
      </c>
      <c r="B410" s="107" t="s">
        <v>62</v>
      </c>
      <c r="C410" s="107"/>
      <c r="D410" s="107"/>
      <c r="E410" s="107" t="s">
        <v>75</v>
      </c>
      <c r="F410" s="107"/>
      <c r="G410" s="107" t="s">
        <v>347</v>
      </c>
      <c r="H410" s="113">
        <f>SUM(H400:H409)</f>
        <v>20480</v>
      </c>
      <c r="I410" s="106"/>
      <c r="J410" s="109">
        <f>SUM(J400:J409)</f>
        <v>4509468.9399999995</v>
      </c>
      <c r="K410" s="109">
        <f>SUM(K400:K409)</f>
        <v>4636521.5200000005</v>
      </c>
      <c r="L410" s="109">
        <f>SUM(L400:L409)</f>
        <v>13505760.489999998</v>
      </c>
      <c r="M410" s="109">
        <f>SUM(M400:M409)</f>
        <v>15547890.930000002</v>
      </c>
      <c r="N410" s="107">
        <v>9</v>
      </c>
      <c r="O410" s="107">
        <v>9</v>
      </c>
      <c r="P410" s="107">
        <v>0</v>
      </c>
      <c r="Q410" s="110">
        <f t="shared" si="14"/>
        <v>-2042130.4400000032</v>
      </c>
      <c r="R410" s="111">
        <f>L410/H410</f>
        <v>659.46096142578119</v>
      </c>
    </row>
    <row r="411" spans="1:18" x14ac:dyDescent="0.35">
      <c r="A411" s="100">
        <v>1</v>
      </c>
      <c r="B411" s="101" t="s">
        <v>62</v>
      </c>
      <c r="C411" s="101" t="s">
        <v>39</v>
      </c>
      <c r="D411" s="101" t="s">
        <v>155</v>
      </c>
      <c r="E411" s="101" t="s">
        <v>40</v>
      </c>
      <c r="F411" s="101" t="s">
        <v>208</v>
      </c>
      <c r="G411" s="101" t="s">
        <v>348</v>
      </c>
      <c r="H411" s="102"/>
      <c r="I411" s="100"/>
      <c r="J411" s="103"/>
      <c r="K411" s="104"/>
      <c r="L411" s="105"/>
      <c r="M411" s="105"/>
      <c r="N411" s="101"/>
      <c r="O411" s="101"/>
      <c r="P411" s="101"/>
    </row>
    <row r="412" spans="1:18" x14ac:dyDescent="0.35">
      <c r="A412" s="100">
        <v>2</v>
      </c>
      <c r="B412" s="101" t="s">
        <v>62</v>
      </c>
      <c r="C412" s="101" t="s">
        <v>39</v>
      </c>
      <c r="D412" s="101" t="s">
        <v>155</v>
      </c>
      <c r="E412" s="101" t="s">
        <v>40</v>
      </c>
      <c r="F412" s="101" t="s">
        <v>178</v>
      </c>
      <c r="G412" s="101" t="s">
        <v>1009</v>
      </c>
      <c r="H412" s="102">
        <v>3383</v>
      </c>
      <c r="I412" s="100">
        <v>3</v>
      </c>
      <c r="J412" s="105">
        <f>อุดรธานี!F208</f>
        <v>915665.12</v>
      </c>
      <c r="K412" s="104">
        <f>อุดรธานี!AO208</f>
        <v>972503.19</v>
      </c>
      <c r="L412" s="105">
        <f>อุดรธานี!AP208</f>
        <v>2511549.41</v>
      </c>
      <c r="M412" s="105">
        <f>อุดรธานี!AQ208</f>
        <v>2131686.91</v>
      </c>
      <c r="N412" s="101"/>
      <c r="O412" s="101"/>
      <c r="P412" s="101"/>
      <c r="Q412" s="93">
        <f t="shared" si="14"/>
        <v>379862.5</v>
      </c>
      <c r="R412" s="94">
        <f t="shared" si="15"/>
        <v>742.4030180313332</v>
      </c>
    </row>
    <row r="413" spans="1:18" x14ac:dyDescent="0.35">
      <c r="A413" s="100">
        <v>3</v>
      </c>
      <c r="B413" s="101" t="s">
        <v>62</v>
      </c>
      <c r="C413" s="101" t="s">
        <v>39</v>
      </c>
      <c r="D413" s="101" t="s">
        <v>155</v>
      </c>
      <c r="E413" s="101" t="s">
        <v>40</v>
      </c>
      <c r="F413" s="101" t="s">
        <v>178</v>
      </c>
      <c r="G413" s="101" t="s">
        <v>1010</v>
      </c>
      <c r="H413" s="102">
        <v>2911</v>
      </c>
      <c r="I413" s="100">
        <v>2</v>
      </c>
      <c r="J413" s="105">
        <f>อุดรธานี!F209</f>
        <v>534764.16</v>
      </c>
      <c r="K413" s="104">
        <f>อุดรธานี!AO209</f>
        <v>537616.07999999996</v>
      </c>
      <c r="L413" s="105">
        <f>อุดรธานี!AP209</f>
        <v>1372552.0699999998</v>
      </c>
      <c r="M413" s="105">
        <f>อุดรธานี!AQ209</f>
        <v>1168648.7200000002</v>
      </c>
      <c r="N413" s="101"/>
      <c r="O413" s="101"/>
      <c r="P413" s="101"/>
      <c r="Q413" s="93">
        <f t="shared" si="14"/>
        <v>203903.34999999963</v>
      </c>
      <c r="R413" s="94">
        <f t="shared" si="15"/>
        <v>471.50534867743039</v>
      </c>
    </row>
    <row r="414" spans="1:18" x14ac:dyDescent="0.35">
      <c r="A414" s="100">
        <v>4</v>
      </c>
      <c r="B414" s="101" t="s">
        <v>62</v>
      </c>
      <c r="C414" s="101" t="s">
        <v>39</v>
      </c>
      <c r="D414" s="101" t="s">
        <v>155</v>
      </c>
      <c r="E414" s="101" t="s">
        <v>40</v>
      </c>
      <c r="F414" s="101" t="s">
        <v>178</v>
      </c>
      <c r="G414" s="101" t="s">
        <v>1011</v>
      </c>
      <c r="H414" s="102">
        <v>5486</v>
      </c>
      <c r="I414" s="100">
        <v>4</v>
      </c>
      <c r="J414" s="105">
        <f>อุดรธานี!F210</f>
        <v>1716245.85</v>
      </c>
      <c r="K414" s="104">
        <f>อุดรธานี!AO210</f>
        <v>1800856.33</v>
      </c>
      <c r="L414" s="105">
        <f>อุดรธานี!AP210</f>
        <v>3329945.65</v>
      </c>
      <c r="M414" s="105">
        <f>อุดรธานี!AQ210</f>
        <v>2708811.6100000003</v>
      </c>
      <c r="N414" s="101"/>
      <c r="O414" s="101"/>
      <c r="P414" s="101"/>
      <c r="Q414" s="93">
        <f t="shared" si="14"/>
        <v>621134.03999999957</v>
      </c>
      <c r="R414" s="94">
        <f t="shared" si="15"/>
        <v>606.98972839956252</v>
      </c>
    </row>
    <row r="415" spans="1:18" x14ac:dyDescent="0.35">
      <c r="A415" s="100">
        <v>5</v>
      </c>
      <c r="B415" s="101" t="s">
        <v>62</v>
      </c>
      <c r="C415" s="101" t="s">
        <v>39</v>
      </c>
      <c r="D415" s="101" t="s">
        <v>155</v>
      </c>
      <c r="E415" s="101" t="s">
        <v>40</v>
      </c>
      <c r="F415" s="101" t="s">
        <v>178</v>
      </c>
      <c r="G415" s="101" t="s">
        <v>1012</v>
      </c>
      <c r="H415" s="102">
        <v>3301</v>
      </c>
      <c r="I415" s="100">
        <v>3</v>
      </c>
      <c r="J415" s="105">
        <f>อุดรธานี!F211</f>
        <v>606374.68000000005</v>
      </c>
      <c r="K415" s="104">
        <f>อุดรธานี!AO211</f>
        <v>687131.20000000007</v>
      </c>
      <c r="L415" s="105">
        <f>อุดรธานี!AP211</f>
        <v>2268209.89</v>
      </c>
      <c r="M415" s="105">
        <f>อุดรธานี!AQ211</f>
        <v>1968114.6400000001</v>
      </c>
      <c r="N415" s="101"/>
      <c r="O415" s="101"/>
      <c r="P415" s="101"/>
      <c r="Q415" s="93">
        <f>L415-M415</f>
        <v>300095.25</v>
      </c>
      <c r="R415" s="94">
        <f t="shared" si="15"/>
        <v>687.12810966373831</v>
      </c>
    </row>
    <row r="416" spans="1:18" s="112" customFormat="1" x14ac:dyDescent="0.35">
      <c r="A416" s="106">
        <v>18</v>
      </c>
      <c r="B416" s="107" t="s">
        <v>62</v>
      </c>
      <c r="C416" s="107"/>
      <c r="D416" s="107"/>
      <c r="E416" s="107" t="s">
        <v>75</v>
      </c>
      <c r="F416" s="107"/>
      <c r="G416" s="107" t="s">
        <v>349</v>
      </c>
      <c r="H416" s="113">
        <f>SUM(H411:H415)</f>
        <v>15081</v>
      </c>
      <c r="I416" s="106"/>
      <c r="J416" s="109">
        <f>SUM(J411:J415)</f>
        <v>3773049.81</v>
      </c>
      <c r="K416" s="109">
        <f>SUM(K411:K415)</f>
        <v>3998106.8000000003</v>
      </c>
      <c r="L416" s="109">
        <f>SUM(L411:L415)</f>
        <v>9482257.0199999996</v>
      </c>
      <c r="M416" s="109">
        <f>SUM(M411:M415)</f>
        <v>7977261.8800000008</v>
      </c>
      <c r="N416" s="107">
        <v>4</v>
      </c>
      <c r="O416" s="107">
        <v>4</v>
      </c>
      <c r="P416" s="107">
        <f>N416-O416</f>
        <v>0</v>
      </c>
      <c r="Q416" s="110">
        <f t="shared" si="14"/>
        <v>1504995.1399999987</v>
      </c>
      <c r="R416" s="111">
        <f>L416/H416</f>
        <v>628.75518997413963</v>
      </c>
    </row>
    <row r="417" spans="1:18" x14ac:dyDescent="0.35">
      <c r="A417" s="100">
        <v>1</v>
      </c>
      <c r="B417" s="101" t="s">
        <v>62</v>
      </c>
      <c r="C417" s="101" t="s">
        <v>31</v>
      </c>
      <c r="D417" s="101" t="s">
        <v>97</v>
      </c>
      <c r="E417" s="101" t="s">
        <v>350</v>
      </c>
      <c r="F417" s="101" t="s">
        <v>208</v>
      </c>
      <c r="G417" s="101" t="s">
        <v>351</v>
      </c>
      <c r="H417" s="102"/>
      <c r="I417" s="100"/>
      <c r="J417" s="103"/>
      <c r="K417" s="104"/>
      <c r="L417" s="105"/>
      <c r="M417" s="105"/>
      <c r="N417" s="101"/>
      <c r="O417" s="101"/>
      <c r="P417" s="101"/>
    </row>
    <row r="418" spans="1:18" x14ac:dyDescent="0.35">
      <c r="A418" s="100">
        <v>2</v>
      </c>
      <c r="B418" s="101" t="s">
        <v>62</v>
      </c>
      <c r="C418" s="101" t="s">
        <v>31</v>
      </c>
      <c r="D418" s="101" t="s">
        <v>97</v>
      </c>
      <c r="E418" s="101" t="s">
        <v>350</v>
      </c>
      <c r="F418" s="101" t="s">
        <v>178</v>
      </c>
      <c r="G418" s="101" t="s">
        <v>867</v>
      </c>
      <c r="H418" s="102">
        <v>3601</v>
      </c>
      <c r="I418" s="100">
        <v>3</v>
      </c>
      <c r="J418" s="103">
        <f>อุดรธานี!F66</f>
        <v>915597.2</v>
      </c>
      <c r="K418" s="104">
        <f>อุดรธานี!AO66</f>
        <v>1269089.71</v>
      </c>
      <c r="L418" s="105">
        <f>อุดรธานี!AP66</f>
        <v>2161167.39</v>
      </c>
      <c r="M418" s="105">
        <f>อุดรธานี!AQ66</f>
        <v>2009539.8599999999</v>
      </c>
      <c r="N418" s="101"/>
      <c r="O418" s="101"/>
      <c r="P418" s="101"/>
      <c r="Q418" s="110">
        <f>L418-M418</f>
        <v>151627.53000000026</v>
      </c>
      <c r="R418" s="111">
        <f>L418/H418</f>
        <v>600.1575645653985</v>
      </c>
    </row>
    <row r="419" spans="1:18" s="112" customFormat="1" x14ac:dyDescent="0.35">
      <c r="A419" s="106">
        <v>19</v>
      </c>
      <c r="B419" s="107" t="s">
        <v>62</v>
      </c>
      <c r="C419" s="107"/>
      <c r="D419" s="107"/>
      <c r="E419" s="107" t="s">
        <v>75</v>
      </c>
      <c r="F419" s="107"/>
      <c r="G419" s="107" t="s">
        <v>352</v>
      </c>
      <c r="H419" s="113">
        <f>SUM(H417:H418)</f>
        <v>3601</v>
      </c>
      <c r="I419" s="106"/>
      <c r="J419" s="109">
        <f>SUM(J417:J418)</f>
        <v>915597.2</v>
      </c>
      <c r="K419" s="109">
        <f>SUM(K417:K418)</f>
        <v>1269089.71</v>
      </c>
      <c r="L419" s="109">
        <f>SUM(L417:L418)</f>
        <v>2161167.39</v>
      </c>
      <c r="M419" s="109">
        <f>SUM(M417:M418)</f>
        <v>2009539.8599999999</v>
      </c>
      <c r="N419" s="107">
        <v>1</v>
      </c>
      <c r="O419" s="107">
        <v>1</v>
      </c>
      <c r="P419" s="107">
        <f>N419-O419</f>
        <v>0</v>
      </c>
      <c r="Q419" s="110"/>
      <c r="R419" s="111"/>
    </row>
    <row r="420" spans="1:18" x14ac:dyDescent="0.35">
      <c r="A420" s="100">
        <v>1</v>
      </c>
      <c r="B420" s="101" t="s">
        <v>62</v>
      </c>
      <c r="C420" s="101" t="s">
        <v>353</v>
      </c>
      <c r="D420" s="101" t="s">
        <v>157</v>
      </c>
      <c r="E420" s="101" t="s">
        <v>54</v>
      </c>
      <c r="F420" s="101" t="s">
        <v>208</v>
      </c>
      <c r="G420" s="101" t="s">
        <v>354</v>
      </c>
      <c r="H420" s="102"/>
      <c r="I420" s="100"/>
      <c r="J420" s="103"/>
      <c r="K420" s="104"/>
      <c r="L420" s="105"/>
      <c r="M420" s="105"/>
      <c r="N420" s="101"/>
      <c r="O420" s="101"/>
      <c r="P420" s="101"/>
    </row>
    <row r="421" spans="1:18" x14ac:dyDescent="0.35">
      <c r="A421" s="100">
        <v>2</v>
      </c>
      <c r="B421" s="101" t="s">
        <v>62</v>
      </c>
      <c r="C421" s="101" t="s">
        <v>353</v>
      </c>
      <c r="D421" s="101" t="s">
        <v>157</v>
      </c>
      <c r="E421" s="101" t="s">
        <v>54</v>
      </c>
      <c r="F421" s="101" t="s">
        <v>178</v>
      </c>
      <c r="G421" s="101" t="s">
        <v>1013</v>
      </c>
      <c r="H421" s="102">
        <v>3953</v>
      </c>
      <c r="I421" s="100">
        <v>3</v>
      </c>
      <c r="J421" s="105">
        <f>อุดรธานี!F212</f>
        <v>1338106.8</v>
      </c>
      <c r="K421" s="104">
        <f>อุดรธานี!AO212</f>
        <v>1518468.6300000001</v>
      </c>
      <c r="L421" s="105">
        <f>อุดรธานี!AP212</f>
        <v>2658433.41</v>
      </c>
      <c r="M421" s="105">
        <f>อุดรธานี!AQ212</f>
        <v>2551877.35</v>
      </c>
      <c r="N421" s="101"/>
      <c r="O421" s="101"/>
      <c r="P421" s="101"/>
      <c r="Q421" s="93">
        <f t="shared" si="14"/>
        <v>106556.06000000006</v>
      </c>
      <c r="R421" s="94">
        <f t="shared" si="15"/>
        <v>672.5103491019479</v>
      </c>
    </row>
    <row r="422" spans="1:18" x14ac:dyDescent="0.35">
      <c r="A422" s="100">
        <v>3</v>
      </c>
      <c r="B422" s="101" t="s">
        <v>62</v>
      </c>
      <c r="C422" s="101" t="s">
        <v>353</v>
      </c>
      <c r="D422" s="101" t="s">
        <v>157</v>
      </c>
      <c r="E422" s="101" t="s">
        <v>54</v>
      </c>
      <c r="F422" s="101" t="s">
        <v>178</v>
      </c>
      <c r="G422" s="101" t="s">
        <v>1014</v>
      </c>
      <c r="H422" s="102">
        <v>3395</v>
      </c>
      <c r="I422" s="100">
        <v>3</v>
      </c>
      <c r="J422" s="105">
        <f>อุดรธานี!F213</f>
        <v>792255.69</v>
      </c>
      <c r="K422" s="104">
        <f>อุดรธานี!AO213</f>
        <v>908873.74999999988</v>
      </c>
      <c r="L422" s="105">
        <f>อุดรธานี!AP213</f>
        <v>1886339.15</v>
      </c>
      <c r="M422" s="105">
        <f>อุดรธานี!AQ213</f>
        <v>1655448.1199999999</v>
      </c>
      <c r="N422" s="101"/>
      <c r="O422" s="101"/>
      <c r="P422" s="101"/>
      <c r="Q422" s="93">
        <f t="shared" si="14"/>
        <v>230891.03000000003</v>
      </c>
      <c r="R422" s="94">
        <f t="shared" si="15"/>
        <v>555.62272459499263</v>
      </c>
    </row>
    <row r="423" spans="1:18" x14ac:dyDescent="0.35">
      <c r="A423" s="100">
        <v>4</v>
      </c>
      <c r="B423" s="101" t="s">
        <v>62</v>
      </c>
      <c r="C423" s="101" t="s">
        <v>353</v>
      </c>
      <c r="D423" s="101" t="s">
        <v>157</v>
      </c>
      <c r="E423" s="101" t="s">
        <v>54</v>
      </c>
      <c r="F423" s="101" t="s">
        <v>178</v>
      </c>
      <c r="G423" s="101" t="s">
        <v>1015</v>
      </c>
      <c r="H423" s="102">
        <v>2697</v>
      </c>
      <c r="I423" s="100">
        <v>2</v>
      </c>
      <c r="J423" s="105">
        <f>อุดรธานี!F214</f>
        <v>954515</v>
      </c>
      <c r="K423" s="104">
        <f>อุดรธานี!AO214</f>
        <v>1151696.8500000001</v>
      </c>
      <c r="L423" s="105">
        <f>อุดรธานี!AP214</f>
        <v>1809602.31</v>
      </c>
      <c r="M423" s="105">
        <f>อุดรธานี!AQ214</f>
        <v>1440897.4600000002</v>
      </c>
      <c r="N423" s="101"/>
      <c r="O423" s="101"/>
      <c r="P423" s="101"/>
      <c r="Q423" s="93">
        <f t="shared" si="14"/>
        <v>368704.84999999986</v>
      </c>
      <c r="R423" s="94">
        <f t="shared" si="15"/>
        <v>670.9685984427141</v>
      </c>
    </row>
    <row r="424" spans="1:18" x14ac:dyDescent="0.35">
      <c r="A424" s="100">
        <v>5</v>
      </c>
      <c r="B424" s="101" t="s">
        <v>62</v>
      </c>
      <c r="C424" s="101" t="s">
        <v>353</v>
      </c>
      <c r="D424" s="101" t="s">
        <v>157</v>
      </c>
      <c r="E424" s="101" t="s">
        <v>54</v>
      </c>
      <c r="F424" s="101" t="s">
        <v>178</v>
      </c>
      <c r="G424" s="101" t="s">
        <v>1016</v>
      </c>
      <c r="H424" s="102">
        <v>5919</v>
      </c>
      <c r="I424" s="100">
        <v>4</v>
      </c>
      <c r="J424" s="105">
        <f>อุดรธานี!F215</f>
        <v>1812063.07</v>
      </c>
      <c r="K424" s="104">
        <f>อุดรธานี!AO215</f>
        <v>1929551.78</v>
      </c>
      <c r="L424" s="105">
        <f>อุดรธานี!AP215</f>
        <v>3866567.68</v>
      </c>
      <c r="M424" s="105">
        <f>อุดรธานี!AQ215</f>
        <v>3331316.45</v>
      </c>
      <c r="N424" s="101"/>
      <c r="O424" s="101"/>
      <c r="P424" s="101"/>
      <c r="Q424" s="93">
        <f t="shared" si="14"/>
        <v>535251.23</v>
      </c>
      <c r="R424" s="94">
        <f t="shared" si="15"/>
        <v>653.24677817198858</v>
      </c>
    </row>
    <row r="425" spans="1:18" x14ac:dyDescent="0.35">
      <c r="A425" s="100">
        <v>6</v>
      </c>
      <c r="B425" s="101" t="s">
        <v>62</v>
      </c>
      <c r="C425" s="101" t="s">
        <v>353</v>
      </c>
      <c r="D425" s="101" t="s">
        <v>157</v>
      </c>
      <c r="E425" s="101" t="s">
        <v>54</v>
      </c>
      <c r="F425" s="101" t="s">
        <v>178</v>
      </c>
      <c r="G425" s="101" t="s">
        <v>1017</v>
      </c>
      <c r="H425" s="102">
        <v>1598</v>
      </c>
      <c r="I425" s="100">
        <v>2</v>
      </c>
      <c r="J425" s="105">
        <f>อุดรธานี!F216</f>
        <v>809401.57</v>
      </c>
      <c r="K425" s="104">
        <f>อุดรธานี!AO216</f>
        <v>921558.71999999986</v>
      </c>
      <c r="L425" s="105">
        <f>อุดรธานี!AP216</f>
        <v>1749261.1400000001</v>
      </c>
      <c r="M425" s="105">
        <f>อุดรธานี!AQ216</f>
        <v>1429541.1300000001</v>
      </c>
      <c r="N425" s="101"/>
      <c r="O425" s="101"/>
      <c r="P425" s="101"/>
      <c r="Q425" s="93">
        <f t="shared" si="14"/>
        <v>319720.01</v>
      </c>
      <c r="R425" s="94">
        <f t="shared" si="15"/>
        <v>1094.6565331664581</v>
      </c>
    </row>
    <row r="426" spans="1:18" s="112" customFormat="1" x14ac:dyDescent="0.35">
      <c r="A426" s="106">
        <v>20</v>
      </c>
      <c r="B426" s="107" t="s">
        <v>62</v>
      </c>
      <c r="C426" s="107"/>
      <c r="D426" s="107"/>
      <c r="E426" s="107" t="s">
        <v>75</v>
      </c>
      <c r="F426" s="107"/>
      <c r="G426" s="107" t="s">
        <v>355</v>
      </c>
      <c r="H426" s="113">
        <f>SUM(H420:H425)</f>
        <v>17562</v>
      </c>
      <c r="I426" s="106"/>
      <c r="J426" s="109">
        <f>SUM(J420:J425)</f>
        <v>5706342.1300000008</v>
      </c>
      <c r="K426" s="144">
        <f>SUM(K420:K425)</f>
        <v>6430149.7299999995</v>
      </c>
      <c r="L426" s="109">
        <f>SUM(L420:L425)</f>
        <v>11970203.690000001</v>
      </c>
      <c r="M426" s="109">
        <f>SUM(M420:M425)</f>
        <v>10409080.51</v>
      </c>
      <c r="N426" s="107">
        <v>5</v>
      </c>
      <c r="O426" s="107">
        <v>5</v>
      </c>
      <c r="P426" s="107">
        <f>N426-O426</f>
        <v>0</v>
      </c>
      <c r="Q426" s="110">
        <f t="shared" si="14"/>
        <v>1561123.1800000016</v>
      </c>
      <c r="R426" s="111">
        <f>L426/H426</f>
        <v>681.59683919826909</v>
      </c>
    </row>
    <row r="427" spans="1:18" x14ac:dyDescent="0.35">
      <c r="A427" s="100">
        <v>1</v>
      </c>
      <c r="B427" s="101" t="s">
        <v>62</v>
      </c>
      <c r="C427" s="101" t="s">
        <v>356</v>
      </c>
      <c r="D427" s="101" t="s">
        <v>357</v>
      </c>
      <c r="E427" s="101" t="s">
        <v>43</v>
      </c>
      <c r="F427" s="101" t="s">
        <v>208</v>
      </c>
      <c r="G427" s="101" t="s">
        <v>358</v>
      </c>
      <c r="H427" s="102"/>
      <c r="I427" s="100"/>
      <c r="J427" s="103"/>
      <c r="K427" s="104"/>
      <c r="L427" s="105"/>
      <c r="M427" s="105"/>
      <c r="N427" s="101"/>
      <c r="O427" s="101"/>
      <c r="P427" s="101"/>
    </row>
    <row r="428" spans="1:18" x14ac:dyDescent="0.35">
      <c r="A428" s="100">
        <v>2</v>
      </c>
      <c r="B428" s="101" t="s">
        <v>62</v>
      </c>
      <c r="C428" s="101" t="s">
        <v>356</v>
      </c>
      <c r="D428" s="101" t="s">
        <v>357</v>
      </c>
      <c r="E428" s="101" t="s">
        <v>43</v>
      </c>
      <c r="F428" s="101" t="s">
        <v>178</v>
      </c>
      <c r="G428" s="101" t="s">
        <v>1018</v>
      </c>
      <c r="H428" s="102">
        <v>6116</v>
      </c>
      <c r="I428" s="100">
        <v>5</v>
      </c>
      <c r="J428" s="105">
        <f>อุดรธานี!F217</f>
        <v>491214.33</v>
      </c>
      <c r="K428" s="104">
        <f>อุดรธานี!AO217</f>
        <v>552529.71000000008</v>
      </c>
      <c r="L428" s="105">
        <f>อุดรธานี!AP217</f>
        <v>3261711.31</v>
      </c>
      <c r="M428" s="105">
        <f>อุดรธานี!AQ217</f>
        <v>2883711.1599999997</v>
      </c>
      <c r="N428" s="101"/>
      <c r="O428" s="101"/>
      <c r="P428" s="101"/>
      <c r="Q428" s="93">
        <f t="shared" si="14"/>
        <v>378000.15000000037</v>
      </c>
      <c r="R428" s="94">
        <f t="shared" si="15"/>
        <v>533.30793165467628</v>
      </c>
    </row>
    <row r="429" spans="1:18" x14ac:dyDescent="0.35">
      <c r="A429" s="100">
        <v>3</v>
      </c>
      <c r="B429" s="101" t="s">
        <v>62</v>
      </c>
      <c r="C429" s="101" t="s">
        <v>356</v>
      </c>
      <c r="D429" s="101" t="s">
        <v>357</v>
      </c>
      <c r="E429" s="101" t="s">
        <v>43</v>
      </c>
      <c r="F429" s="101" t="s">
        <v>178</v>
      </c>
      <c r="G429" s="101" t="s">
        <v>1019</v>
      </c>
      <c r="H429" s="102">
        <v>2482</v>
      </c>
      <c r="I429" s="100">
        <v>2</v>
      </c>
      <c r="J429" s="105">
        <f>อุดรธานี!F218</f>
        <v>396410.79</v>
      </c>
      <c r="K429" s="104">
        <f>อุดรธานี!AO218</f>
        <v>430565.89999999997</v>
      </c>
      <c r="L429" s="105">
        <f>อุดรธานี!AP218</f>
        <v>1799670.9899999998</v>
      </c>
      <c r="M429" s="105">
        <f>อุดรธานี!AQ218</f>
        <v>1540566.62</v>
      </c>
      <c r="N429" s="101"/>
      <c r="O429" s="101"/>
      <c r="P429" s="101"/>
      <c r="Q429" s="93">
        <f t="shared" si="14"/>
        <v>259104.36999999965</v>
      </c>
      <c r="R429" s="94">
        <f t="shared" si="15"/>
        <v>725.08903706688147</v>
      </c>
    </row>
    <row r="430" spans="1:18" x14ac:dyDescent="0.35">
      <c r="A430" s="100">
        <v>4</v>
      </c>
      <c r="B430" s="101" t="s">
        <v>62</v>
      </c>
      <c r="C430" s="101" t="s">
        <v>356</v>
      </c>
      <c r="D430" s="101" t="s">
        <v>357</v>
      </c>
      <c r="E430" s="101" t="s">
        <v>43</v>
      </c>
      <c r="F430" s="101" t="s">
        <v>178</v>
      </c>
      <c r="G430" s="101" t="s">
        <v>1020</v>
      </c>
      <c r="H430" s="102">
        <v>2658</v>
      </c>
      <c r="I430" s="100">
        <v>2</v>
      </c>
      <c r="J430" s="105">
        <f>อุดรธานี!F219</f>
        <v>524927.19999999995</v>
      </c>
      <c r="K430" s="104">
        <f>อุดรธานี!AO219</f>
        <v>581837.79</v>
      </c>
      <c r="L430" s="105">
        <f>อุดรธานี!AP219</f>
        <v>2090130.8900000001</v>
      </c>
      <c r="M430" s="105">
        <f>อุดรธานี!AQ219</f>
        <v>1901782.31</v>
      </c>
      <c r="N430" s="101"/>
      <c r="O430" s="101"/>
      <c r="P430" s="101"/>
      <c r="Q430" s="93">
        <f t="shared" si="14"/>
        <v>188348.58000000007</v>
      </c>
      <c r="R430" s="94">
        <f t="shared" si="15"/>
        <v>786.35473664409335</v>
      </c>
    </row>
    <row r="431" spans="1:18" x14ac:dyDescent="0.35">
      <c r="A431" s="100">
        <v>5</v>
      </c>
      <c r="B431" s="101" t="s">
        <v>62</v>
      </c>
      <c r="C431" s="101" t="s">
        <v>356</v>
      </c>
      <c r="D431" s="101" t="s">
        <v>357</v>
      </c>
      <c r="E431" s="101" t="s">
        <v>43</v>
      </c>
      <c r="F431" s="101" t="s">
        <v>178</v>
      </c>
      <c r="G431" s="101" t="s">
        <v>1021</v>
      </c>
      <c r="H431" s="102">
        <v>7912</v>
      </c>
      <c r="I431" s="100">
        <v>5</v>
      </c>
      <c r="J431" s="105">
        <f>อุดรธานี!F220</f>
        <v>694604.09</v>
      </c>
      <c r="K431" s="104">
        <f>อุดรธานี!AO220</f>
        <v>1028572.73</v>
      </c>
      <c r="L431" s="105">
        <f>อุดรธานี!AP220</f>
        <v>4872987.51</v>
      </c>
      <c r="M431" s="105">
        <f>อุดรธานี!AQ220</f>
        <v>4250969.45</v>
      </c>
      <c r="N431" s="101"/>
      <c r="O431" s="101"/>
      <c r="P431" s="101"/>
      <c r="Q431" s="93">
        <f t="shared" si="14"/>
        <v>622018.05999999959</v>
      </c>
      <c r="R431" s="94">
        <f t="shared" si="15"/>
        <v>615.89832027300304</v>
      </c>
    </row>
    <row r="432" spans="1:18" s="112" customFormat="1" x14ac:dyDescent="0.35">
      <c r="A432" s="106">
        <v>21</v>
      </c>
      <c r="B432" s="107" t="s">
        <v>62</v>
      </c>
      <c r="C432" s="107"/>
      <c r="D432" s="107"/>
      <c r="E432" s="107" t="s">
        <v>75</v>
      </c>
      <c r="F432" s="107"/>
      <c r="G432" s="107" t="s">
        <v>359</v>
      </c>
      <c r="H432" s="113">
        <f>SUM(H427:H431)</f>
        <v>19168</v>
      </c>
      <c r="I432" s="106"/>
      <c r="J432" s="109">
        <f>SUM(J427:J431)</f>
        <v>2107156.4099999997</v>
      </c>
      <c r="K432" s="109">
        <f>SUM(K427:K431)</f>
        <v>2593506.13</v>
      </c>
      <c r="L432" s="109">
        <f>SUM(L427:L431)</f>
        <v>12024500.699999999</v>
      </c>
      <c r="M432" s="109">
        <f>SUM(M427:M431)</f>
        <v>10577029.539999999</v>
      </c>
      <c r="N432" s="107">
        <v>4</v>
      </c>
      <c r="O432" s="107">
        <v>4</v>
      </c>
      <c r="P432" s="107">
        <f>N432-O432</f>
        <v>0</v>
      </c>
      <c r="Q432" s="110">
        <f t="shared" si="14"/>
        <v>1447471.1600000001</v>
      </c>
      <c r="R432" s="111">
        <f t="shared" si="15"/>
        <v>627.32161414858092</v>
      </c>
    </row>
    <row r="433" spans="1:18" s="112" customFormat="1" ht="24" customHeight="1" thickBot="1" x14ac:dyDescent="0.4">
      <c r="A433" s="121"/>
      <c r="B433" s="122" t="s">
        <v>62</v>
      </c>
      <c r="C433" s="122" t="s">
        <v>62</v>
      </c>
      <c r="D433" s="122" t="s">
        <v>62</v>
      </c>
      <c r="E433" s="122" t="s">
        <v>62</v>
      </c>
      <c r="F433" s="122"/>
      <c r="G433" s="122" t="s">
        <v>360</v>
      </c>
      <c r="H433" s="123">
        <f>H210+H223+H236+H254+H265+H281+H289+H295+H309+H321+H338+H360+H371+H386+H393+H399+H410+H416+H419+H426+H432</f>
        <v>1027390</v>
      </c>
      <c r="I433" s="121"/>
      <c r="J433" s="124">
        <f t="shared" ref="J433:O433" si="16">J210+J223+J236+J254+J265+J281+J289+J295+J309+J321+J338+J360+J371+J386+J393+J399+J410+J416+J419+J426+J432</f>
        <v>163870570.73999998</v>
      </c>
      <c r="K433" s="125">
        <f t="shared" si="16"/>
        <v>192379494.85000002</v>
      </c>
      <c r="L433" s="124">
        <f t="shared" si="16"/>
        <v>533919323.07999986</v>
      </c>
      <c r="M433" s="124">
        <f t="shared" si="16"/>
        <v>484937050.19000006</v>
      </c>
      <c r="N433" s="122">
        <f t="shared" si="16"/>
        <v>210</v>
      </c>
      <c r="O433" s="122">
        <f t="shared" si="16"/>
        <v>210</v>
      </c>
      <c r="P433" s="122">
        <f>N433-O433</f>
        <v>0</v>
      </c>
      <c r="Q433" s="110">
        <f t="shared" si="14"/>
        <v>48982272.889999807</v>
      </c>
      <c r="R433" s="111">
        <f t="shared" si="15"/>
        <v>519.68514690623806</v>
      </c>
    </row>
    <row r="434" spans="1:18" ht="24" customHeight="1" thickTop="1" thickBot="1" x14ac:dyDescent="0.4">
      <c r="A434" s="126"/>
      <c r="B434" s="127"/>
      <c r="C434" s="127"/>
      <c r="D434" s="127"/>
      <c r="E434" s="392" t="s">
        <v>361</v>
      </c>
      <c r="F434" s="393"/>
      <c r="G434" s="394"/>
      <c r="H434" s="128"/>
      <c r="I434" s="126"/>
      <c r="J434" s="129">
        <f>J433/O433</f>
        <v>780336.05114285706</v>
      </c>
      <c r="K434" s="130">
        <f>K433/O433</f>
        <v>916092.83261904772</v>
      </c>
      <c r="L434" s="129">
        <f>L433/O433</f>
        <v>2542472.9670476182</v>
      </c>
      <c r="M434" s="129">
        <f>M433/O433</f>
        <v>2309224.0485238098</v>
      </c>
      <c r="N434" s="178"/>
      <c r="O434" s="178"/>
      <c r="P434" s="178"/>
      <c r="Q434" s="93">
        <f t="shared" si="14"/>
        <v>233248.91852380848</v>
      </c>
    </row>
    <row r="435" spans="1:18" ht="21.75" thickTop="1" x14ac:dyDescent="0.35">
      <c r="A435" s="131">
        <v>1</v>
      </c>
      <c r="B435" s="132" t="s">
        <v>58</v>
      </c>
      <c r="C435" s="132" t="s">
        <v>362</v>
      </c>
      <c r="D435" s="132" t="s">
        <v>363</v>
      </c>
      <c r="E435" s="132" t="s">
        <v>364</v>
      </c>
      <c r="F435" s="132" t="s">
        <v>175</v>
      </c>
      <c r="G435" s="132" t="s">
        <v>365</v>
      </c>
      <c r="H435" s="133"/>
      <c r="I435" s="131"/>
      <c r="J435" s="134"/>
      <c r="K435" s="135"/>
      <c r="L435" s="136"/>
      <c r="M435" s="136"/>
      <c r="N435" s="132"/>
      <c r="O435" s="132"/>
      <c r="P435" s="132"/>
    </row>
    <row r="436" spans="1:18" x14ac:dyDescent="0.35">
      <c r="A436" s="100">
        <v>2</v>
      </c>
      <c r="B436" s="101" t="s">
        <v>58</v>
      </c>
      <c r="C436" s="101" t="s">
        <v>362</v>
      </c>
      <c r="D436" s="101" t="s">
        <v>363</v>
      </c>
      <c r="E436" s="101" t="s">
        <v>364</v>
      </c>
      <c r="F436" s="101" t="s">
        <v>178</v>
      </c>
      <c r="G436" s="101" t="s">
        <v>683</v>
      </c>
      <c r="H436" s="102">
        <v>6960</v>
      </c>
      <c r="I436" s="100">
        <v>5</v>
      </c>
      <c r="J436" s="103">
        <f>SUM('เลย '!F4)</f>
        <v>1485655.3</v>
      </c>
      <c r="K436" s="104">
        <f>SUM('เลย '!AM4)</f>
        <v>1576422.56</v>
      </c>
      <c r="L436" s="105">
        <f>'เลย '!AN4</f>
        <v>3435984.7800000003</v>
      </c>
      <c r="M436" s="105">
        <f>'เลย '!AO4</f>
        <v>2990509.6399999997</v>
      </c>
      <c r="N436" s="101"/>
      <c r="O436" s="101"/>
      <c r="P436" s="101"/>
      <c r="Q436" s="93">
        <f t="shared" si="14"/>
        <v>445475.1400000006</v>
      </c>
      <c r="R436" s="94">
        <f t="shared" si="15"/>
        <v>493.67597413793106</v>
      </c>
    </row>
    <row r="437" spans="1:18" x14ac:dyDescent="0.35">
      <c r="A437" s="100">
        <v>3</v>
      </c>
      <c r="B437" s="101" t="s">
        <v>58</v>
      </c>
      <c r="C437" s="101" t="s">
        <v>362</v>
      </c>
      <c r="D437" s="101" t="s">
        <v>363</v>
      </c>
      <c r="E437" s="101" t="s">
        <v>364</v>
      </c>
      <c r="F437" s="101" t="s">
        <v>178</v>
      </c>
      <c r="G437" s="101" t="s">
        <v>684</v>
      </c>
      <c r="H437" s="102">
        <v>2157</v>
      </c>
      <c r="I437" s="100">
        <v>2</v>
      </c>
      <c r="J437" s="103">
        <f>SUM('เลย '!F5)</f>
        <v>398754.06</v>
      </c>
      <c r="K437" s="104">
        <f>SUM('เลย '!AM5)</f>
        <v>593921.69999999995</v>
      </c>
      <c r="L437" s="105">
        <f>'เลย '!AN5</f>
        <v>1904772.1600000001</v>
      </c>
      <c r="M437" s="105">
        <f>'เลย '!AO5</f>
        <v>1584637.92</v>
      </c>
      <c r="N437" s="101"/>
      <c r="O437" s="101"/>
      <c r="P437" s="101"/>
      <c r="Q437" s="93">
        <f t="shared" si="14"/>
        <v>320134.24000000022</v>
      </c>
      <c r="R437" s="94">
        <f t="shared" si="15"/>
        <v>883.06544274455268</v>
      </c>
    </row>
    <row r="438" spans="1:18" x14ac:dyDescent="0.35">
      <c r="A438" s="100">
        <v>4</v>
      </c>
      <c r="B438" s="101" t="s">
        <v>58</v>
      </c>
      <c r="C438" s="101" t="s">
        <v>362</v>
      </c>
      <c r="D438" s="101" t="s">
        <v>363</v>
      </c>
      <c r="E438" s="101" t="s">
        <v>364</v>
      </c>
      <c r="F438" s="101" t="s">
        <v>178</v>
      </c>
      <c r="G438" s="101" t="s">
        <v>685</v>
      </c>
      <c r="H438" s="102">
        <v>6575</v>
      </c>
      <c r="I438" s="100">
        <v>5</v>
      </c>
      <c r="J438" s="103">
        <f>SUM('เลย '!F6)</f>
        <v>590065.01</v>
      </c>
      <c r="K438" s="104">
        <f>SUM('เลย '!AM6)</f>
        <v>811040.19</v>
      </c>
      <c r="L438" s="105">
        <f>'เลย '!AN6</f>
        <v>3349123.13</v>
      </c>
      <c r="M438" s="105">
        <f>'เลย '!AO6</f>
        <v>3053465.6000000001</v>
      </c>
      <c r="N438" s="101"/>
      <c r="O438" s="101"/>
      <c r="P438" s="101"/>
      <c r="Q438" s="93">
        <f t="shared" si="14"/>
        <v>295657.5299999998</v>
      </c>
      <c r="R438" s="94">
        <f t="shared" si="15"/>
        <v>509.37233916349805</v>
      </c>
    </row>
    <row r="439" spans="1:18" x14ac:dyDescent="0.35">
      <c r="A439" s="100">
        <v>5</v>
      </c>
      <c r="B439" s="101" t="s">
        <v>58</v>
      </c>
      <c r="C439" s="101" t="s">
        <v>362</v>
      </c>
      <c r="D439" s="101" t="s">
        <v>363</v>
      </c>
      <c r="E439" s="101" t="s">
        <v>364</v>
      </c>
      <c r="F439" s="101" t="s">
        <v>178</v>
      </c>
      <c r="G439" s="101" t="s">
        <v>686</v>
      </c>
      <c r="H439" s="102">
        <v>3382</v>
      </c>
      <c r="I439" s="100">
        <v>3</v>
      </c>
      <c r="J439" s="103">
        <f>SUM('เลย '!F7)</f>
        <v>996577.73</v>
      </c>
      <c r="K439" s="104">
        <f>SUM('เลย '!AM7)</f>
        <v>835585.75999999989</v>
      </c>
      <c r="L439" s="105">
        <f>'เลย '!AN7</f>
        <v>2283652.4500000002</v>
      </c>
      <c r="M439" s="105">
        <f>'เลย '!AO7</f>
        <v>2022598.2200000002</v>
      </c>
      <c r="N439" s="101"/>
      <c r="O439" s="101"/>
      <c r="P439" s="101"/>
      <c r="Q439" s="93">
        <f t="shared" si="14"/>
        <v>261054.22999999998</v>
      </c>
      <c r="R439" s="94">
        <f t="shared" si="15"/>
        <v>675.23727084565348</v>
      </c>
    </row>
    <row r="440" spans="1:18" x14ac:dyDescent="0.35">
      <c r="A440" s="100">
        <v>6</v>
      </c>
      <c r="B440" s="101" t="s">
        <v>58</v>
      </c>
      <c r="C440" s="101" t="s">
        <v>362</v>
      </c>
      <c r="D440" s="101" t="s">
        <v>363</v>
      </c>
      <c r="E440" s="101" t="s">
        <v>364</v>
      </c>
      <c r="F440" s="101" t="s">
        <v>178</v>
      </c>
      <c r="G440" s="101" t="s">
        <v>687</v>
      </c>
      <c r="H440" s="102">
        <v>3200</v>
      </c>
      <c r="I440" s="100">
        <v>3</v>
      </c>
      <c r="J440" s="103">
        <f>SUM('เลย '!F8)</f>
        <v>744692.72</v>
      </c>
      <c r="K440" s="104">
        <f>SUM('เลย '!AM8)</f>
        <v>917346.84</v>
      </c>
      <c r="L440" s="105">
        <f>'เลย '!AN8</f>
        <v>1739843.2200000002</v>
      </c>
      <c r="M440" s="105">
        <f>'เลย '!AO8</f>
        <v>1506808.4</v>
      </c>
      <c r="N440" s="101"/>
      <c r="O440" s="101"/>
      <c r="P440" s="101"/>
      <c r="Q440" s="93">
        <f t="shared" si="14"/>
        <v>233034.8200000003</v>
      </c>
      <c r="R440" s="94">
        <f t="shared" si="15"/>
        <v>543.70100625000009</v>
      </c>
    </row>
    <row r="441" spans="1:18" x14ac:dyDescent="0.35">
      <c r="A441" s="100">
        <v>7</v>
      </c>
      <c r="B441" s="101" t="s">
        <v>58</v>
      </c>
      <c r="C441" s="101" t="s">
        <v>362</v>
      </c>
      <c r="D441" s="101" t="s">
        <v>363</v>
      </c>
      <c r="E441" s="101" t="s">
        <v>364</v>
      </c>
      <c r="F441" s="101" t="s">
        <v>178</v>
      </c>
      <c r="G441" s="101" t="s">
        <v>688</v>
      </c>
      <c r="H441" s="102">
        <v>3215</v>
      </c>
      <c r="I441" s="100">
        <v>3</v>
      </c>
      <c r="J441" s="103">
        <f>SUM('เลย '!F9)</f>
        <v>957218.83</v>
      </c>
      <c r="K441" s="104">
        <f>SUM('เลย '!AM9)</f>
        <v>1097953.23</v>
      </c>
      <c r="L441" s="105">
        <f>'เลย '!AN9</f>
        <v>1983868.52</v>
      </c>
      <c r="M441" s="105">
        <f>'เลย '!AO9</f>
        <v>1776513.49</v>
      </c>
      <c r="N441" s="101"/>
      <c r="O441" s="101"/>
      <c r="P441" s="101"/>
      <c r="Q441" s="93">
        <f t="shared" si="14"/>
        <v>207355.03000000003</v>
      </c>
      <c r="R441" s="94">
        <f t="shared" si="15"/>
        <v>617.06641368584758</v>
      </c>
    </row>
    <row r="442" spans="1:18" x14ac:dyDescent="0.35">
      <c r="A442" s="100">
        <v>8</v>
      </c>
      <c r="B442" s="101" t="s">
        <v>58</v>
      </c>
      <c r="C442" s="101" t="s">
        <v>362</v>
      </c>
      <c r="D442" s="101" t="s">
        <v>363</v>
      </c>
      <c r="E442" s="101" t="s">
        <v>364</v>
      </c>
      <c r="F442" s="101" t="s">
        <v>178</v>
      </c>
      <c r="G442" s="101" t="s">
        <v>689</v>
      </c>
      <c r="H442" s="102">
        <v>1812</v>
      </c>
      <c r="I442" s="100">
        <v>2</v>
      </c>
      <c r="J442" s="103">
        <f>SUM('เลย '!F10)</f>
        <v>497859.99</v>
      </c>
      <c r="K442" s="104">
        <f>SUM('เลย '!AM10)</f>
        <v>623565.48</v>
      </c>
      <c r="L442" s="105">
        <f>'เลย '!AN10</f>
        <v>1615261.6600000001</v>
      </c>
      <c r="M442" s="105">
        <f>'เลย '!AO10</f>
        <v>1352688.6199999999</v>
      </c>
      <c r="N442" s="101"/>
      <c r="O442" s="101"/>
      <c r="P442" s="101"/>
      <c r="Q442" s="93">
        <f t="shared" si="14"/>
        <v>262573.04000000027</v>
      </c>
      <c r="R442" s="94">
        <f t="shared" si="15"/>
        <v>891.42475717439299</v>
      </c>
    </row>
    <row r="443" spans="1:18" x14ac:dyDescent="0.35">
      <c r="A443" s="100">
        <v>9</v>
      </c>
      <c r="B443" s="101" t="s">
        <v>58</v>
      </c>
      <c r="C443" s="101" t="s">
        <v>362</v>
      </c>
      <c r="D443" s="101" t="s">
        <v>363</v>
      </c>
      <c r="E443" s="101" t="s">
        <v>364</v>
      </c>
      <c r="F443" s="101" t="s">
        <v>178</v>
      </c>
      <c r="G443" s="101" t="s">
        <v>690</v>
      </c>
      <c r="H443" s="102">
        <v>6309</v>
      </c>
      <c r="I443" s="100">
        <v>5</v>
      </c>
      <c r="J443" s="103">
        <f>SUM('เลย '!F11)</f>
        <v>1811310.53</v>
      </c>
      <c r="K443" s="104">
        <f>SUM('เลย '!AM11)</f>
        <v>1972557.2</v>
      </c>
      <c r="L443" s="105">
        <f>'เลย '!AN11</f>
        <v>3305521.3499999996</v>
      </c>
      <c r="M443" s="105">
        <f>'เลย '!AO11</f>
        <v>2751946.6199999996</v>
      </c>
      <c r="N443" s="101"/>
      <c r="O443" s="101"/>
      <c r="P443" s="101"/>
      <c r="Q443" s="93">
        <f t="shared" si="14"/>
        <v>553574.73</v>
      </c>
      <c r="R443" s="94">
        <f t="shared" si="15"/>
        <v>523.93744650499286</v>
      </c>
    </row>
    <row r="444" spans="1:18" x14ac:dyDescent="0.35">
      <c r="A444" s="100">
        <v>10</v>
      </c>
      <c r="B444" s="101" t="s">
        <v>58</v>
      </c>
      <c r="C444" s="101" t="s">
        <v>362</v>
      </c>
      <c r="D444" s="101" t="s">
        <v>363</v>
      </c>
      <c r="E444" s="101" t="s">
        <v>364</v>
      </c>
      <c r="F444" s="101" t="s">
        <v>178</v>
      </c>
      <c r="G444" s="101" t="s">
        <v>691</v>
      </c>
      <c r="H444" s="102">
        <v>2431</v>
      </c>
      <c r="I444" s="100">
        <v>2</v>
      </c>
      <c r="J444" s="103">
        <f>SUM('เลย '!F12)</f>
        <v>913148.08</v>
      </c>
      <c r="K444" s="104">
        <f>SUM('เลย '!AM12)</f>
        <v>986499.68</v>
      </c>
      <c r="L444" s="105">
        <f>'เลย '!AN12</f>
        <v>2071786.23</v>
      </c>
      <c r="M444" s="105">
        <f>'เลย '!AO12</f>
        <v>1839422.1800000002</v>
      </c>
      <c r="N444" s="101"/>
      <c r="O444" s="101"/>
      <c r="P444" s="101"/>
      <c r="Q444" s="93">
        <f t="shared" si="14"/>
        <v>232364.04999999981</v>
      </c>
      <c r="R444" s="94">
        <f t="shared" si="15"/>
        <v>852.2362114356232</v>
      </c>
    </row>
    <row r="445" spans="1:18" x14ac:dyDescent="0.35">
      <c r="A445" s="100">
        <v>11</v>
      </c>
      <c r="B445" s="101" t="s">
        <v>58</v>
      </c>
      <c r="C445" s="101" t="s">
        <v>362</v>
      </c>
      <c r="D445" s="101" t="s">
        <v>363</v>
      </c>
      <c r="E445" s="101" t="s">
        <v>364</v>
      </c>
      <c r="F445" s="101" t="s">
        <v>178</v>
      </c>
      <c r="G445" s="101" t="s">
        <v>692</v>
      </c>
      <c r="H445" s="102">
        <v>5164</v>
      </c>
      <c r="I445" s="100">
        <v>4</v>
      </c>
      <c r="J445" s="103">
        <f>SUM('เลย '!F13)</f>
        <v>1018111.65</v>
      </c>
      <c r="K445" s="104">
        <f>SUM('เลย '!AM13)</f>
        <v>1161026.7399999998</v>
      </c>
      <c r="L445" s="105">
        <f>'เลย '!AN13</f>
        <v>2661754.39</v>
      </c>
      <c r="M445" s="105">
        <f>'เลย '!AO13</f>
        <v>2331759.7899999996</v>
      </c>
      <c r="N445" s="101"/>
      <c r="O445" s="101"/>
      <c r="P445" s="101"/>
      <c r="Q445" s="93">
        <f t="shared" si="14"/>
        <v>329994.60000000056</v>
      </c>
      <c r="R445" s="94">
        <f t="shared" si="15"/>
        <v>515.44430480247877</v>
      </c>
    </row>
    <row r="446" spans="1:18" x14ac:dyDescent="0.35">
      <c r="A446" s="100">
        <v>12</v>
      </c>
      <c r="B446" s="101" t="s">
        <v>58</v>
      </c>
      <c r="C446" s="101" t="s">
        <v>362</v>
      </c>
      <c r="D446" s="101" t="s">
        <v>363</v>
      </c>
      <c r="E446" s="101" t="s">
        <v>364</v>
      </c>
      <c r="F446" s="101" t="s">
        <v>178</v>
      </c>
      <c r="G446" s="101" t="s">
        <v>693</v>
      </c>
      <c r="H446" s="102">
        <v>3157</v>
      </c>
      <c r="I446" s="100">
        <v>3</v>
      </c>
      <c r="J446" s="103">
        <f>SUM('เลย '!F14)</f>
        <v>614058.09</v>
      </c>
      <c r="K446" s="104">
        <f>SUM('เลย '!AM14)</f>
        <v>670842.98</v>
      </c>
      <c r="L446" s="105">
        <f>'เลย '!AN14</f>
        <v>2609340.65</v>
      </c>
      <c r="M446" s="105">
        <f>'เลย '!AO14</f>
        <v>2095016.3299999998</v>
      </c>
      <c r="N446" s="101"/>
      <c r="O446" s="101"/>
      <c r="P446" s="101"/>
      <c r="Q446" s="93">
        <f t="shared" si="14"/>
        <v>514324.32000000007</v>
      </c>
      <c r="R446" s="94">
        <f t="shared" si="15"/>
        <v>826.52538802660752</v>
      </c>
    </row>
    <row r="447" spans="1:18" x14ac:dyDescent="0.35">
      <c r="A447" s="100">
        <v>13</v>
      </c>
      <c r="B447" s="101" t="s">
        <v>58</v>
      </c>
      <c r="C447" s="101" t="s">
        <v>362</v>
      </c>
      <c r="D447" s="101" t="s">
        <v>363</v>
      </c>
      <c r="E447" s="101" t="s">
        <v>364</v>
      </c>
      <c r="F447" s="101" t="s">
        <v>178</v>
      </c>
      <c r="G447" s="101" t="s">
        <v>694</v>
      </c>
      <c r="H447" s="102">
        <v>5175</v>
      </c>
      <c r="I447" s="100">
        <v>4</v>
      </c>
      <c r="J447" s="103">
        <f>SUM('เลย '!F15)</f>
        <v>1394779.03</v>
      </c>
      <c r="K447" s="104">
        <f>SUM('เลย '!AM15)</f>
        <v>1541683.67</v>
      </c>
      <c r="L447" s="105">
        <f>'เลย '!AN15</f>
        <v>2878753.14</v>
      </c>
      <c r="M447" s="105">
        <f>'เลย '!AO15</f>
        <v>2953856.42</v>
      </c>
      <c r="N447" s="101"/>
      <c r="O447" s="101"/>
      <c r="P447" s="101"/>
      <c r="Q447" s="93">
        <f t="shared" si="14"/>
        <v>-75103.279999999795</v>
      </c>
      <c r="R447" s="94">
        <f t="shared" si="15"/>
        <v>556.2808</v>
      </c>
    </row>
    <row r="448" spans="1:18" x14ac:dyDescent="0.35">
      <c r="A448" s="100">
        <v>14</v>
      </c>
      <c r="B448" s="101" t="s">
        <v>58</v>
      </c>
      <c r="C448" s="101" t="s">
        <v>362</v>
      </c>
      <c r="D448" s="101" t="s">
        <v>363</v>
      </c>
      <c r="E448" s="101" t="s">
        <v>364</v>
      </c>
      <c r="F448" s="101" t="s">
        <v>178</v>
      </c>
      <c r="G448" s="101" t="s">
        <v>695</v>
      </c>
      <c r="H448" s="102">
        <v>3202</v>
      </c>
      <c r="I448" s="100">
        <v>3</v>
      </c>
      <c r="J448" s="103">
        <f>SUM('เลย '!F16)</f>
        <v>753845.75</v>
      </c>
      <c r="K448" s="104">
        <f>SUM('เลย '!AM16)</f>
        <v>780902.62</v>
      </c>
      <c r="L448" s="105">
        <f>'เลย '!AN16</f>
        <v>2185948.9299999997</v>
      </c>
      <c r="M448" s="105">
        <f>'เลย '!AO16</f>
        <v>1819009.7699999998</v>
      </c>
      <c r="N448" s="101"/>
      <c r="O448" s="101"/>
      <c r="P448" s="101"/>
      <c r="Q448" s="93">
        <f t="shared" si="14"/>
        <v>366939.15999999992</v>
      </c>
      <c r="R448" s="94">
        <f t="shared" si="15"/>
        <v>682.68236414740772</v>
      </c>
    </row>
    <row r="449" spans="1:18" x14ac:dyDescent="0.35">
      <c r="A449" s="100">
        <v>15</v>
      </c>
      <c r="B449" s="101" t="s">
        <v>58</v>
      </c>
      <c r="C449" s="101" t="s">
        <v>362</v>
      </c>
      <c r="D449" s="101" t="s">
        <v>363</v>
      </c>
      <c r="E449" s="101" t="s">
        <v>364</v>
      </c>
      <c r="F449" s="101" t="s">
        <v>178</v>
      </c>
      <c r="G449" s="101" t="s">
        <v>696</v>
      </c>
      <c r="H449" s="102">
        <v>4707</v>
      </c>
      <c r="I449" s="100">
        <v>4</v>
      </c>
      <c r="J449" s="103">
        <f>SUM('เลย '!F17)</f>
        <v>1764526.47</v>
      </c>
      <c r="K449" s="104">
        <f>SUM('เลย '!AM17)</f>
        <v>1900224.22</v>
      </c>
      <c r="L449" s="105">
        <f>'เลย '!AN17</f>
        <v>1869359</v>
      </c>
      <c r="M449" s="105">
        <f>'เลย '!AO17</f>
        <v>1651591.31</v>
      </c>
      <c r="N449" s="101"/>
      <c r="O449" s="101"/>
      <c r="P449" s="101"/>
      <c r="Q449" s="93">
        <f t="shared" si="14"/>
        <v>217767.68999999994</v>
      </c>
      <c r="R449" s="94">
        <f t="shared" si="15"/>
        <v>397.14446568939877</v>
      </c>
    </row>
    <row r="450" spans="1:18" x14ac:dyDescent="0.35">
      <c r="A450" s="100">
        <v>16</v>
      </c>
      <c r="B450" s="101" t="s">
        <v>58</v>
      </c>
      <c r="C450" s="101" t="s">
        <v>362</v>
      </c>
      <c r="D450" s="101" t="s">
        <v>363</v>
      </c>
      <c r="E450" s="101" t="s">
        <v>364</v>
      </c>
      <c r="F450" s="101" t="s">
        <v>178</v>
      </c>
      <c r="G450" s="101" t="s">
        <v>697</v>
      </c>
      <c r="H450" s="102">
        <v>4252</v>
      </c>
      <c r="I450" s="100">
        <v>3</v>
      </c>
      <c r="J450" s="103">
        <f>SUM('เลย '!F18)</f>
        <v>835208.84</v>
      </c>
      <c r="K450" s="104">
        <f>SUM('เลย '!AM18)</f>
        <v>911608.31999999995</v>
      </c>
      <c r="L450" s="105">
        <f>'เลย '!AN18</f>
        <v>2816415.91</v>
      </c>
      <c r="M450" s="105">
        <f>'เลย '!AO18</f>
        <v>2590505.2799999998</v>
      </c>
      <c r="N450" s="101"/>
      <c r="O450" s="101"/>
      <c r="P450" s="101"/>
      <c r="Q450" s="93">
        <f t="shared" si="14"/>
        <v>225910.63000000035</v>
      </c>
      <c r="R450" s="94">
        <f t="shared" si="15"/>
        <v>662.37439087488247</v>
      </c>
    </row>
    <row r="451" spans="1:18" x14ac:dyDescent="0.35">
      <c r="A451" s="100">
        <v>17</v>
      </c>
      <c r="B451" s="101" t="s">
        <v>58</v>
      </c>
      <c r="C451" s="101" t="s">
        <v>362</v>
      </c>
      <c r="D451" s="101" t="s">
        <v>363</v>
      </c>
      <c r="E451" s="101" t="s">
        <v>364</v>
      </c>
      <c r="F451" s="101" t="s">
        <v>178</v>
      </c>
      <c r="G451" s="101" t="s">
        <v>698</v>
      </c>
      <c r="H451" s="102">
        <v>5508</v>
      </c>
      <c r="I451" s="100">
        <v>4</v>
      </c>
      <c r="J451" s="103">
        <f>SUM('เลย '!F19)</f>
        <v>1831033.15</v>
      </c>
      <c r="K451" s="104">
        <f>SUM('เลย '!AM19)</f>
        <v>1975225.3099999998</v>
      </c>
      <c r="L451" s="105">
        <f>'เลย '!AN19</f>
        <v>2802834.1100000003</v>
      </c>
      <c r="M451" s="105">
        <f>'เลย '!AO19</f>
        <v>2518852.46</v>
      </c>
      <c r="N451" s="101"/>
      <c r="O451" s="101"/>
      <c r="P451" s="101"/>
      <c r="Q451" s="93">
        <f t="shared" si="14"/>
        <v>283981.65000000037</v>
      </c>
      <c r="R451" s="94">
        <f t="shared" si="15"/>
        <v>508.86603304284682</v>
      </c>
    </row>
    <row r="452" spans="1:18" x14ac:dyDescent="0.35">
      <c r="A452" s="100">
        <v>18</v>
      </c>
      <c r="B452" s="101" t="s">
        <v>58</v>
      </c>
      <c r="C452" s="101" t="s">
        <v>362</v>
      </c>
      <c r="D452" s="101" t="s">
        <v>363</v>
      </c>
      <c r="E452" s="101" t="s">
        <v>364</v>
      </c>
      <c r="F452" s="101" t="s">
        <v>178</v>
      </c>
      <c r="G452" s="101" t="s">
        <v>699</v>
      </c>
      <c r="H452" s="102">
        <v>2190</v>
      </c>
      <c r="I452" s="100">
        <v>2</v>
      </c>
      <c r="J452" s="103">
        <f>SUM('เลย '!F20)</f>
        <v>382584.47</v>
      </c>
      <c r="K452" s="104">
        <f>SUM('เลย '!AM20)</f>
        <v>408805.63</v>
      </c>
      <c r="L452" s="105">
        <f>'เลย '!AN20</f>
        <v>1890185.03</v>
      </c>
      <c r="M452" s="105">
        <f>'เลย '!AO20</f>
        <v>1723760.96</v>
      </c>
      <c r="N452" s="101"/>
      <c r="O452" s="101"/>
      <c r="P452" s="101"/>
      <c r="Q452" s="93">
        <f t="shared" si="14"/>
        <v>166424.07000000007</v>
      </c>
      <c r="R452" s="94">
        <f t="shared" si="15"/>
        <v>863.09818721461193</v>
      </c>
    </row>
    <row r="453" spans="1:18" x14ac:dyDescent="0.35">
      <c r="A453" s="100">
        <v>19</v>
      </c>
      <c r="B453" s="101" t="s">
        <v>58</v>
      </c>
      <c r="C453" s="101" t="s">
        <v>362</v>
      </c>
      <c r="D453" s="101" t="s">
        <v>363</v>
      </c>
      <c r="E453" s="101" t="s">
        <v>364</v>
      </c>
      <c r="F453" s="101" t="s">
        <v>178</v>
      </c>
      <c r="G453" s="101" t="s">
        <v>700</v>
      </c>
      <c r="H453" s="102">
        <v>2432</v>
      </c>
      <c r="I453" s="100">
        <v>2</v>
      </c>
      <c r="J453" s="103">
        <f>SUM('เลย '!F21)</f>
        <v>550990.52</v>
      </c>
      <c r="K453" s="104">
        <f>SUM('เลย '!AM21)</f>
        <v>627879.15</v>
      </c>
      <c r="L453" s="105">
        <f>'เลย '!AN21</f>
        <v>1785984.4300000002</v>
      </c>
      <c r="M453" s="105">
        <f>'เลย '!AO21</f>
        <v>1691574.69</v>
      </c>
      <c r="N453" s="101"/>
      <c r="O453" s="101"/>
      <c r="P453" s="101"/>
      <c r="Q453" s="93">
        <f t="shared" si="14"/>
        <v>94409.740000000224</v>
      </c>
      <c r="R453" s="94">
        <f t="shared" si="15"/>
        <v>734.3685978618422</v>
      </c>
    </row>
    <row r="454" spans="1:18" x14ac:dyDescent="0.35">
      <c r="A454" s="100">
        <v>20</v>
      </c>
      <c r="B454" s="101" t="s">
        <v>58</v>
      </c>
      <c r="C454" s="101" t="s">
        <v>362</v>
      </c>
      <c r="D454" s="101" t="s">
        <v>363</v>
      </c>
      <c r="E454" s="101" t="s">
        <v>364</v>
      </c>
      <c r="F454" s="101" t="s">
        <v>178</v>
      </c>
      <c r="G454" s="101" t="s">
        <v>701</v>
      </c>
      <c r="H454" s="102">
        <v>2840</v>
      </c>
      <c r="I454" s="100">
        <v>2</v>
      </c>
      <c r="J454" s="103">
        <f>SUM('เลย '!F22)</f>
        <v>648996.06999999995</v>
      </c>
      <c r="K454" s="104">
        <f>SUM('เลย '!AM22)</f>
        <v>431398.86999999994</v>
      </c>
      <c r="L454" s="105">
        <f>'เลย '!AN22</f>
        <v>1593761.98</v>
      </c>
      <c r="M454" s="105">
        <f>'เลย '!AO22</f>
        <v>1642241.3</v>
      </c>
      <c r="N454" s="101"/>
      <c r="O454" s="101"/>
      <c r="P454" s="101"/>
      <c r="Q454" s="93">
        <f t="shared" si="14"/>
        <v>-48479.320000000065</v>
      </c>
      <c r="R454" s="94">
        <f t="shared" si="15"/>
        <v>561.18379577464793</v>
      </c>
    </row>
    <row r="455" spans="1:18" s="112" customFormat="1" x14ac:dyDescent="0.35">
      <c r="A455" s="106">
        <v>1</v>
      </c>
      <c r="B455" s="107" t="s">
        <v>58</v>
      </c>
      <c r="C455" s="107"/>
      <c r="D455" s="107"/>
      <c r="E455" s="107" t="s">
        <v>75</v>
      </c>
      <c r="F455" s="107"/>
      <c r="G455" s="107" t="s">
        <v>366</v>
      </c>
      <c r="H455" s="113">
        <f>SUM(H435:H454)</f>
        <v>74668</v>
      </c>
      <c r="I455" s="106"/>
      <c r="J455" s="109">
        <f>SUM(J435:J454)</f>
        <v>18189416.289999999</v>
      </c>
      <c r="K455" s="109">
        <f>SUM(K435:K454)</f>
        <v>19824490.149999999</v>
      </c>
      <c r="L455" s="109">
        <f>SUM(L435:L454)</f>
        <v>44784151.069999993</v>
      </c>
      <c r="M455" s="109">
        <f>SUM(M435:M454)</f>
        <v>39896758.999999993</v>
      </c>
      <c r="N455" s="107">
        <v>19</v>
      </c>
      <c r="O455" s="107">
        <v>19</v>
      </c>
      <c r="P455" s="107">
        <f>N455-O455</f>
        <v>0</v>
      </c>
      <c r="Q455" s="110">
        <f t="shared" ref="Q455:Q518" si="17">L455-M455</f>
        <v>4887392.07</v>
      </c>
      <c r="R455" s="111">
        <f>L455/H455</f>
        <v>599.77702724058486</v>
      </c>
    </row>
    <row r="456" spans="1:18" x14ac:dyDescent="0.35">
      <c r="A456" s="100">
        <v>1</v>
      </c>
      <c r="B456" s="101" t="s">
        <v>58</v>
      </c>
      <c r="C456" s="101" t="s">
        <v>367</v>
      </c>
      <c r="D456" s="101" t="s">
        <v>79</v>
      </c>
      <c r="E456" s="101" t="s">
        <v>368</v>
      </c>
      <c r="F456" s="101" t="s">
        <v>208</v>
      </c>
      <c r="G456" s="101" t="s">
        <v>369</v>
      </c>
      <c r="H456" s="102"/>
      <c r="I456" s="100"/>
      <c r="J456" s="103"/>
      <c r="K456" s="104"/>
      <c r="L456" s="105"/>
      <c r="M456" s="105"/>
      <c r="N456" s="101"/>
      <c r="O456" s="101"/>
      <c r="P456" s="101"/>
    </row>
    <row r="457" spans="1:18" x14ac:dyDescent="0.35">
      <c r="A457" s="100">
        <v>2</v>
      </c>
      <c r="B457" s="101" t="s">
        <v>58</v>
      </c>
      <c r="C457" s="101" t="s">
        <v>367</v>
      </c>
      <c r="D457" s="101" t="s">
        <v>79</v>
      </c>
      <c r="E457" s="101" t="s">
        <v>368</v>
      </c>
      <c r="F457" s="101" t="s">
        <v>178</v>
      </c>
      <c r="G457" s="101" t="s">
        <v>702</v>
      </c>
      <c r="H457" s="102">
        <v>1745</v>
      </c>
      <c r="I457" s="100">
        <v>2</v>
      </c>
      <c r="J457" s="103">
        <f>'เลย '!F23</f>
        <v>301335.92</v>
      </c>
      <c r="K457" s="104">
        <f>SUM('เลย '!AM23)</f>
        <v>300748.19</v>
      </c>
      <c r="L457" s="105">
        <f>'เลย '!AN23</f>
        <v>1202967.23</v>
      </c>
      <c r="M457" s="105">
        <f>'เลย '!AO23</f>
        <v>1116201.8400000001</v>
      </c>
      <c r="N457" s="101"/>
      <c r="O457" s="101"/>
      <c r="P457" s="101"/>
      <c r="Q457" s="93">
        <f t="shared" si="17"/>
        <v>86765.389999999898</v>
      </c>
      <c r="R457" s="94">
        <f t="shared" ref="R457:R518" si="18">L457/H457</f>
        <v>689.37950143266471</v>
      </c>
    </row>
    <row r="458" spans="1:18" x14ac:dyDescent="0.35">
      <c r="A458" s="100">
        <v>3</v>
      </c>
      <c r="B458" s="101" t="s">
        <v>58</v>
      </c>
      <c r="C458" s="101" t="s">
        <v>367</v>
      </c>
      <c r="D458" s="101" t="s">
        <v>79</v>
      </c>
      <c r="E458" s="101" t="s">
        <v>368</v>
      </c>
      <c r="F458" s="101" t="s">
        <v>178</v>
      </c>
      <c r="G458" s="101" t="s">
        <v>703</v>
      </c>
      <c r="H458" s="102">
        <v>4989</v>
      </c>
      <c r="I458" s="100">
        <v>4</v>
      </c>
      <c r="J458" s="103">
        <f>'เลย '!F24</f>
        <v>725966.17</v>
      </c>
      <c r="K458" s="104">
        <f>SUM('เลย '!AM24)</f>
        <v>587263.13</v>
      </c>
      <c r="L458" s="105">
        <f>'เลย '!AN24</f>
        <v>2245984.0499999998</v>
      </c>
      <c r="M458" s="105">
        <f>'เลย '!AO24</f>
        <v>2147195.86</v>
      </c>
      <c r="N458" s="101"/>
      <c r="O458" s="101"/>
      <c r="P458" s="101"/>
      <c r="Q458" s="93">
        <f t="shared" si="17"/>
        <v>98788.189999999944</v>
      </c>
      <c r="R458" s="94">
        <f t="shared" si="18"/>
        <v>450.18722188815389</v>
      </c>
    </row>
    <row r="459" spans="1:18" x14ac:dyDescent="0.35">
      <c r="A459" s="100">
        <v>4</v>
      </c>
      <c r="B459" s="101" t="s">
        <v>58</v>
      </c>
      <c r="C459" s="101" t="s">
        <v>367</v>
      </c>
      <c r="D459" s="101" t="s">
        <v>79</v>
      </c>
      <c r="E459" s="101" t="s">
        <v>368</v>
      </c>
      <c r="F459" s="101" t="s">
        <v>178</v>
      </c>
      <c r="G459" s="101" t="s">
        <v>704</v>
      </c>
      <c r="H459" s="102">
        <v>1240</v>
      </c>
      <c r="I459" s="100">
        <v>1</v>
      </c>
      <c r="J459" s="103">
        <f>'เลย '!F25</f>
        <v>375452.55</v>
      </c>
      <c r="K459" s="104">
        <f>SUM('เลย '!AM25)</f>
        <v>400227.76999999996</v>
      </c>
      <c r="L459" s="105">
        <f>'เลย '!AN25</f>
        <v>2253094.1900000004</v>
      </c>
      <c r="M459" s="105">
        <f>'เลย '!AO25</f>
        <v>2013266.9</v>
      </c>
      <c r="N459" s="101"/>
      <c r="O459" s="101"/>
      <c r="P459" s="101"/>
      <c r="Q459" s="93">
        <f t="shared" si="17"/>
        <v>239827.2900000005</v>
      </c>
      <c r="R459" s="94">
        <f t="shared" si="18"/>
        <v>1817.0114435483874</v>
      </c>
    </row>
    <row r="460" spans="1:18" x14ac:dyDescent="0.35">
      <c r="A460" s="100">
        <v>5</v>
      </c>
      <c r="B460" s="101" t="s">
        <v>58</v>
      </c>
      <c r="C460" s="101" t="s">
        <v>367</v>
      </c>
      <c r="D460" s="101" t="s">
        <v>79</v>
      </c>
      <c r="E460" s="101" t="s">
        <v>368</v>
      </c>
      <c r="F460" s="101" t="s">
        <v>178</v>
      </c>
      <c r="G460" s="101" t="s">
        <v>705</v>
      </c>
      <c r="H460" s="102">
        <v>3087</v>
      </c>
      <c r="I460" s="100">
        <v>3</v>
      </c>
      <c r="J460" s="103">
        <f>'เลย '!F26</f>
        <v>757274.66</v>
      </c>
      <c r="K460" s="104">
        <f>SUM('เลย '!AM26)</f>
        <v>455757.02999999997</v>
      </c>
      <c r="L460" s="105">
        <f>'เลย '!AN26</f>
        <v>1210386.7400000002</v>
      </c>
      <c r="M460" s="105">
        <f>'เลย '!AO26</f>
        <v>1100646.6000000001</v>
      </c>
      <c r="N460" s="101"/>
      <c r="O460" s="101"/>
      <c r="P460" s="101"/>
      <c r="Q460" s="93">
        <f t="shared" si="17"/>
        <v>109740.14000000013</v>
      </c>
      <c r="R460" s="94">
        <f t="shared" si="18"/>
        <v>392.09159054097836</v>
      </c>
    </row>
    <row r="461" spans="1:18" x14ac:dyDescent="0.35">
      <c r="A461" s="100">
        <v>6</v>
      </c>
      <c r="B461" s="101" t="s">
        <v>58</v>
      </c>
      <c r="C461" s="101" t="s">
        <v>367</v>
      </c>
      <c r="D461" s="101" t="s">
        <v>79</v>
      </c>
      <c r="E461" s="101" t="s">
        <v>368</v>
      </c>
      <c r="F461" s="101" t="s">
        <v>178</v>
      </c>
      <c r="G461" s="101" t="s">
        <v>706</v>
      </c>
      <c r="H461" s="102">
        <v>2421</v>
      </c>
      <c r="I461" s="100">
        <v>2</v>
      </c>
      <c r="J461" s="103">
        <f>'เลย '!F27</f>
        <v>641455.19999999995</v>
      </c>
      <c r="K461" s="104">
        <f>SUM('เลย '!AM27)</f>
        <v>592410.68999999994</v>
      </c>
      <c r="L461" s="105">
        <f>'เลย '!AN27</f>
        <v>2159720.06</v>
      </c>
      <c r="M461" s="105">
        <f>'เลย '!AO27</f>
        <v>1784450.17</v>
      </c>
      <c r="N461" s="101"/>
      <c r="O461" s="101"/>
      <c r="P461" s="101"/>
      <c r="Q461" s="93">
        <f t="shared" si="17"/>
        <v>375269.89000000013</v>
      </c>
      <c r="R461" s="94">
        <f t="shared" si="18"/>
        <v>892.07767864518792</v>
      </c>
    </row>
    <row r="462" spans="1:18" s="112" customFormat="1" x14ac:dyDescent="0.35">
      <c r="A462" s="106">
        <v>2</v>
      </c>
      <c r="B462" s="107" t="s">
        <v>58</v>
      </c>
      <c r="C462" s="107"/>
      <c r="D462" s="107"/>
      <c r="E462" s="107" t="s">
        <v>75</v>
      </c>
      <c r="F462" s="107"/>
      <c r="G462" s="107" t="s">
        <v>370</v>
      </c>
      <c r="H462" s="113">
        <f>SUM(H456:H461)</f>
        <v>13482</v>
      </c>
      <c r="I462" s="106"/>
      <c r="J462" s="109">
        <f>SUM(J456:J461)</f>
        <v>2801484.5</v>
      </c>
      <c r="K462" s="109">
        <f>SUM(K456:K461)</f>
        <v>2336406.81</v>
      </c>
      <c r="L462" s="109">
        <f>SUM(L456:L461)</f>
        <v>9072152.2700000014</v>
      </c>
      <c r="M462" s="109">
        <f>SUM(M456:M461)</f>
        <v>8161761.3699999992</v>
      </c>
      <c r="N462" s="107">
        <v>5</v>
      </c>
      <c r="O462" s="107">
        <v>5</v>
      </c>
      <c r="P462" s="107">
        <f>N462-O462</f>
        <v>0</v>
      </c>
      <c r="Q462" s="110">
        <f t="shared" si="17"/>
        <v>910390.90000000224</v>
      </c>
      <c r="R462" s="111">
        <f>L462/H462</f>
        <v>672.90849058003278</v>
      </c>
    </row>
    <row r="463" spans="1:18" x14ac:dyDescent="0.35">
      <c r="A463" s="100">
        <v>1</v>
      </c>
      <c r="B463" s="101" t="s">
        <v>58</v>
      </c>
      <c r="C463" s="101" t="s">
        <v>371</v>
      </c>
      <c r="D463" s="101" t="s">
        <v>86</v>
      </c>
      <c r="E463" s="101" t="s">
        <v>372</v>
      </c>
      <c r="F463" s="101" t="s">
        <v>208</v>
      </c>
      <c r="G463" s="101" t="s">
        <v>373</v>
      </c>
      <c r="H463" s="102"/>
      <c r="I463" s="100"/>
      <c r="J463" s="103"/>
      <c r="K463" s="104"/>
      <c r="L463" s="105"/>
      <c r="M463" s="105"/>
      <c r="N463" s="101"/>
      <c r="O463" s="101"/>
      <c r="P463" s="101"/>
    </row>
    <row r="464" spans="1:18" x14ac:dyDescent="0.35">
      <c r="A464" s="100">
        <v>2</v>
      </c>
      <c r="B464" s="101" t="s">
        <v>58</v>
      </c>
      <c r="C464" s="101" t="s">
        <v>371</v>
      </c>
      <c r="D464" s="101" t="s">
        <v>86</v>
      </c>
      <c r="E464" s="101" t="s">
        <v>372</v>
      </c>
      <c r="F464" s="101" t="s">
        <v>178</v>
      </c>
      <c r="G464" s="101" t="s">
        <v>707</v>
      </c>
      <c r="H464" s="102">
        <v>4591</v>
      </c>
      <c r="I464" s="100">
        <v>4</v>
      </c>
      <c r="J464" s="103">
        <f>'เลย '!F28</f>
        <v>1134970.92</v>
      </c>
      <c r="K464" s="104">
        <f>SUM('เลย '!AM28)</f>
        <v>1027375.3099999998</v>
      </c>
      <c r="L464" s="105">
        <f>'เลย '!AN28</f>
        <v>4146294.8499999996</v>
      </c>
      <c r="M464" s="105">
        <f>'เลย '!AO28</f>
        <v>3553743.07</v>
      </c>
      <c r="N464" s="101"/>
      <c r="O464" s="101"/>
      <c r="P464" s="101"/>
      <c r="Q464" s="93">
        <f t="shared" si="17"/>
        <v>592551.7799999998</v>
      </c>
      <c r="R464" s="94">
        <f t="shared" si="18"/>
        <v>903.13544979307335</v>
      </c>
    </row>
    <row r="465" spans="1:18" x14ac:dyDescent="0.35">
      <c r="A465" s="100">
        <v>3</v>
      </c>
      <c r="B465" s="101" t="s">
        <v>58</v>
      </c>
      <c r="C465" s="101" t="s">
        <v>371</v>
      </c>
      <c r="D465" s="101" t="s">
        <v>86</v>
      </c>
      <c r="E465" s="101" t="s">
        <v>372</v>
      </c>
      <c r="F465" s="101" t="s">
        <v>178</v>
      </c>
      <c r="G465" s="101" t="s">
        <v>708</v>
      </c>
      <c r="H465" s="102">
        <v>2795</v>
      </c>
      <c r="I465" s="100">
        <v>2</v>
      </c>
      <c r="J465" s="103">
        <f>'เลย '!F29</f>
        <v>682955.25</v>
      </c>
      <c r="K465" s="104">
        <f>SUM('เลย '!AM29)</f>
        <v>684375.17</v>
      </c>
      <c r="L465" s="105">
        <f>'เลย '!AN29</f>
        <v>1683436.75</v>
      </c>
      <c r="M465" s="105">
        <f>'เลย '!AO29</f>
        <v>1441720.28</v>
      </c>
      <c r="N465" s="101"/>
      <c r="O465" s="101"/>
      <c r="P465" s="101"/>
      <c r="Q465" s="93">
        <f t="shared" si="17"/>
        <v>241716.46999999997</v>
      </c>
      <c r="R465" s="94">
        <f t="shared" si="18"/>
        <v>602.30295169946328</v>
      </c>
    </row>
    <row r="466" spans="1:18" x14ac:dyDescent="0.35">
      <c r="A466" s="100">
        <v>4</v>
      </c>
      <c r="B466" s="101" t="s">
        <v>58</v>
      </c>
      <c r="C466" s="101" t="s">
        <v>371</v>
      </c>
      <c r="D466" s="101" t="s">
        <v>86</v>
      </c>
      <c r="E466" s="101" t="s">
        <v>372</v>
      </c>
      <c r="F466" s="101" t="s">
        <v>178</v>
      </c>
      <c r="G466" s="101" t="s">
        <v>709</v>
      </c>
      <c r="H466" s="102">
        <v>3578</v>
      </c>
      <c r="I466" s="100">
        <v>3</v>
      </c>
      <c r="J466" s="103">
        <f>'เลย '!F30</f>
        <v>963604.09</v>
      </c>
      <c r="K466" s="104">
        <f>SUM('เลย '!AM30)</f>
        <v>1032235.55</v>
      </c>
      <c r="L466" s="105">
        <f>'เลย '!AN30</f>
        <v>1550333.01</v>
      </c>
      <c r="M466" s="105">
        <f>'เลย '!AO30</f>
        <v>1135825.1399999999</v>
      </c>
      <c r="N466" s="101"/>
      <c r="O466" s="101"/>
      <c r="P466" s="101"/>
      <c r="Q466" s="93">
        <f t="shared" si="17"/>
        <v>414507.87000000011</v>
      </c>
      <c r="R466" s="94">
        <f t="shared" si="18"/>
        <v>433.29597820011179</v>
      </c>
    </row>
    <row r="467" spans="1:18" x14ac:dyDescent="0.35">
      <c r="A467" s="100">
        <v>5</v>
      </c>
      <c r="B467" s="101" t="s">
        <v>58</v>
      </c>
      <c r="C467" s="101" t="s">
        <v>371</v>
      </c>
      <c r="D467" s="101" t="s">
        <v>86</v>
      </c>
      <c r="E467" s="101" t="s">
        <v>372</v>
      </c>
      <c r="F467" s="101" t="s">
        <v>178</v>
      </c>
      <c r="G467" s="101" t="s">
        <v>710</v>
      </c>
      <c r="H467" s="102">
        <v>5176</v>
      </c>
      <c r="I467" s="100">
        <v>4</v>
      </c>
      <c r="J467" s="103">
        <f>'เลย '!F31</f>
        <v>801992.32</v>
      </c>
      <c r="K467" s="104">
        <f>SUM('เลย '!AM31)</f>
        <v>839656.57</v>
      </c>
      <c r="L467" s="105">
        <f>'เลย '!AN31</f>
        <v>3069066.7100000004</v>
      </c>
      <c r="M467" s="105">
        <f>'เลย '!AO31</f>
        <v>2553989.1599999997</v>
      </c>
      <c r="N467" s="101"/>
      <c r="O467" s="101"/>
      <c r="P467" s="101"/>
      <c r="Q467" s="93">
        <f t="shared" si="17"/>
        <v>515077.55000000075</v>
      </c>
      <c r="R467" s="94">
        <f t="shared" si="18"/>
        <v>592.94179095826905</v>
      </c>
    </row>
    <row r="468" spans="1:18" x14ac:dyDescent="0.35">
      <c r="A468" s="100">
        <v>6</v>
      </c>
      <c r="B468" s="101" t="s">
        <v>58</v>
      </c>
      <c r="C468" s="101" t="s">
        <v>371</v>
      </c>
      <c r="D468" s="101" t="s">
        <v>86</v>
      </c>
      <c r="E468" s="101" t="s">
        <v>372</v>
      </c>
      <c r="F468" s="101" t="s">
        <v>178</v>
      </c>
      <c r="G468" s="101" t="s">
        <v>711</v>
      </c>
      <c r="H468" s="102">
        <v>2328</v>
      </c>
      <c r="I468" s="100">
        <v>2</v>
      </c>
      <c r="J468" s="103">
        <f>'เลย '!F32</f>
        <v>684493.35</v>
      </c>
      <c r="K468" s="104">
        <f>SUM('เลย '!AM32)</f>
        <v>565284.81999999995</v>
      </c>
      <c r="L468" s="105">
        <f>'เลย '!AN32</f>
        <v>1950438.9300000002</v>
      </c>
      <c r="M468" s="105">
        <f>'เลย '!AO32</f>
        <v>1667936.42</v>
      </c>
      <c r="N468" s="101"/>
      <c r="O468" s="101"/>
      <c r="P468" s="101"/>
      <c r="Q468" s="93">
        <f t="shared" si="17"/>
        <v>282502.51000000024</v>
      </c>
      <c r="R468" s="94">
        <f t="shared" si="18"/>
        <v>837.81740979381448</v>
      </c>
    </row>
    <row r="469" spans="1:18" x14ac:dyDescent="0.35">
      <c r="A469" s="100">
        <v>7</v>
      </c>
      <c r="B469" s="101" t="s">
        <v>58</v>
      </c>
      <c r="C469" s="101" t="s">
        <v>371</v>
      </c>
      <c r="D469" s="101" t="s">
        <v>86</v>
      </c>
      <c r="E469" s="101" t="s">
        <v>372</v>
      </c>
      <c r="F469" s="101" t="s">
        <v>178</v>
      </c>
      <c r="G469" s="101" t="s">
        <v>712</v>
      </c>
      <c r="H469" s="102">
        <v>1655</v>
      </c>
      <c r="I469" s="100">
        <v>2</v>
      </c>
      <c r="J469" s="103">
        <f>'เลย '!F33</f>
        <v>796446.27</v>
      </c>
      <c r="K469" s="104">
        <f>SUM('เลย '!AM33)</f>
        <v>930286.22</v>
      </c>
      <c r="L469" s="105">
        <f>'เลย '!AN33</f>
        <v>1563160.16</v>
      </c>
      <c r="M469" s="105">
        <f>'เลย '!AO33</f>
        <v>1293771.03</v>
      </c>
      <c r="N469" s="101"/>
      <c r="O469" s="101"/>
      <c r="P469" s="101"/>
      <c r="Q469" s="93">
        <f t="shared" si="17"/>
        <v>269389.12999999989</v>
      </c>
      <c r="R469" s="94">
        <f t="shared" si="18"/>
        <v>944.50764954682779</v>
      </c>
    </row>
    <row r="470" spans="1:18" x14ac:dyDescent="0.35">
      <c r="A470" s="100">
        <v>8</v>
      </c>
      <c r="B470" s="101" t="s">
        <v>58</v>
      </c>
      <c r="C470" s="101" t="s">
        <v>371</v>
      </c>
      <c r="D470" s="101" t="s">
        <v>86</v>
      </c>
      <c r="E470" s="101" t="s">
        <v>372</v>
      </c>
      <c r="F470" s="101" t="s">
        <v>178</v>
      </c>
      <c r="G470" s="101" t="s">
        <v>713</v>
      </c>
      <c r="H470" s="102">
        <v>2535</v>
      </c>
      <c r="I470" s="100">
        <v>2</v>
      </c>
      <c r="J470" s="103">
        <f>'เลย '!F34</f>
        <v>462517.14</v>
      </c>
      <c r="K470" s="104">
        <f>SUM('เลย '!AM34)</f>
        <v>493137.37</v>
      </c>
      <c r="L470" s="105">
        <f>'เลย '!AN34</f>
        <v>2670817.14</v>
      </c>
      <c r="M470" s="105">
        <f>'เลย '!AO34</f>
        <v>2364046.4500000002</v>
      </c>
      <c r="N470" s="101"/>
      <c r="O470" s="101"/>
      <c r="P470" s="101"/>
      <c r="Q470" s="93">
        <f t="shared" si="17"/>
        <v>306770.68999999994</v>
      </c>
      <c r="R470" s="94">
        <f t="shared" si="18"/>
        <v>1053.5767810650889</v>
      </c>
    </row>
    <row r="471" spans="1:18" x14ac:dyDescent="0.35">
      <c r="A471" s="100">
        <v>9</v>
      </c>
      <c r="B471" s="101" t="s">
        <v>58</v>
      </c>
      <c r="C471" s="101" t="s">
        <v>371</v>
      </c>
      <c r="D471" s="101" t="s">
        <v>86</v>
      </c>
      <c r="E471" s="101" t="s">
        <v>372</v>
      </c>
      <c r="F471" s="101" t="s">
        <v>178</v>
      </c>
      <c r="G471" s="101" t="s">
        <v>714</v>
      </c>
      <c r="H471" s="102">
        <v>2411</v>
      </c>
      <c r="I471" s="100">
        <v>2</v>
      </c>
      <c r="J471" s="103">
        <f>'เลย '!F35</f>
        <v>533015.35</v>
      </c>
      <c r="K471" s="104">
        <f>SUM('เลย '!AM35)</f>
        <v>555442.69999999995</v>
      </c>
      <c r="L471" s="105">
        <f>'เลย '!AN35</f>
        <v>1163948.6000000001</v>
      </c>
      <c r="M471" s="105">
        <f>'เลย '!AO35</f>
        <v>950284.64</v>
      </c>
      <c r="N471" s="101"/>
      <c r="O471" s="101"/>
      <c r="P471" s="101"/>
      <c r="Q471" s="93">
        <f t="shared" si="17"/>
        <v>213663.96000000008</v>
      </c>
      <c r="R471" s="94">
        <f t="shared" si="18"/>
        <v>482.76590626296149</v>
      </c>
    </row>
    <row r="472" spans="1:18" x14ac:dyDescent="0.35">
      <c r="A472" s="100">
        <v>10</v>
      </c>
      <c r="B472" s="101" t="s">
        <v>58</v>
      </c>
      <c r="C472" s="101" t="s">
        <v>371</v>
      </c>
      <c r="D472" s="101" t="s">
        <v>86</v>
      </c>
      <c r="E472" s="101" t="s">
        <v>372</v>
      </c>
      <c r="F472" s="101" t="s">
        <v>178</v>
      </c>
      <c r="G472" s="101" t="s">
        <v>715</v>
      </c>
      <c r="H472" s="102">
        <v>1725</v>
      </c>
      <c r="I472" s="100">
        <v>2</v>
      </c>
      <c r="J472" s="103">
        <f>'เลย '!F36</f>
        <v>524303.65</v>
      </c>
      <c r="K472" s="104">
        <f>SUM('เลย '!AM36)</f>
        <v>586684.14</v>
      </c>
      <c r="L472" s="105">
        <f>'เลย '!AN36</f>
        <v>1622243.35</v>
      </c>
      <c r="M472" s="105">
        <f>'เลย '!AO36</f>
        <v>1262987.7400000002</v>
      </c>
      <c r="N472" s="101"/>
      <c r="O472" s="101"/>
      <c r="P472" s="101"/>
      <c r="Q472" s="93">
        <f t="shared" si="17"/>
        <v>359255.60999999987</v>
      </c>
      <c r="R472" s="94">
        <f t="shared" si="18"/>
        <v>940.43092753623193</v>
      </c>
    </row>
    <row r="473" spans="1:18" x14ac:dyDescent="0.35">
      <c r="A473" s="100">
        <v>11</v>
      </c>
      <c r="B473" s="101" t="s">
        <v>58</v>
      </c>
      <c r="C473" s="101" t="s">
        <v>371</v>
      </c>
      <c r="D473" s="101" t="s">
        <v>86</v>
      </c>
      <c r="E473" s="101" t="s">
        <v>372</v>
      </c>
      <c r="F473" s="101" t="s">
        <v>178</v>
      </c>
      <c r="G473" s="101" t="s">
        <v>716</v>
      </c>
      <c r="H473" s="102">
        <v>2404</v>
      </c>
      <c r="I473" s="100">
        <v>2</v>
      </c>
      <c r="J473" s="103">
        <f>'เลย '!F37</f>
        <v>526185.66</v>
      </c>
      <c r="K473" s="104">
        <f>SUM('เลย '!AM37)</f>
        <v>694841.19000000006</v>
      </c>
      <c r="L473" s="105">
        <f>'เลย '!AN37</f>
        <v>2067835.1099999999</v>
      </c>
      <c r="M473" s="105">
        <f>'เลย '!AO37</f>
        <v>1715599.61</v>
      </c>
      <c r="N473" s="101"/>
      <c r="O473" s="101"/>
      <c r="P473" s="101"/>
      <c r="Q473" s="93">
        <f t="shared" si="17"/>
        <v>352235.49999999977</v>
      </c>
      <c r="R473" s="94">
        <f t="shared" si="18"/>
        <v>860.1643552412645</v>
      </c>
    </row>
    <row r="474" spans="1:18" x14ac:dyDescent="0.35">
      <c r="A474" s="100">
        <v>12</v>
      </c>
      <c r="B474" s="101" t="s">
        <v>58</v>
      </c>
      <c r="C474" s="101" t="s">
        <v>371</v>
      </c>
      <c r="D474" s="101" t="s">
        <v>86</v>
      </c>
      <c r="E474" s="101" t="s">
        <v>372</v>
      </c>
      <c r="F474" s="101" t="s">
        <v>178</v>
      </c>
      <c r="G474" s="101" t="s">
        <v>717</v>
      </c>
      <c r="H474" s="102">
        <v>2019</v>
      </c>
      <c r="I474" s="100">
        <v>2</v>
      </c>
      <c r="J474" s="103">
        <f>'เลย '!F38</f>
        <v>441346.29</v>
      </c>
      <c r="K474" s="104">
        <f>SUM('เลย '!AM38)</f>
        <v>460262.92</v>
      </c>
      <c r="L474" s="105">
        <f>'เลย '!AN38</f>
        <v>1935201.29</v>
      </c>
      <c r="M474" s="105">
        <f>'เลย '!AO38</f>
        <v>1824207.65</v>
      </c>
      <c r="N474" s="101"/>
      <c r="O474" s="101"/>
      <c r="P474" s="101"/>
      <c r="Q474" s="93">
        <f t="shared" si="17"/>
        <v>110993.64000000013</v>
      </c>
      <c r="R474" s="94">
        <f t="shared" si="18"/>
        <v>958.49494304110942</v>
      </c>
    </row>
    <row r="475" spans="1:18" x14ac:dyDescent="0.35">
      <c r="A475" s="100">
        <v>13</v>
      </c>
      <c r="B475" s="101" t="s">
        <v>58</v>
      </c>
      <c r="C475" s="101" t="s">
        <v>371</v>
      </c>
      <c r="D475" s="101" t="s">
        <v>86</v>
      </c>
      <c r="E475" s="101" t="s">
        <v>372</v>
      </c>
      <c r="F475" s="101" t="s">
        <v>178</v>
      </c>
      <c r="G475" s="101" t="s">
        <v>718</v>
      </c>
      <c r="H475" s="102">
        <v>2954</v>
      </c>
      <c r="I475" s="100">
        <v>2</v>
      </c>
      <c r="J475" s="103">
        <f>'เลย '!F39</f>
        <v>1059500.8999999999</v>
      </c>
      <c r="K475" s="104">
        <f>SUM('เลย '!AM39)</f>
        <v>1059082.7599999998</v>
      </c>
      <c r="L475" s="105">
        <f>'เลย '!AN39</f>
        <v>1773408.8</v>
      </c>
      <c r="M475" s="105">
        <f>'เลย '!AO39</f>
        <v>1449587.67</v>
      </c>
      <c r="N475" s="101"/>
      <c r="O475" s="101"/>
      <c r="P475" s="101"/>
      <c r="Q475" s="93">
        <f t="shared" si="17"/>
        <v>323821.13000000012</v>
      </c>
      <c r="R475" s="94">
        <f t="shared" si="18"/>
        <v>600.3415030467163</v>
      </c>
    </row>
    <row r="476" spans="1:18" x14ac:dyDescent="0.35">
      <c r="A476" s="100">
        <v>14</v>
      </c>
      <c r="B476" s="101" t="s">
        <v>58</v>
      </c>
      <c r="C476" s="101" t="s">
        <v>371</v>
      </c>
      <c r="D476" s="101" t="s">
        <v>86</v>
      </c>
      <c r="E476" s="101" t="s">
        <v>372</v>
      </c>
      <c r="F476" s="101" t="s">
        <v>178</v>
      </c>
      <c r="G476" s="101" t="s">
        <v>719</v>
      </c>
      <c r="H476" s="102">
        <v>2098</v>
      </c>
      <c r="I476" s="100">
        <v>2</v>
      </c>
      <c r="J476" s="103">
        <f>'เลย '!F40</f>
        <v>691877.93</v>
      </c>
      <c r="K476" s="104">
        <f>SUM('เลย '!AM40)</f>
        <v>501842.97000000009</v>
      </c>
      <c r="L476" s="105">
        <f>'เลย '!AN40</f>
        <v>2158747.23</v>
      </c>
      <c r="M476" s="105">
        <f>'เลย '!AO40</f>
        <v>2053217.1700000002</v>
      </c>
      <c r="N476" s="101"/>
      <c r="O476" s="101"/>
      <c r="P476" s="101"/>
      <c r="Q476" s="93">
        <f t="shared" si="17"/>
        <v>105530.05999999982</v>
      </c>
      <c r="R476" s="94">
        <f t="shared" si="18"/>
        <v>1028.9548284080076</v>
      </c>
    </row>
    <row r="477" spans="1:18" x14ac:dyDescent="0.35">
      <c r="A477" s="100">
        <v>15</v>
      </c>
      <c r="B477" s="101" t="s">
        <v>58</v>
      </c>
      <c r="C477" s="101" t="s">
        <v>371</v>
      </c>
      <c r="D477" s="101" t="s">
        <v>86</v>
      </c>
      <c r="E477" s="101" t="s">
        <v>372</v>
      </c>
      <c r="F477" s="101" t="s">
        <v>178</v>
      </c>
      <c r="G477" s="101" t="s">
        <v>720</v>
      </c>
      <c r="H477" s="102">
        <v>2078</v>
      </c>
      <c r="I477" s="100">
        <v>2</v>
      </c>
      <c r="J477" s="103">
        <f>'เลย '!F41</f>
        <v>736647.51</v>
      </c>
      <c r="K477" s="104">
        <f>SUM('เลย '!AM41)</f>
        <v>692796.05</v>
      </c>
      <c r="L477" s="105">
        <f>'เลย '!AN41</f>
        <v>1826901.78</v>
      </c>
      <c r="M477" s="105">
        <f>'เลย '!AO41</f>
        <v>1511364.34</v>
      </c>
      <c r="N477" s="101"/>
      <c r="O477" s="101"/>
      <c r="P477" s="101"/>
      <c r="Q477" s="93">
        <f t="shared" si="17"/>
        <v>315537.43999999994</v>
      </c>
      <c r="R477" s="94">
        <f t="shared" si="18"/>
        <v>879.16351299326277</v>
      </c>
    </row>
    <row r="478" spans="1:18" s="112" customFormat="1" x14ac:dyDescent="0.35">
      <c r="A478" s="106">
        <v>3</v>
      </c>
      <c r="B478" s="107" t="s">
        <v>58</v>
      </c>
      <c r="C478" s="107"/>
      <c r="D478" s="107"/>
      <c r="E478" s="107" t="s">
        <v>75</v>
      </c>
      <c r="F478" s="107"/>
      <c r="G478" s="107" t="s">
        <v>374</v>
      </c>
      <c r="H478" s="113">
        <f>SUM(H463:H477)</f>
        <v>38347</v>
      </c>
      <c r="I478" s="106"/>
      <c r="J478" s="109">
        <f>SUM(J463:J477)</f>
        <v>10039856.629999999</v>
      </c>
      <c r="K478" s="109">
        <f>SUM(K463:K477)</f>
        <v>10123303.74</v>
      </c>
      <c r="L478" s="109">
        <f>SUM(L463:L477)</f>
        <v>29181833.710000005</v>
      </c>
      <c r="M478" s="109">
        <f>SUM(M463:M477)</f>
        <v>24778280.370000001</v>
      </c>
      <c r="N478" s="107">
        <v>14</v>
      </c>
      <c r="O478" s="107">
        <v>14</v>
      </c>
      <c r="P478" s="107">
        <f>N478-O478</f>
        <v>0</v>
      </c>
      <c r="Q478" s="110">
        <f t="shared" si="17"/>
        <v>4403553.3400000036</v>
      </c>
      <c r="R478" s="111">
        <f>L478/H478</f>
        <v>760.99391634286917</v>
      </c>
    </row>
    <row r="479" spans="1:18" x14ac:dyDescent="0.35">
      <c r="A479" s="100">
        <v>1</v>
      </c>
      <c r="B479" s="101" t="s">
        <v>58</v>
      </c>
      <c r="C479" s="101" t="s">
        <v>375</v>
      </c>
      <c r="D479" s="101" t="s">
        <v>93</v>
      </c>
      <c r="E479" s="101" t="s">
        <v>376</v>
      </c>
      <c r="F479" s="101" t="s">
        <v>208</v>
      </c>
      <c r="G479" s="101" t="s">
        <v>377</v>
      </c>
      <c r="H479" s="102"/>
      <c r="I479" s="100"/>
      <c r="J479" s="103"/>
      <c r="K479" s="104"/>
      <c r="L479" s="105"/>
      <c r="M479" s="105"/>
      <c r="N479" s="101"/>
      <c r="O479" s="101"/>
      <c r="P479" s="101"/>
    </row>
    <row r="480" spans="1:18" x14ac:dyDescent="0.35">
      <c r="A480" s="100">
        <v>2</v>
      </c>
      <c r="B480" s="101" t="s">
        <v>58</v>
      </c>
      <c r="C480" s="101" t="s">
        <v>375</v>
      </c>
      <c r="D480" s="101" t="s">
        <v>93</v>
      </c>
      <c r="E480" s="101" t="s">
        <v>376</v>
      </c>
      <c r="F480" s="101" t="s">
        <v>178</v>
      </c>
      <c r="G480" s="101" t="s">
        <v>721</v>
      </c>
      <c r="H480" s="102">
        <v>3715</v>
      </c>
      <c r="I480" s="100">
        <v>3</v>
      </c>
      <c r="J480" s="103">
        <f>'เลย '!F42</f>
        <v>151037.78</v>
      </c>
      <c r="K480" s="104">
        <f>SUM('เลย '!AM42)</f>
        <v>172347.94</v>
      </c>
      <c r="L480" s="105">
        <f>'เลย '!AN42</f>
        <v>1813736.46</v>
      </c>
      <c r="M480" s="105">
        <f>'เลย '!AO42</f>
        <v>1920318.2600000002</v>
      </c>
      <c r="N480" s="101"/>
      <c r="O480" s="101"/>
      <c r="P480" s="101"/>
      <c r="Q480" s="93">
        <f t="shared" si="17"/>
        <v>-106581.80000000028</v>
      </c>
      <c r="R480" s="94">
        <f t="shared" si="18"/>
        <v>488.2197738896366</v>
      </c>
    </row>
    <row r="481" spans="1:18" x14ac:dyDescent="0.35">
      <c r="A481" s="100">
        <v>3</v>
      </c>
      <c r="B481" s="101" t="s">
        <v>58</v>
      </c>
      <c r="C481" s="101" t="s">
        <v>375</v>
      </c>
      <c r="D481" s="101" t="s">
        <v>93</v>
      </c>
      <c r="E481" s="101" t="s">
        <v>376</v>
      </c>
      <c r="F481" s="101" t="s">
        <v>178</v>
      </c>
      <c r="G481" s="101" t="s">
        <v>722</v>
      </c>
      <c r="H481" s="102">
        <v>4921</v>
      </c>
      <c r="I481" s="100">
        <v>4</v>
      </c>
      <c r="J481" s="103">
        <f>'เลย '!F43</f>
        <v>698774.93</v>
      </c>
      <c r="K481" s="104">
        <f>SUM('เลย '!AM43)</f>
        <v>822992.79000000015</v>
      </c>
      <c r="L481" s="105">
        <f>'เลย '!AN43</f>
        <v>2825738.99</v>
      </c>
      <c r="M481" s="105">
        <f>'เลย '!AO43</f>
        <v>2648491.2399999998</v>
      </c>
      <c r="N481" s="101"/>
      <c r="O481" s="101"/>
      <c r="P481" s="101"/>
      <c r="Q481" s="93">
        <f t="shared" si="17"/>
        <v>177247.75000000047</v>
      </c>
      <c r="R481" s="94">
        <f t="shared" si="18"/>
        <v>574.22048160942904</v>
      </c>
    </row>
    <row r="482" spans="1:18" x14ac:dyDescent="0.35">
      <c r="A482" s="100">
        <v>4</v>
      </c>
      <c r="B482" s="101" t="s">
        <v>58</v>
      </c>
      <c r="C482" s="101" t="s">
        <v>375</v>
      </c>
      <c r="D482" s="101" t="s">
        <v>93</v>
      </c>
      <c r="E482" s="101" t="s">
        <v>376</v>
      </c>
      <c r="F482" s="101" t="s">
        <v>178</v>
      </c>
      <c r="G482" s="101" t="s">
        <v>723</v>
      </c>
      <c r="H482" s="102">
        <v>3507</v>
      </c>
      <c r="I482" s="100">
        <v>3</v>
      </c>
      <c r="J482" s="103">
        <f>'เลย '!F44</f>
        <v>806112.9</v>
      </c>
      <c r="K482" s="104">
        <f>SUM('เลย '!AM44)</f>
        <v>858722.5</v>
      </c>
      <c r="L482" s="105">
        <f>'เลย '!AN44</f>
        <v>1759716.69</v>
      </c>
      <c r="M482" s="105">
        <f>'เลย '!AO44</f>
        <v>1596292.11</v>
      </c>
      <c r="N482" s="101"/>
      <c r="O482" s="101"/>
      <c r="P482" s="101"/>
      <c r="Q482" s="93">
        <f t="shared" si="17"/>
        <v>163424.57999999984</v>
      </c>
      <c r="R482" s="94">
        <f t="shared" si="18"/>
        <v>501.77265183917876</v>
      </c>
    </row>
    <row r="483" spans="1:18" x14ac:dyDescent="0.35">
      <c r="A483" s="100">
        <v>5</v>
      </c>
      <c r="B483" s="101" t="s">
        <v>58</v>
      </c>
      <c r="C483" s="101" t="s">
        <v>375</v>
      </c>
      <c r="D483" s="101" t="s">
        <v>93</v>
      </c>
      <c r="E483" s="101" t="s">
        <v>376</v>
      </c>
      <c r="F483" s="101" t="s">
        <v>178</v>
      </c>
      <c r="G483" s="101" t="s">
        <v>724</v>
      </c>
      <c r="H483" s="102">
        <v>1297</v>
      </c>
      <c r="I483" s="100">
        <v>1</v>
      </c>
      <c r="J483" s="103">
        <f>'เลย '!F45</f>
        <v>710510.34</v>
      </c>
      <c r="K483" s="104">
        <f>SUM('เลย '!AM45)</f>
        <v>789937.42999999993</v>
      </c>
      <c r="L483" s="105">
        <f>'เลย '!AN45</f>
        <v>1631451.7399999998</v>
      </c>
      <c r="M483" s="105">
        <f>'เลย '!AO45</f>
        <v>1147067.99</v>
      </c>
      <c r="N483" s="101"/>
      <c r="O483" s="101"/>
      <c r="P483" s="101"/>
      <c r="Q483" s="93">
        <f t="shared" si="17"/>
        <v>484383.74999999977</v>
      </c>
      <c r="R483" s="94">
        <f t="shared" si="18"/>
        <v>1257.8656437933691</v>
      </c>
    </row>
    <row r="484" spans="1:18" x14ac:dyDescent="0.35">
      <c r="A484" s="100">
        <v>6</v>
      </c>
      <c r="B484" s="101" t="s">
        <v>58</v>
      </c>
      <c r="C484" s="101" t="s">
        <v>375</v>
      </c>
      <c r="D484" s="101" t="s">
        <v>93</v>
      </c>
      <c r="E484" s="101" t="s">
        <v>376</v>
      </c>
      <c r="F484" s="101" t="s">
        <v>178</v>
      </c>
      <c r="G484" s="101" t="s">
        <v>725</v>
      </c>
      <c r="H484" s="102">
        <v>4858</v>
      </c>
      <c r="I484" s="100">
        <v>4</v>
      </c>
      <c r="J484" s="103">
        <f>'เลย '!F46</f>
        <v>377013.34</v>
      </c>
      <c r="K484" s="104">
        <f>SUM('เลย '!AM46)</f>
        <v>152033.31</v>
      </c>
      <c r="L484" s="105">
        <f>'เลย '!AN46</f>
        <v>2065817.34</v>
      </c>
      <c r="M484" s="105">
        <f>'เลย '!AO46</f>
        <v>2269109.71</v>
      </c>
      <c r="N484" s="101"/>
      <c r="O484" s="101"/>
      <c r="P484" s="101"/>
      <c r="Q484" s="93">
        <f t="shared" si="17"/>
        <v>-203292.36999999988</v>
      </c>
      <c r="R484" s="94">
        <f t="shared" si="18"/>
        <v>425.24029230135858</v>
      </c>
    </row>
    <row r="485" spans="1:18" x14ac:dyDescent="0.35">
      <c r="A485" s="100">
        <v>7</v>
      </c>
      <c r="B485" s="101" t="s">
        <v>58</v>
      </c>
      <c r="C485" s="101" t="s">
        <v>375</v>
      </c>
      <c r="D485" s="101" t="s">
        <v>93</v>
      </c>
      <c r="E485" s="101" t="s">
        <v>376</v>
      </c>
      <c r="F485" s="101" t="s">
        <v>178</v>
      </c>
      <c r="G485" s="101" t="s">
        <v>726</v>
      </c>
      <c r="H485" s="102">
        <v>3362</v>
      </c>
      <c r="I485" s="100">
        <v>3</v>
      </c>
      <c r="J485" s="103">
        <f>'เลย '!F47</f>
        <v>750160.97</v>
      </c>
      <c r="K485" s="104">
        <f>SUM('เลย '!AM47)</f>
        <v>753872.72</v>
      </c>
      <c r="L485" s="105">
        <f>'เลย '!AN47</f>
        <v>1812462.6600000001</v>
      </c>
      <c r="M485" s="105">
        <f>'เลย '!AO47</f>
        <v>1824859.99</v>
      </c>
      <c r="N485" s="101"/>
      <c r="O485" s="101"/>
      <c r="P485" s="101"/>
      <c r="Q485" s="93">
        <f t="shared" si="17"/>
        <v>-12397.329999999842</v>
      </c>
      <c r="R485" s="94">
        <f t="shared" si="18"/>
        <v>539.10251635931002</v>
      </c>
    </row>
    <row r="486" spans="1:18" x14ac:dyDescent="0.35">
      <c r="A486" s="100">
        <v>8</v>
      </c>
      <c r="B486" s="101" t="s">
        <v>58</v>
      </c>
      <c r="C486" s="101" t="s">
        <v>375</v>
      </c>
      <c r="D486" s="101" t="s">
        <v>93</v>
      </c>
      <c r="E486" s="101" t="s">
        <v>376</v>
      </c>
      <c r="F486" s="101" t="s">
        <v>178</v>
      </c>
      <c r="G486" s="101" t="s">
        <v>727</v>
      </c>
      <c r="H486" s="102">
        <v>2717</v>
      </c>
      <c r="I486" s="100">
        <v>2</v>
      </c>
      <c r="J486" s="103">
        <f>'เลย '!F48</f>
        <v>626336.63</v>
      </c>
      <c r="K486" s="104">
        <f>SUM('เลย '!AM48)</f>
        <v>668056.73</v>
      </c>
      <c r="L486" s="105">
        <f>'เลย '!AN48</f>
        <v>2176994.48</v>
      </c>
      <c r="M486" s="105">
        <f>'เลย '!AO48</f>
        <v>2088269.64</v>
      </c>
      <c r="N486" s="101"/>
      <c r="O486" s="101"/>
      <c r="P486" s="101"/>
      <c r="Q486" s="93">
        <f t="shared" si="17"/>
        <v>88724.840000000084</v>
      </c>
      <c r="R486" s="94">
        <f t="shared" si="18"/>
        <v>801.24934854619062</v>
      </c>
    </row>
    <row r="487" spans="1:18" x14ac:dyDescent="0.35">
      <c r="A487" s="100">
        <v>9</v>
      </c>
      <c r="B487" s="101" t="s">
        <v>58</v>
      </c>
      <c r="C487" s="101" t="s">
        <v>375</v>
      </c>
      <c r="D487" s="101" t="s">
        <v>93</v>
      </c>
      <c r="E487" s="101" t="s">
        <v>376</v>
      </c>
      <c r="F487" s="101" t="s">
        <v>178</v>
      </c>
      <c r="G487" s="101" t="s">
        <v>728</v>
      </c>
      <c r="H487" s="102">
        <v>1641</v>
      </c>
      <c r="I487" s="100">
        <v>2</v>
      </c>
      <c r="J487" s="103">
        <f>'เลย '!F49</f>
        <v>530196.98</v>
      </c>
      <c r="K487" s="104">
        <f>SUM('เลย '!AM49)</f>
        <v>531782.56999999995</v>
      </c>
      <c r="L487" s="105">
        <f>'เลย '!AN49</f>
        <v>1186236.46</v>
      </c>
      <c r="M487" s="105">
        <f>'เลย '!AO49</f>
        <v>1103710.49</v>
      </c>
      <c r="N487" s="101"/>
      <c r="O487" s="101"/>
      <c r="P487" s="101"/>
      <c r="Q487" s="93">
        <f t="shared" si="17"/>
        <v>82525.969999999972</v>
      </c>
      <c r="R487" s="94">
        <f t="shared" si="18"/>
        <v>722.8741377209019</v>
      </c>
    </row>
    <row r="488" spans="1:18" x14ac:dyDescent="0.35">
      <c r="A488" s="100">
        <v>10</v>
      </c>
      <c r="B488" s="101" t="s">
        <v>58</v>
      </c>
      <c r="C488" s="101" t="s">
        <v>375</v>
      </c>
      <c r="D488" s="101" t="s">
        <v>93</v>
      </c>
      <c r="E488" s="101" t="s">
        <v>376</v>
      </c>
      <c r="F488" s="101" t="s">
        <v>178</v>
      </c>
      <c r="G488" s="101" t="s">
        <v>729</v>
      </c>
      <c r="H488" s="102">
        <v>2092</v>
      </c>
      <c r="I488" s="100">
        <v>2</v>
      </c>
      <c r="J488" s="103">
        <f>'เลย '!F50</f>
        <v>666816.28</v>
      </c>
      <c r="K488" s="104">
        <f>SUM('เลย '!AM50)</f>
        <v>688174.14</v>
      </c>
      <c r="L488" s="105">
        <f>'เลย '!AN50</f>
        <v>994067.06</v>
      </c>
      <c r="M488" s="105">
        <f>'เลย '!AO50</f>
        <v>990332.55</v>
      </c>
      <c r="N488" s="101"/>
      <c r="O488" s="101"/>
      <c r="P488" s="101"/>
      <c r="Q488" s="93">
        <f t="shared" si="17"/>
        <v>3734.5100000000093</v>
      </c>
      <c r="R488" s="94">
        <f t="shared" si="18"/>
        <v>475.17545889101342</v>
      </c>
    </row>
    <row r="489" spans="1:18" x14ac:dyDescent="0.35">
      <c r="A489" s="100">
        <v>11</v>
      </c>
      <c r="B489" s="101" t="s">
        <v>58</v>
      </c>
      <c r="C489" s="101" t="s">
        <v>375</v>
      </c>
      <c r="D489" s="101" t="s">
        <v>93</v>
      </c>
      <c r="E489" s="101" t="s">
        <v>376</v>
      </c>
      <c r="F489" s="101" t="s">
        <v>178</v>
      </c>
      <c r="G489" s="101" t="s">
        <v>730</v>
      </c>
      <c r="H489" s="102">
        <v>1801</v>
      </c>
      <c r="I489" s="100">
        <v>2</v>
      </c>
      <c r="J489" s="103">
        <f>'เลย '!F51</f>
        <v>440620.66</v>
      </c>
      <c r="K489" s="104">
        <f>SUM('เลย '!AM51)</f>
        <v>467187.04999999993</v>
      </c>
      <c r="L489" s="105">
        <f>'เลย '!AN51</f>
        <v>1450981.1300000001</v>
      </c>
      <c r="M489" s="105">
        <f>'เลย '!AO51</f>
        <v>1381114.94</v>
      </c>
      <c r="N489" s="101"/>
      <c r="O489" s="101"/>
      <c r="P489" s="101"/>
      <c r="Q489" s="93">
        <f t="shared" si="17"/>
        <v>69866.190000000177</v>
      </c>
      <c r="R489" s="94">
        <f t="shared" si="18"/>
        <v>805.65304275402559</v>
      </c>
    </row>
    <row r="490" spans="1:18" s="112" customFormat="1" x14ac:dyDescent="0.35">
      <c r="A490" s="106">
        <v>4</v>
      </c>
      <c r="B490" s="107" t="s">
        <v>58</v>
      </c>
      <c r="C490" s="107"/>
      <c r="D490" s="107"/>
      <c r="E490" s="107" t="s">
        <v>75</v>
      </c>
      <c r="F490" s="107"/>
      <c r="G490" s="107" t="s">
        <v>378</v>
      </c>
      <c r="H490" s="113">
        <f>SUM(H479:H489)</f>
        <v>29911</v>
      </c>
      <c r="I490" s="106"/>
      <c r="J490" s="109">
        <f>SUM(J479:J489)</f>
        <v>5757580.8099999996</v>
      </c>
      <c r="K490" s="109">
        <f>SUM(K479:K489)</f>
        <v>5905107.1799999997</v>
      </c>
      <c r="L490" s="109">
        <f>SUM(L479:L489)</f>
        <v>17717203.010000002</v>
      </c>
      <c r="M490" s="109">
        <f>SUM(M479:M489)</f>
        <v>16969566.920000002</v>
      </c>
      <c r="N490" s="107">
        <v>10</v>
      </c>
      <c r="O490" s="107">
        <v>10</v>
      </c>
      <c r="P490" s="107">
        <f>N490-O490</f>
        <v>0</v>
      </c>
      <c r="Q490" s="110">
        <f t="shared" si="17"/>
        <v>747636.08999999985</v>
      </c>
      <c r="R490" s="111">
        <f>L490/H490</f>
        <v>592.33068135468557</v>
      </c>
    </row>
    <row r="491" spans="1:18" x14ac:dyDescent="0.35">
      <c r="A491" s="100">
        <v>1</v>
      </c>
      <c r="B491" s="101" t="s">
        <v>58</v>
      </c>
      <c r="C491" s="101" t="s">
        <v>379</v>
      </c>
      <c r="D491" s="101" t="s">
        <v>139</v>
      </c>
      <c r="E491" s="101" t="s">
        <v>380</v>
      </c>
      <c r="F491" s="101" t="s">
        <v>327</v>
      </c>
      <c r="G491" s="101" t="s">
        <v>381</v>
      </c>
      <c r="H491" s="102"/>
      <c r="I491" s="100"/>
      <c r="J491" s="103"/>
      <c r="K491" s="104"/>
      <c r="L491" s="105"/>
      <c r="M491" s="105"/>
      <c r="N491" s="101"/>
      <c r="O491" s="101"/>
      <c r="P491" s="101"/>
    </row>
    <row r="492" spans="1:18" x14ac:dyDescent="0.35">
      <c r="A492" s="100">
        <v>2</v>
      </c>
      <c r="B492" s="101" t="s">
        <v>58</v>
      </c>
      <c r="C492" s="101" t="s">
        <v>379</v>
      </c>
      <c r="D492" s="101" t="s">
        <v>139</v>
      </c>
      <c r="E492" s="101" t="s">
        <v>380</v>
      </c>
      <c r="F492" s="101" t="s">
        <v>178</v>
      </c>
      <c r="G492" s="101" t="s">
        <v>731</v>
      </c>
      <c r="H492" s="102">
        <v>1166</v>
      </c>
      <c r="I492" s="100">
        <v>1</v>
      </c>
      <c r="J492" s="103">
        <f>'เลย '!F52</f>
        <v>674986.9</v>
      </c>
      <c r="K492" s="104">
        <f>SUM('เลย '!AM52)</f>
        <v>701810.84000000008</v>
      </c>
      <c r="L492" s="105">
        <f>'เลย '!AN52</f>
        <v>1146897.76</v>
      </c>
      <c r="M492" s="105">
        <f>'เลย '!AO52</f>
        <v>874091.22</v>
      </c>
      <c r="N492" s="101"/>
      <c r="O492" s="101"/>
      <c r="P492" s="101"/>
      <c r="Q492" s="93">
        <f t="shared" si="17"/>
        <v>272806.54000000004</v>
      </c>
      <c r="R492" s="94">
        <f t="shared" si="18"/>
        <v>983.61728987993138</v>
      </c>
    </row>
    <row r="493" spans="1:18" x14ac:dyDescent="0.35">
      <c r="A493" s="100">
        <v>3</v>
      </c>
      <c r="B493" s="101" t="s">
        <v>58</v>
      </c>
      <c r="C493" s="101" t="s">
        <v>379</v>
      </c>
      <c r="D493" s="101" t="s">
        <v>139</v>
      </c>
      <c r="E493" s="101" t="s">
        <v>380</v>
      </c>
      <c r="F493" s="101" t="s">
        <v>178</v>
      </c>
      <c r="G493" s="101" t="s">
        <v>732</v>
      </c>
      <c r="H493" s="102">
        <v>597</v>
      </c>
      <c r="I493" s="100">
        <v>1</v>
      </c>
      <c r="J493" s="103">
        <f>'เลย '!F53</f>
        <v>574603.91</v>
      </c>
      <c r="K493" s="104">
        <f>SUM('เลย '!AM53)</f>
        <v>649336.91</v>
      </c>
      <c r="L493" s="105">
        <f>'เลย '!AN53</f>
        <v>854112.32</v>
      </c>
      <c r="M493" s="105">
        <f>'เลย '!AO53</f>
        <v>603380.98</v>
      </c>
      <c r="N493" s="101"/>
      <c r="O493" s="101"/>
      <c r="P493" s="101"/>
      <c r="Q493" s="93">
        <f t="shared" si="17"/>
        <v>250731.33999999997</v>
      </c>
      <c r="R493" s="94">
        <f t="shared" si="18"/>
        <v>1430.6739028475711</v>
      </c>
    </row>
    <row r="494" spans="1:18" x14ac:dyDescent="0.35">
      <c r="A494" s="100">
        <v>4</v>
      </c>
      <c r="B494" s="101" t="s">
        <v>58</v>
      </c>
      <c r="C494" s="101" t="s">
        <v>379</v>
      </c>
      <c r="D494" s="101" t="s">
        <v>139</v>
      </c>
      <c r="E494" s="101" t="s">
        <v>380</v>
      </c>
      <c r="F494" s="101" t="s">
        <v>178</v>
      </c>
      <c r="G494" s="101" t="s">
        <v>733</v>
      </c>
      <c r="H494" s="102">
        <v>1918</v>
      </c>
      <c r="I494" s="100">
        <v>2</v>
      </c>
      <c r="J494" s="103">
        <f>'เลย '!F54</f>
        <v>566058.28</v>
      </c>
      <c r="K494" s="104">
        <f>SUM('เลย '!AM54)</f>
        <v>571894.45000000007</v>
      </c>
      <c r="L494" s="105">
        <f>'เลย '!AN54</f>
        <v>1430009.56</v>
      </c>
      <c r="M494" s="105">
        <f>'เลย '!AO54</f>
        <v>1134580.0900000001</v>
      </c>
      <c r="N494" s="101"/>
      <c r="O494" s="101"/>
      <c r="P494" s="101"/>
      <c r="Q494" s="93">
        <f t="shared" si="17"/>
        <v>295429.46999999997</v>
      </c>
      <c r="R494" s="94">
        <f t="shared" si="18"/>
        <v>745.57328467153286</v>
      </c>
    </row>
    <row r="495" spans="1:18" x14ac:dyDescent="0.35">
      <c r="A495" s="100">
        <v>5</v>
      </c>
      <c r="B495" s="101" t="s">
        <v>58</v>
      </c>
      <c r="C495" s="101" t="s">
        <v>379</v>
      </c>
      <c r="D495" s="101" t="s">
        <v>139</v>
      </c>
      <c r="E495" s="101" t="s">
        <v>380</v>
      </c>
      <c r="F495" s="101" t="s">
        <v>178</v>
      </c>
      <c r="G495" s="101" t="s">
        <v>734</v>
      </c>
      <c r="H495" s="102">
        <v>3832</v>
      </c>
      <c r="I495" s="100">
        <v>3</v>
      </c>
      <c r="J495" s="103">
        <f>'เลย '!F55</f>
        <v>950226.69</v>
      </c>
      <c r="K495" s="104">
        <f>SUM('เลย '!AM55)</f>
        <v>1068357.8900000001</v>
      </c>
      <c r="L495" s="105">
        <f>'เลย '!AN55</f>
        <v>2236130.9</v>
      </c>
      <c r="M495" s="105">
        <f>'เลย '!AO55</f>
        <v>1772896.69</v>
      </c>
      <c r="N495" s="101"/>
      <c r="O495" s="101"/>
      <c r="P495" s="101"/>
      <c r="Q495" s="93">
        <f t="shared" si="17"/>
        <v>463234.20999999996</v>
      </c>
      <c r="R495" s="94">
        <f t="shared" si="18"/>
        <v>583.54146659707726</v>
      </c>
    </row>
    <row r="496" spans="1:18" x14ac:dyDescent="0.35">
      <c r="A496" s="100">
        <v>6</v>
      </c>
      <c r="B496" s="101" t="s">
        <v>58</v>
      </c>
      <c r="C496" s="101" t="s">
        <v>379</v>
      </c>
      <c r="D496" s="101" t="s">
        <v>139</v>
      </c>
      <c r="E496" s="101" t="s">
        <v>380</v>
      </c>
      <c r="F496" s="101" t="s">
        <v>178</v>
      </c>
      <c r="G496" s="101" t="s">
        <v>735</v>
      </c>
      <c r="H496" s="102">
        <v>4337</v>
      </c>
      <c r="I496" s="100">
        <v>3</v>
      </c>
      <c r="J496" s="103">
        <f>'เลย '!F56</f>
        <v>813915.46</v>
      </c>
      <c r="K496" s="104">
        <f>SUM('เลย '!AM56)</f>
        <v>947297.28999999992</v>
      </c>
      <c r="L496" s="105">
        <f>'เลย '!AN56</f>
        <v>2141880.19</v>
      </c>
      <c r="M496" s="105">
        <f>'เลย '!AO56</f>
        <v>1730089.19</v>
      </c>
      <c r="N496" s="101"/>
      <c r="O496" s="101"/>
      <c r="P496" s="101"/>
      <c r="Q496" s="93">
        <f t="shared" si="17"/>
        <v>411791</v>
      </c>
      <c r="R496" s="94">
        <f t="shared" si="18"/>
        <v>493.86216047959419</v>
      </c>
    </row>
    <row r="497" spans="1:18" x14ac:dyDescent="0.35">
      <c r="A497" s="100">
        <v>7</v>
      </c>
      <c r="B497" s="101" t="s">
        <v>58</v>
      </c>
      <c r="C497" s="101" t="s">
        <v>379</v>
      </c>
      <c r="D497" s="101" t="s">
        <v>139</v>
      </c>
      <c r="E497" s="101" t="s">
        <v>380</v>
      </c>
      <c r="F497" s="101" t="s">
        <v>178</v>
      </c>
      <c r="G497" s="101" t="s">
        <v>736</v>
      </c>
      <c r="H497" s="102">
        <v>2216</v>
      </c>
      <c r="I497" s="100">
        <v>2</v>
      </c>
      <c r="J497" s="103">
        <f>'เลย '!F57</f>
        <v>657152.1</v>
      </c>
      <c r="K497" s="104">
        <f>SUM('เลย '!AM57)</f>
        <v>666803.03999999992</v>
      </c>
      <c r="L497" s="105">
        <f>'เลย '!AN57</f>
        <v>2001784.21</v>
      </c>
      <c r="M497" s="105">
        <f>'เลย '!AO57</f>
        <v>1712242.57</v>
      </c>
      <c r="N497" s="101"/>
      <c r="O497" s="101"/>
      <c r="P497" s="101"/>
      <c r="Q497" s="93">
        <f t="shared" si="17"/>
        <v>289541.6399999999</v>
      </c>
      <c r="R497" s="94">
        <f t="shared" si="18"/>
        <v>903.33222472924183</v>
      </c>
    </row>
    <row r="498" spans="1:18" x14ac:dyDescent="0.35">
      <c r="A498" s="100">
        <v>8</v>
      </c>
      <c r="B498" s="101" t="s">
        <v>58</v>
      </c>
      <c r="C498" s="101" t="s">
        <v>379</v>
      </c>
      <c r="D498" s="101" t="s">
        <v>139</v>
      </c>
      <c r="E498" s="101" t="s">
        <v>380</v>
      </c>
      <c r="F498" s="101" t="s">
        <v>178</v>
      </c>
      <c r="G498" s="101" t="s">
        <v>737</v>
      </c>
      <c r="H498" s="102">
        <v>1887</v>
      </c>
      <c r="I498" s="100">
        <v>2</v>
      </c>
      <c r="J498" s="103">
        <f>'เลย '!F58</f>
        <v>607588.56000000006</v>
      </c>
      <c r="K498" s="104">
        <f>SUM('เลย '!AM58)</f>
        <v>623878.82000000007</v>
      </c>
      <c r="L498" s="105">
        <f>'เลย '!AN58</f>
        <v>1381618.6600000001</v>
      </c>
      <c r="M498" s="105">
        <f>'เลย '!AO58</f>
        <v>1052758.55</v>
      </c>
      <c r="N498" s="101"/>
      <c r="O498" s="101"/>
      <c r="P498" s="101"/>
      <c r="Q498" s="93">
        <f t="shared" si="17"/>
        <v>328860.1100000001</v>
      </c>
      <c r="R498" s="94">
        <f t="shared" si="18"/>
        <v>732.17735029146797</v>
      </c>
    </row>
    <row r="499" spans="1:18" x14ac:dyDescent="0.35">
      <c r="A499" s="100">
        <v>9</v>
      </c>
      <c r="B499" s="101" t="s">
        <v>58</v>
      </c>
      <c r="C499" s="101" t="s">
        <v>379</v>
      </c>
      <c r="D499" s="101" t="s">
        <v>139</v>
      </c>
      <c r="E499" s="101" t="s">
        <v>380</v>
      </c>
      <c r="F499" s="101" t="s">
        <v>178</v>
      </c>
      <c r="G499" s="101" t="s">
        <v>738</v>
      </c>
      <c r="H499" s="102">
        <v>1912</v>
      </c>
      <c r="I499" s="100">
        <v>2</v>
      </c>
      <c r="J499" s="103">
        <f>'เลย '!F59</f>
        <v>483811.23</v>
      </c>
      <c r="K499" s="104">
        <f>SUM('เลย '!AM59)</f>
        <v>542712.64</v>
      </c>
      <c r="L499" s="105">
        <f>'เลย '!AN59</f>
        <v>1659368.16</v>
      </c>
      <c r="M499" s="105">
        <f>'เลย '!AO59</f>
        <v>1300992.01</v>
      </c>
      <c r="N499" s="101"/>
      <c r="O499" s="101"/>
      <c r="P499" s="101"/>
      <c r="Q499" s="93">
        <f t="shared" si="17"/>
        <v>358376.14999999991</v>
      </c>
      <c r="R499" s="94">
        <f t="shared" si="18"/>
        <v>867.8703765690376</v>
      </c>
    </row>
    <row r="500" spans="1:18" x14ac:dyDescent="0.35">
      <c r="A500" s="100">
        <v>10</v>
      </c>
      <c r="B500" s="101" t="s">
        <v>58</v>
      </c>
      <c r="C500" s="101" t="s">
        <v>379</v>
      </c>
      <c r="D500" s="101" t="s">
        <v>139</v>
      </c>
      <c r="E500" s="101" t="s">
        <v>380</v>
      </c>
      <c r="F500" s="101" t="s">
        <v>178</v>
      </c>
      <c r="G500" s="101" t="s">
        <v>739</v>
      </c>
      <c r="H500" s="102">
        <v>4827</v>
      </c>
      <c r="I500" s="100">
        <v>4</v>
      </c>
      <c r="J500" s="103">
        <f>'เลย '!F60</f>
        <v>690257.11</v>
      </c>
      <c r="K500" s="104">
        <f>SUM('เลย '!AM60)</f>
        <v>827893.53</v>
      </c>
      <c r="L500" s="105">
        <f>'เลย '!AN60</f>
        <v>2667121.6800000002</v>
      </c>
      <c r="M500" s="105">
        <f>'เลย '!AO60</f>
        <v>1969710.3699999999</v>
      </c>
      <c r="N500" s="101"/>
      <c r="O500" s="101"/>
      <c r="P500" s="101"/>
      <c r="Q500" s="93">
        <f t="shared" si="17"/>
        <v>697411.31000000029</v>
      </c>
      <c r="R500" s="94">
        <f t="shared" si="18"/>
        <v>552.54229956494726</v>
      </c>
    </row>
    <row r="501" spans="1:18" x14ac:dyDescent="0.35">
      <c r="A501" s="100">
        <v>11</v>
      </c>
      <c r="B501" s="101" t="s">
        <v>58</v>
      </c>
      <c r="C501" s="101" t="s">
        <v>379</v>
      </c>
      <c r="D501" s="101" t="s">
        <v>139</v>
      </c>
      <c r="E501" s="101" t="s">
        <v>380</v>
      </c>
      <c r="F501" s="101" t="s">
        <v>178</v>
      </c>
      <c r="G501" s="101" t="s">
        <v>740</v>
      </c>
      <c r="H501" s="102">
        <v>5175</v>
      </c>
      <c r="I501" s="100">
        <v>4</v>
      </c>
      <c r="J501" s="103">
        <f>'เลย '!F61</f>
        <v>1370262.19</v>
      </c>
      <c r="K501" s="104">
        <f>SUM('เลย '!AM61)</f>
        <v>1642264.11</v>
      </c>
      <c r="L501" s="105">
        <f>'เลย '!AN61</f>
        <v>3296260.5799999996</v>
      </c>
      <c r="M501" s="105">
        <f>'เลย '!AO61</f>
        <v>2645636.12</v>
      </c>
      <c r="N501" s="101"/>
      <c r="O501" s="101"/>
      <c r="P501" s="101"/>
      <c r="Q501" s="93">
        <f t="shared" si="17"/>
        <v>650624.4599999995</v>
      </c>
      <c r="R501" s="94">
        <f t="shared" si="18"/>
        <v>636.95856618357482</v>
      </c>
    </row>
    <row r="502" spans="1:18" x14ac:dyDescent="0.35">
      <c r="A502" s="100">
        <v>12</v>
      </c>
      <c r="B502" s="101" t="s">
        <v>58</v>
      </c>
      <c r="C502" s="101" t="s">
        <v>379</v>
      </c>
      <c r="D502" s="101" t="s">
        <v>139</v>
      </c>
      <c r="E502" s="101" t="s">
        <v>380</v>
      </c>
      <c r="F502" s="101" t="s">
        <v>178</v>
      </c>
      <c r="G502" s="101" t="s">
        <v>741</v>
      </c>
      <c r="H502" s="102">
        <v>3273</v>
      </c>
      <c r="I502" s="100">
        <v>3</v>
      </c>
      <c r="J502" s="103">
        <f>'เลย '!F62</f>
        <v>420360.43</v>
      </c>
      <c r="K502" s="104">
        <f>SUM('เลย '!AM62)</f>
        <v>524901.42999999993</v>
      </c>
      <c r="L502" s="105">
        <f>'เลย '!AN62</f>
        <v>1820381.6099999999</v>
      </c>
      <c r="M502" s="105">
        <f>'เลย '!AO62</f>
        <v>1496261.1199999999</v>
      </c>
      <c r="N502" s="101"/>
      <c r="O502" s="101"/>
      <c r="P502" s="101"/>
      <c r="Q502" s="93">
        <f t="shared" si="17"/>
        <v>324120.49</v>
      </c>
      <c r="R502" s="94">
        <f t="shared" si="18"/>
        <v>556.18136571952334</v>
      </c>
    </row>
    <row r="503" spans="1:18" x14ac:dyDescent="0.35">
      <c r="A503" s="100">
        <v>13</v>
      </c>
      <c r="B503" s="101" t="s">
        <v>58</v>
      </c>
      <c r="C503" s="101" t="s">
        <v>379</v>
      </c>
      <c r="D503" s="101" t="s">
        <v>139</v>
      </c>
      <c r="E503" s="101" t="s">
        <v>380</v>
      </c>
      <c r="F503" s="101" t="s">
        <v>178</v>
      </c>
      <c r="G503" s="101" t="s">
        <v>742</v>
      </c>
      <c r="H503" s="102">
        <v>1988</v>
      </c>
      <c r="I503" s="100">
        <v>2</v>
      </c>
      <c r="J503" s="103">
        <f>'เลย '!F63</f>
        <v>522494.29</v>
      </c>
      <c r="K503" s="104">
        <f>SUM('เลย '!AM63)</f>
        <v>645473.14000000013</v>
      </c>
      <c r="L503" s="105">
        <f>'เลย '!AN63</f>
        <v>1853762.54</v>
      </c>
      <c r="M503" s="105">
        <f>'เลย '!AO63</f>
        <v>1487947.0899999999</v>
      </c>
      <c r="N503" s="101"/>
      <c r="O503" s="101"/>
      <c r="P503" s="101"/>
      <c r="Q503" s="93">
        <f t="shared" si="17"/>
        <v>365815.45000000019</v>
      </c>
      <c r="R503" s="94">
        <f t="shared" si="18"/>
        <v>932.47612676056337</v>
      </c>
    </row>
    <row r="504" spans="1:18" x14ac:dyDescent="0.35">
      <c r="A504" s="100">
        <v>14</v>
      </c>
      <c r="B504" s="101" t="s">
        <v>58</v>
      </c>
      <c r="C504" s="101" t="s">
        <v>379</v>
      </c>
      <c r="D504" s="101" t="s">
        <v>139</v>
      </c>
      <c r="E504" s="101" t="s">
        <v>380</v>
      </c>
      <c r="F504" s="101" t="s">
        <v>178</v>
      </c>
      <c r="G504" s="101" t="s">
        <v>743</v>
      </c>
      <c r="H504" s="102">
        <v>1497</v>
      </c>
      <c r="I504" s="100">
        <v>1</v>
      </c>
      <c r="J504" s="103">
        <f>'เลย '!F64</f>
        <v>417128.51</v>
      </c>
      <c r="K504" s="104">
        <f>SUM('เลย '!AM64)</f>
        <v>467163.76</v>
      </c>
      <c r="L504" s="105">
        <f>'เลย '!AN64</f>
        <v>1115941.53</v>
      </c>
      <c r="M504" s="105">
        <f>'เลย '!AO64</f>
        <v>920942.51</v>
      </c>
      <c r="N504" s="101"/>
      <c r="O504" s="101"/>
      <c r="P504" s="101"/>
      <c r="Q504" s="93">
        <f t="shared" si="17"/>
        <v>194999.02000000002</v>
      </c>
      <c r="R504" s="94">
        <f t="shared" si="18"/>
        <v>745.45192384769541</v>
      </c>
    </row>
    <row r="505" spans="1:18" s="112" customFormat="1" x14ac:dyDescent="0.35">
      <c r="A505" s="106">
        <v>5</v>
      </c>
      <c r="B505" s="107" t="s">
        <v>58</v>
      </c>
      <c r="C505" s="107"/>
      <c r="D505" s="107"/>
      <c r="E505" s="107" t="s">
        <v>75</v>
      </c>
      <c r="F505" s="107"/>
      <c r="G505" s="107" t="s">
        <v>382</v>
      </c>
      <c r="H505" s="113">
        <f>SUM(H491:H504)</f>
        <v>34625</v>
      </c>
      <c r="I505" s="106"/>
      <c r="J505" s="109">
        <f>SUM(J491:J504)</f>
        <v>8748845.660000002</v>
      </c>
      <c r="K505" s="109">
        <f>SUM(K491:K504)</f>
        <v>9879787.8500000015</v>
      </c>
      <c r="L505" s="109">
        <f>SUM(L491:L504)</f>
        <v>23605269.699999999</v>
      </c>
      <c r="M505" s="109">
        <f>SUM(M491:M504)</f>
        <v>18701528.510000002</v>
      </c>
      <c r="N505" s="107">
        <v>13</v>
      </c>
      <c r="O505" s="107">
        <v>13</v>
      </c>
      <c r="P505" s="107">
        <f>N505-O505</f>
        <v>0</v>
      </c>
      <c r="Q505" s="110">
        <f t="shared" si="17"/>
        <v>4903741.1899999976</v>
      </c>
      <c r="R505" s="111">
        <f>L505/H505</f>
        <v>681.74064115523458</v>
      </c>
    </row>
    <row r="506" spans="1:18" x14ac:dyDescent="0.35">
      <c r="A506" s="100">
        <v>1</v>
      </c>
      <c r="B506" s="101" t="s">
        <v>58</v>
      </c>
      <c r="C506" s="101" t="s">
        <v>383</v>
      </c>
      <c r="D506" s="101" t="s">
        <v>100</v>
      </c>
      <c r="E506" s="101" t="s">
        <v>384</v>
      </c>
      <c r="F506" s="101" t="s">
        <v>208</v>
      </c>
      <c r="G506" s="101" t="s">
        <v>385</v>
      </c>
      <c r="H506" s="102"/>
      <c r="I506" s="100"/>
      <c r="J506" s="103"/>
      <c r="K506" s="104"/>
      <c r="L506" s="105"/>
      <c r="M506" s="105"/>
      <c r="N506" s="101"/>
      <c r="O506" s="101"/>
      <c r="P506" s="101"/>
    </row>
    <row r="507" spans="1:18" x14ac:dyDescent="0.35">
      <c r="A507" s="100">
        <v>2</v>
      </c>
      <c r="B507" s="101" t="s">
        <v>58</v>
      </c>
      <c r="C507" s="101" t="s">
        <v>383</v>
      </c>
      <c r="D507" s="101" t="s">
        <v>100</v>
      </c>
      <c r="E507" s="101" t="s">
        <v>384</v>
      </c>
      <c r="F507" s="101" t="s">
        <v>178</v>
      </c>
      <c r="G507" s="101" t="s">
        <v>744</v>
      </c>
      <c r="H507" s="102">
        <v>1271</v>
      </c>
      <c r="I507" s="100">
        <v>1</v>
      </c>
      <c r="J507" s="103">
        <f>'เลย '!F65</f>
        <v>552374.53</v>
      </c>
      <c r="K507" s="104">
        <f>SUM('เลย '!AM65)</f>
        <v>546916.55000000005</v>
      </c>
      <c r="L507" s="105">
        <f>'เลย '!AN65</f>
        <v>1579216.57</v>
      </c>
      <c r="M507" s="105">
        <f>'เลย '!AO65</f>
        <v>1341075.0899999999</v>
      </c>
      <c r="N507" s="101"/>
      <c r="O507" s="101"/>
      <c r="P507" s="101"/>
      <c r="Q507" s="93">
        <f t="shared" si="17"/>
        <v>238141.48000000021</v>
      </c>
      <c r="R507" s="94">
        <f t="shared" si="18"/>
        <v>1242.4992682926829</v>
      </c>
    </row>
    <row r="508" spans="1:18" x14ac:dyDescent="0.35">
      <c r="A508" s="100">
        <v>3</v>
      </c>
      <c r="B508" s="101" t="s">
        <v>58</v>
      </c>
      <c r="C508" s="101" t="s">
        <v>383</v>
      </c>
      <c r="D508" s="101" t="s">
        <v>100</v>
      </c>
      <c r="E508" s="101" t="s">
        <v>384</v>
      </c>
      <c r="F508" s="101" t="s">
        <v>178</v>
      </c>
      <c r="G508" s="101" t="s">
        <v>745</v>
      </c>
      <c r="H508" s="102">
        <v>1365</v>
      </c>
      <c r="I508" s="100">
        <v>1</v>
      </c>
      <c r="J508" s="103">
        <f>'เลย '!F66</f>
        <v>787487.46</v>
      </c>
      <c r="K508" s="104">
        <f>SUM('เลย '!AM66)</f>
        <v>802181.21</v>
      </c>
      <c r="L508" s="105">
        <f>'เลย '!AN66</f>
        <v>1666096.8</v>
      </c>
      <c r="M508" s="105">
        <f>'เลย '!AO66</f>
        <v>1359059.94</v>
      </c>
      <c r="N508" s="101"/>
      <c r="O508" s="101"/>
      <c r="P508" s="101"/>
      <c r="Q508" s="93">
        <f t="shared" si="17"/>
        <v>307036.8600000001</v>
      </c>
      <c r="R508" s="94">
        <f t="shared" si="18"/>
        <v>1220.5837362637362</v>
      </c>
    </row>
    <row r="509" spans="1:18" x14ac:dyDescent="0.35">
      <c r="A509" s="100">
        <v>4</v>
      </c>
      <c r="B509" s="101" t="s">
        <v>58</v>
      </c>
      <c r="C509" s="101" t="s">
        <v>383</v>
      </c>
      <c r="D509" s="101" t="s">
        <v>100</v>
      </c>
      <c r="E509" s="101" t="s">
        <v>384</v>
      </c>
      <c r="F509" s="101" t="s">
        <v>178</v>
      </c>
      <c r="G509" s="101" t="s">
        <v>746</v>
      </c>
      <c r="H509" s="102">
        <v>2637</v>
      </c>
      <c r="I509" s="100">
        <v>2</v>
      </c>
      <c r="J509" s="103">
        <f>'เลย '!F67</f>
        <v>546260.87</v>
      </c>
      <c r="K509" s="104">
        <f>SUM('เลย '!AM67)</f>
        <v>650905.54</v>
      </c>
      <c r="L509" s="105">
        <f>'เลย '!AN67</f>
        <v>1716206.56</v>
      </c>
      <c r="M509" s="105">
        <f>'เลย '!AO67</f>
        <v>1402035.66</v>
      </c>
      <c r="N509" s="101"/>
      <c r="O509" s="101"/>
      <c r="P509" s="101"/>
      <c r="Q509" s="93">
        <f t="shared" si="17"/>
        <v>314170.90000000014</v>
      </c>
      <c r="R509" s="94">
        <f t="shared" si="18"/>
        <v>650.81780811528256</v>
      </c>
    </row>
    <row r="510" spans="1:18" x14ac:dyDescent="0.35">
      <c r="A510" s="100">
        <v>5</v>
      </c>
      <c r="B510" s="101" t="s">
        <v>58</v>
      </c>
      <c r="C510" s="101" t="s">
        <v>383</v>
      </c>
      <c r="D510" s="101" t="s">
        <v>100</v>
      </c>
      <c r="E510" s="101" t="s">
        <v>384</v>
      </c>
      <c r="F510" s="101" t="s">
        <v>178</v>
      </c>
      <c r="G510" s="101" t="s">
        <v>747</v>
      </c>
      <c r="H510" s="102">
        <v>1170</v>
      </c>
      <c r="I510" s="100">
        <v>1</v>
      </c>
      <c r="J510" s="103">
        <f>'เลย '!F68</f>
        <v>433535.62</v>
      </c>
      <c r="K510" s="104">
        <f>SUM('เลย '!AM68)</f>
        <v>492514.41</v>
      </c>
      <c r="L510" s="105">
        <f>'เลย '!AN68</f>
        <v>1650970</v>
      </c>
      <c r="M510" s="105">
        <f>'เลย '!AO68</f>
        <v>1535846.78</v>
      </c>
      <c r="N510" s="101"/>
      <c r="O510" s="101"/>
      <c r="P510" s="101"/>
      <c r="Q510" s="93">
        <f t="shared" si="17"/>
        <v>115123.21999999997</v>
      </c>
      <c r="R510" s="94">
        <f t="shared" si="18"/>
        <v>1411.08547008547</v>
      </c>
    </row>
    <row r="511" spans="1:18" x14ac:dyDescent="0.35">
      <c r="A511" s="100">
        <v>6</v>
      </c>
      <c r="B511" s="101" t="s">
        <v>58</v>
      </c>
      <c r="C511" s="101" t="s">
        <v>383</v>
      </c>
      <c r="D511" s="101" t="s">
        <v>100</v>
      </c>
      <c r="E511" s="101" t="s">
        <v>384</v>
      </c>
      <c r="F511" s="101" t="s">
        <v>178</v>
      </c>
      <c r="G511" s="101" t="s">
        <v>748</v>
      </c>
      <c r="H511" s="102">
        <v>892</v>
      </c>
      <c r="I511" s="100">
        <v>1</v>
      </c>
      <c r="J511" s="103">
        <f>'เลย '!F69</f>
        <v>377258.58</v>
      </c>
      <c r="K511" s="104">
        <f>SUM('เลย '!AM69)</f>
        <v>367154.05000000005</v>
      </c>
      <c r="L511" s="105">
        <f>'เลย '!AN69</f>
        <v>1080176.98</v>
      </c>
      <c r="M511" s="105">
        <f>'เลย '!AO69</f>
        <v>2463409.02</v>
      </c>
      <c r="N511" s="101"/>
      <c r="O511" s="101"/>
      <c r="P511" s="101"/>
      <c r="Q511" s="93">
        <f t="shared" si="17"/>
        <v>-1383232.04</v>
      </c>
      <c r="R511" s="94">
        <f t="shared" si="18"/>
        <v>1210.9607399103138</v>
      </c>
    </row>
    <row r="512" spans="1:18" s="112" customFormat="1" x14ac:dyDescent="0.35">
      <c r="A512" s="106">
        <v>6</v>
      </c>
      <c r="B512" s="107" t="s">
        <v>58</v>
      </c>
      <c r="C512" s="107"/>
      <c r="D512" s="107"/>
      <c r="E512" s="107" t="s">
        <v>75</v>
      </c>
      <c r="F512" s="107"/>
      <c r="G512" s="107" t="s">
        <v>386</v>
      </c>
      <c r="H512" s="113">
        <f>SUM(H506:H511)</f>
        <v>7335</v>
      </c>
      <c r="I512" s="106"/>
      <c r="J512" s="109">
        <f>SUM(J506:J511)</f>
        <v>2696917.06</v>
      </c>
      <c r="K512" s="109">
        <f>SUM(K506:K511)</f>
        <v>2859671.76</v>
      </c>
      <c r="L512" s="109">
        <f>SUM(L506:L511)</f>
        <v>7692666.9100000001</v>
      </c>
      <c r="M512" s="109">
        <f>SUM(M506:M511)</f>
        <v>8101426.4900000002</v>
      </c>
      <c r="N512" s="107">
        <v>5</v>
      </c>
      <c r="O512" s="107">
        <v>5</v>
      </c>
      <c r="P512" s="107">
        <f>N512-O512</f>
        <v>0</v>
      </c>
      <c r="Q512" s="110">
        <f t="shared" si="17"/>
        <v>-408759.58000000007</v>
      </c>
      <c r="R512" s="111">
        <f>L512/H512</f>
        <v>1048.7616782549421</v>
      </c>
    </row>
    <row r="513" spans="1:18" x14ac:dyDescent="0.35">
      <c r="A513" s="100">
        <v>1</v>
      </c>
      <c r="B513" s="101" t="s">
        <v>58</v>
      </c>
      <c r="C513" s="101" t="s">
        <v>387</v>
      </c>
      <c r="D513" s="101" t="s">
        <v>107</v>
      </c>
      <c r="E513" s="101" t="s">
        <v>388</v>
      </c>
      <c r="F513" s="101" t="s">
        <v>208</v>
      </c>
      <c r="G513" s="101" t="s">
        <v>389</v>
      </c>
      <c r="H513" s="102"/>
      <c r="I513" s="100"/>
      <c r="J513" s="103"/>
      <c r="K513" s="104"/>
      <c r="L513" s="105"/>
      <c r="M513" s="105"/>
      <c r="N513" s="101"/>
      <c r="O513" s="101"/>
      <c r="P513" s="101"/>
    </row>
    <row r="514" spans="1:18" x14ac:dyDescent="0.35">
      <c r="A514" s="100">
        <v>2</v>
      </c>
      <c r="B514" s="101" t="s">
        <v>58</v>
      </c>
      <c r="C514" s="101" t="s">
        <v>387</v>
      </c>
      <c r="D514" s="101" t="s">
        <v>107</v>
      </c>
      <c r="E514" s="101" t="s">
        <v>388</v>
      </c>
      <c r="F514" s="101" t="s">
        <v>178</v>
      </c>
      <c r="G514" s="101" t="s">
        <v>749</v>
      </c>
      <c r="H514" s="102">
        <v>2178</v>
      </c>
      <c r="I514" s="100">
        <v>2</v>
      </c>
      <c r="J514" s="103">
        <f>'เลย '!F70</f>
        <v>339870.45</v>
      </c>
      <c r="K514" s="104">
        <f>SUM('เลย '!AM70)</f>
        <v>558824.24</v>
      </c>
      <c r="L514" s="105">
        <f>'เลย '!AN70</f>
        <v>1879947.79</v>
      </c>
      <c r="M514" s="105">
        <f>'เลย '!AO70</f>
        <v>1559229.2</v>
      </c>
      <c r="N514" s="101"/>
      <c r="O514" s="101"/>
      <c r="P514" s="101"/>
      <c r="Q514" s="93">
        <f t="shared" si="17"/>
        <v>320718.59000000008</v>
      </c>
      <c r="R514" s="94">
        <f t="shared" si="18"/>
        <v>863.15325528007349</v>
      </c>
    </row>
    <row r="515" spans="1:18" x14ac:dyDescent="0.35">
      <c r="A515" s="100">
        <v>3</v>
      </c>
      <c r="B515" s="101" t="s">
        <v>58</v>
      </c>
      <c r="C515" s="101" t="s">
        <v>387</v>
      </c>
      <c r="D515" s="101" t="s">
        <v>107</v>
      </c>
      <c r="E515" s="101" t="s">
        <v>388</v>
      </c>
      <c r="F515" s="101" t="s">
        <v>178</v>
      </c>
      <c r="G515" s="101" t="s">
        <v>750</v>
      </c>
      <c r="H515" s="102">
        <v>3937</v>
      </c>
      <c r="I515" s="100">
        <v>3</v>
      </c>
      <c r="J515" s="103">
        <f>'เลย '!F71</f>
        <v>1022761.47</v>
      </c>
      <c r="K515" s="104">
        <f>SUM('เลย '!AM71)</f>
        <v>1345710.5799999998</v>
      </c>
      <c r="L515" s="105">
        <f>'เลย '!AN71</f>
        <v>3333603.83</v>
      </c>
      <c r="M515" s="105">
        <f>'เลย '!AO71</f>
        <v>2720229.65</v>
      </c>
      <c r="N515" s="101"/>
      <c r="O515" s="101"/>
      <c r="P515" s="101"/>
      <c r="Q515" s="93">
        <f t="shared" si="17"/>
        <v>613374.18000000017</v>
      </c>
      <c r="R515" s="94">
        <f t="shared" si="18"/>
        <v>846.73706629413266</v>
      </c>
    </row>
    <row r="516" spans="1:18" x14ac:dyDescent="0.35">
      <c r="A516" s="100">
        <v>4</v>
      </c>
      <c r="B516" s="101" t="s">
        <v>58</v>
      </c>
      <c r="C516" s="101" t="s">
        <v>387</v>
      </c>
      <c r="D516" s="101" t="s">
        <v>107</v>
      </c>
      <c r="E516" s="101" t="s">
        <v>388</v>
      </c>
      <c r="F516" s="101" t="s">
        <v>178</v>
      </c>
      <c r="G516" s="101" t="s">
        <v>751</v>
      </c>
      <c r="H516" s="102">
        <v>1575</v>
      </c>
      <c r="I516" s="100">
        <v>2</v>
      </c>
      <c r="J516" s="103">
        <f>'เลย '!F72</f>
        <v>288813.45</v>
      </c>
      <c r="K516" s="104">
        <f>SUM('เลย '!AM72)</f>
        <v>422188.49</v>
      </c>
      <c r="L516" s="105">
        <f>'เลย '!AN72</f>
        <v>1534375.56</v>
      </c>
      <c r="M516" s="105">
        <f>'เลย '!AO72</f>
        <v>1279169.4700000002</v>
      </c>
      <c r="N516" s="101"/>
      <c r="O516" s="101"/>
      <c r="P516" s="101"/>
      <c r="Q516" s="93">
        <f t="shared" si="17"/>
        <v>255206.08999999985</v>
      </c>
      <c r="R516" s="94">
        <f t="shared" si="18"/>
        <v>974.2067047619048</v>
      </c>
    </row>
    <row r="517" spans="1:18" x14ac:dyDescent="0.35">
      <c r="A517" s="100">
        <v>5</v>
      </c>
      <c r="B517" s="101" t="s">
        <v>58</v>
      </c>
      <c r="C517" s="101" t="s">
        <v>387</v>
      </c>
      <c r="D517" s="101" t="s">
        <v>107</v>
      </c>
      <c r="E517" s="101" t="s">
        <v>388</v>
      </c>
      <c r="F517" s="101" t="s">
        <v>178</v>
      </c>
      <c r="G517" s="101" t="s">
        <v>752</v>
      </c>
      <c r="H517" s="102">
        <v>1425</v>
      </c>
      <c r="I517" s="100">
        <v>1</v>
      </c>
      <c r="J517" s="103">
        <f>'เลย '!F73</f>
        <v>265413.93</v>
      </c>
      <c r="K517" s="104">
        <f>SUM('เลย '!AM73)</f>
        <v>318373.75</v>
      </c>
      <c r="L517" s="105">
        <f>'เลย '!AN73</f>
        <v>1776561.3399999999</v>
      </c>
      <c r="M517" s="105">
        <f>'เลย '!AO73</f>
        <v>1605013.46</v>
      </c>
      <c r="N517" s="101"/>
      <c r="O517" s="101"/>
      <c r="P517" s="101"/>
      <c r="Q517" s="93">
        <f t="shared" si="17"/>
        <v>171547.87999999989</v>
      </c>
      <c r="R517" s="94">
        <f t="shared" si="18"/>
        <v>1246.7097122807018</v>
      </c>
    </row>
    <row r="518" spans="1:18" x14ac:dyDescent="0.35">
      <c r="A518" s="100">
        <v>6</v>
      </c>
      <c r="B518" s="101" t="s">
        <v>58</v>
      </c>
      <c r="C518" s="101" t="s">
        <v>387</v>
      </c>
      <c r="D518" s="101" t="s">
        <v>107</v>
      </c>
      <c r="E518" s="101" t="s">
        <v>388</v>
      </c>
      <c r="F518" s="101" t="s">
        <v>178</v>
      </c>
      <c r="G518" s="101" t="s">
        <v>753</v>
      </c>
      <c r="H518" s="102">
        <v>1893</v>
      </c>
      <c r="I518" s="100">
        <v>2</v>
      </c>
      <c r="J518" s="103">
        <f>'เลย '!F74</f>
        <v>355299</v>
      </c>
      <c r="K518" s="104">
        <f>SUM('เลย '!AM74)</f>
        <v>435461.36</v>
      </c>
      <c r="L518" s="105">
        <f>'เลย '!AN74</f>
        <v>1698633.87</v>
      </c>
      <c r="M518" s="105">
        <f>'เลย '!AO74</f>
        <v>1378173.19</v>
      </c>
      <c r="N518" s="101"/>
      <c r="O518" s="101"/>
      <c r="P518" s="101"/>
      <c r="Q518" s="93">
        <f t="shared" si="17"/>
        <v>320460.68000000017</v>
      </c>
      <c r="R518" s="94">
        <f t="shared" si="18"/>
        <v>897.32375594294774</v>
      </c>
    </row>
    <row r="519" spans="1:18" x14ac:dyDescent="0.35">
      <c r="A519" s="100">
        <v>7</v>
      </c>
      <c r="B519" s="101" t="s">
        <v>58</v>
      </c>
      <c r="C519" s="101" t="s">
        <v>387</v>
      </c>
      <c r="D519" s="101" t="s">
        <v>107</v>
      </c>
      <c r="E519" s="101" t="s">
        <v>388</v>
      </c>
      <c r="F519" s="101" t="s">
        <v>178</v>
      </c>
      <c r="G519" s="101" t="s">
        <v>754</v>
      </c>
      <c r="H519" s="102">
        <v>2527</v>
      </c>
      <c r="I519" s="100">
        <v>2</v>
      </c>
      <c r="J519" s="103">
        <f>'เลย '!F75</f>
        <v>735320.51</v>
      </c>
      <c r="K519" s="104">
        <f>SUM('เลย '!AM75)</f>
        <v>1071460.6400000001</v>
      </c>
      <c r="L519" s="105">
        <f>'เลย '!AN75</f>
        <v>2607979.0499999998</v>
      </c>
      <c r="M519" s="105">
        <f>'เลย '!AO75</f>
        <v>1745499.18</v>
      </c>
      <c r="N519" s="101"/>
      <c r="O519" s="101"/>
      <c r="P519" s="101"/>
      <c r="Q519" s="93">
        <f t="shared" ref="Q519:Q582" si="19">L519-M519</f>
        <v>862479.86999999988</v>
      </c>
      <c r="R519" s="94">
        <f t="shared" ref="R519:R581" si="20">L519/H519</f>
        <v>1032.0455282944201</v>
      </c>
    </row>
    <row r="520" spans="1:18" s="112" customFormat="1" x14ac:dyDescent="0.35">
      <c r="A520" s="106">
        <v>7</v>
      </c>
      <c r="B520" s="107" t="s">
        <v>58</v>
      </c>
      <c r="C520" s="107"/>
      <c r="D520" s="107"/>
      <c r="E520" s="107" t="s">
        <v>75</v>
      </c>
      <c r="F520" s="107"/>
      <c r="G520" s="107" t="s">
        <v>390</v>
      </c>
      <c r="H520" s="113">
        <f>SUM(H513:H519)</f>
        <v>13535</v>
      </c>
      <c r="I520" s="106"/>
      <c r="J520" s="109">
        <f>SUM(J513:J519)</f>
        <v>3007478.8099999996</v>
      </c>
      <c r="K520" s="109">
        <f>SUM(K513:K519)</f>
        <v>4152019.0599999996</v>
      </c>
      <c r="L520" s="109">
        <f>SUM(L513:L519)</f>
        <v>12831101.440000001</v>
      </c>
      <c r="M520" s="109">
        <f>SUM(M513:M519)</f>
        <v>10287314.15</v>
      </c>
      <c r="N520" s="107">
        <v>6</v>
      </c>
      <c r="O520" s="107">
        <v>6</v>
      </c>
      <c r="P520" s="107">
        <f>N520-O520</f>
        <v>0</v>
      </c>
      <c r="Q520" s="110">
        <f t="shared" si="19"/>
        <v>2543787.290000001</v>
      </c>
      <c r="R520" s="111">
        <f>L520/H520</f>
        <v>947.99419578869606</v>
      </c>
    </row>
    <row r="521" spans="1:18" x14ac:dyDescent="0.35">
      <c r="A521" s="100">
        <v>1</v>
      </c>
      <c r="B521" s="101" t="s">
        <v>58</v>
      </c>
      <c r="C521" s="101" t="s">
        <v>391</v>
      </c>
      <c r="D521" s="101" t="s">
        <v>114</v>
      </c>
      <c r="E521" s="101" t="s">
        <v>392</v>
      </c>
      <c r="F521" s="101" t="s">
        <v>208</v>
      </c>
      <c r="G521" s="101" t="s">
        <v>393</v>
      </c>
      <c r="H521" s="102"/>
      <c r="I521" s="100"/>
      <c r="J521" s="103"/>
      <c r="K521" s="104"/>
      <c r="L521" s="105"/>
      <c r="M521" s="105"/>
      <c r="N521" s="101"/>
      <c r="O521" s="101"/>
      <c r="P521" s="101"/>
    </row>
    <row r="522" spans="1:18" x14ac:dyDescent="0.35">
      <c r="A522" s="100">
        <v>2</v>
      </c>
      <c r="B522" s="101" t="s">
        <v>58</v>
      </c>
      <c r="C522" s="101" t="s">
        <v>391</v>
      </c>
      <c r="D522" s="101" t="s">
        <v>114</v>
      </c>
      <c r="E522" s="101" t="s">
        <v>392</v>
      </c>
      <c r="F522" s="101" t="s">
        <v>178</v>
      </c>
      <c r="G522" s="101" t="s">
        <v>755</v>
      </c>
      <c r="H522" s="102">
        <v>1798</v>
      </c>
      <c r="I522" s="100">
        <v>2</v>
      </c>
      <c r="J522" s="103">
        <f>'เลย '!F76</f>
        <v>343109.4</v>
      </c>
      <c r="K522" s="104">
        <f>SUM('เลย '!AM76)</f>
        <v>309034.80000000005</v>
      </c>
      <c r="L522" s="105">
        <f>'เลย '!AN76</f>
        <v>1287146.95</v>
      </c>
      <c r="M522" s="105">
        <f>'เลย '!AO76</f>
        <v>1124950.1500000001</v>
      </c>
      <c r="N522" s="101"/>
      <c r="O522" s="101"/>
      <c r="P522" s="101"/>
      <c r="Q522" s="93">
        <f t="shared" si="19"/>
        <v>162196.79999999981</v>
      </c>
      <c r="R522" s="94">
        <f t="shared" si="20"/>
        <v>715.87705784204672</v>
      </c>
    </row>
    <row r="523" spans="1:18" x14ac:dyDescent="0.35">
      <c r="A523" s="100">
        <v>3</v>
      </c>
      <c r="B523" s="101" t="s">
        <v>58</v>
      </c>
      <c r="C523" s="101" t="s">
        <v>391</v>
      </c>
      <c r="D523" s="101" t="s">
        <v>114</v>
      </c>
      <c r="E523" s="101" t="s">
        <v>392</v>
      </c>
      <c r="F523" s="101" t="s">
        <v>178</v>
      </c>
      <c r="G523" s="101" t="s">
        <v>756</v>
      </c>
      <c r="H523" s="102">
        <v>2341</v>
      </c>
      <c r="I523" s="100">
        <v>2</v>
      </c>
      <c r="J523" s="103">
        <f>'เลย '!F77</f>
        <v>531181.77</v>
      </c>
      <c r="K523" s="104">
        <f>SUM('เลย '!AM77)</f>
        <v>423210.62000000011</v>
      </c>
      <c r="L523" s="105">
        <f>'เลย '!AN77</f>
        <v>2187089.17</v>
      </c>
      <c r="M523" s="105">
        <f>'เลย '!AO77</f>
        <v>1965352.53</v>
      </c>
      <c r="N523" s="101"/>
      <c r="O523" s="101"/>
      <c r="P523" s="101"/>
      <c r="Q523" s="93">
        <f t="shared" si="19"/>
        <v>221736.6399999999</v>
      </c>
      <c r="R523" s="94">
        <f t="shared" si="20"/>
        <v>934.25423750533957</v>
      </c>
    </row>
    <row r="524" spans="1:18" x14ac:dyDescent="0.35">
      <c r="A524" s="100">
        <v>4</v>
      </c>
      <c r="B524" s="101" t="s">
        <v>58</v>
      </c>
      <c r="C524" s="101" t="s">
        <v>391</v>
      </c>
      <c r="D524" s="101" t="s">
        <v>114</v>
      </c>
      <c r="E524" s="101" t="s">
        <v>392</v>
      </c>
      <c r="F524" s="101" t="s">
        <v>178</v>
      </c>
      <c r="G524" s="101" t="s">
        <v>757</v>
      </c>
      <c r="H524" s="102">
        <v>2890</v>
      </c>
      <c r="I524" s="100">
        <v>2</v>
      </c>
      <c r="J524" s="103">
        <f>'เลย '!F78</f>
        <v>560432.51</v>
      </c>
      <c r="K524" s="104">
        <f>SUM('เลย '!AM78)</f>
        <v>406461.01</v>
      </c>
      <c r="L524" s="105">
        <f>'เลย '!AN78</f>
        <v>1208075.0299999998</v>
      </c>
      <c r="M524" s="105">
        <f>'เลย '!AO78</f>
        <v>1179009.67</v>
      </c>
      <c r="N524" s="101"/>
      <c r="O524" s="101"/>
      <c r="P524" s="101"/>
      <c r="Q524" s="93">
        <f t="shared" si="19"/>
        <v>29065.35999999987</v>
      </c>
      <c r="R524" s="94">
        <f t="shared" si="20"/>
        <v>418.01904152249131</v>
      </c>
    </row>
    <row r="525" spans="1:18" x14ac:dyDescent="0.35">
      <c r="A525" s="100">
        <v>5</v>
      </c>
      <c r="B525" s="101" t="s">
        <v>58</v>
      </c>
      <c r="C525" s="101" t="s">
        <v>391</v>
      </c>
      <c r="D525" s="101" t="s">
        <v>114</v>
      </c>
      <c r="E525" s="101" t="s">
        <v>392</v>
      </c>
      <c r="F525" s="101" t="s">
        <v>178</v>
      </c>
      <c r="G525" s="101" t="s">
        <v>758</v>
      </c>
      <c r="H525" s="102">
        <v>2426</v>
      </c>
      <c r="I525" s="100">
        <v>2</v>
      </c>
      <c r="J525" s="103">
        <f>'เลย '!F79</f>
        <v>866088.08</v>
      </c>
      <c r="K525" s="104">
        <f>SUM('เลย '!AM79)</f>
        <v>830079.52999999991</v>
      </c>
      <c r="L525" s="105">
        <f>'เลย '!AN79</f>
        <v>1661139.0699999998</v>
      </c>
      <c r="M525" s="105">
        <f>'เลย '!AO79</f>
        <v>1337689.5199999998</v>
      </c>
      <c r="N525" s="101"/>
      <c r="O525" s="101"/>
      <c r="P525" s="101"/>
      <c r="Q525" s="93">
        <f t="shared" si="19"/>
        <v>323449.55000000005</v>
      </c>
      <c r="R525" s="94">
        <f t="shared" si="20"/>
        <v>684.72344187963722</v>
      </c>
    </row>
    <row r="526" spans="1:18" x14ac:dyDescent="0.35">
      <c r="A526" s="100">
        <v>6</v>
      </c>
      <c r="B526" s="101" t="s">
        <v>58</v>
      </c>
      <c r="C526" s="101" t="s">
        <v>391</v>
      </c>
      <c r="D526" s="101" t="s">
        <v>114</v>
      </c>
      <c r="E526" s="101" t="s">
        <v>392</v>
      </c>
      <c r="F526" s="101" t="s">
        <v>178</v>
      </c>
      <c r="G526" s="101" t="s">
        <v>759</v>
      </c>
      <c r="H526" s="102">
        <v>4213</v>
      </c>
      <c r="I526" s="100">
        <v>3</v>
      </c>
      <c r="J526" s="103">
        <f>'เลย '!F80</f>
        <v>841022.82</v>
      </c>
      <c r="K526" s="104">
        <f>SUM('เลย '!AM80)</f>
        <v>784058.09</v>
      </c>
      <c r="L526" s="105">
        <f>'เลย '!AN80</f>
        <v>713087.32000000007</v>
      </c>
      <c r="M526" s="105">
        <f>'เลย '!AO80</f>
        <v>637327.99</v>
      </c>
      <c r="N526" s="101"/>
      <c r="O526" s="101"/>
      <c r="P526" s="101"/>
      <c r="Q526" s="93">
        <f t="shared" si="19"/>
        <v>75759.330000000075</v>
      </c>
      <c r="R526" s="94">
        <f t="shared" si="20"/>
        <v>169.2587989556136</v>
      </c>
    </row>
    <row r="527" spans="1:18" x14ac:dyDescent="0.35">
      <c r="A527" s="100">
        <v>7</v>
      </c>
      <c r="B527" s="101" t="s">
        <v>58</v>
      </c>
      <c r="C527" s="101" t="s">
        <v>391</v>
      </c>
      <c r="D527" s="101" t="s">
        <v>114</v>
      </c>
      <c r="E527" s="101" t="s">
        <v>392</v>
      </c>
      <c r="F527" s="101" t="s">
        <v>178</v>
      </c>
      <c r="G527" s="101" t="s">
        <v>760</v>
      </c>
      <c r="H527" s="102">
        <v>2664</v>
      </c>
      <c r="I527" s="100">
        <v>2</v>
      </c>
      <c r="J527" s="103">
        <f>'เลย '!F81</f>
        <v>796992.27</v>
      </c>
      <c r="K527" s="104">
        <f>SUM('เลย '!AM81)</f>
        <v>783009.07</v>
      </c>
      <c r="L527" s="105">
        <f>'เลย '!AN81</f>
        <v>1195362</v>
      </c>
      <c r="M527" s="105">
        <f>'เลย '!AO81</f>
        <v>886913.89</v>
      </c>
      <c r="N527" s="101"/>
      <c r="O527" s="101"/>
      <c r="P527" s="101"/>
      <c r="Q527" s="93">
        <f t="shared" si="19"/>
        <v>308448.11</v>
      </c>
      <c r="R527" s="94">
        <f t="shared" si="20"/>
        <v>448.70945945945948</v>
      </c>
    </row>
    <row r="528" spans="1:18" x14ac:dyDescent="0.35">
      <c r="A528" s="100">
        <v>8</v>
      </c>
      <c r="B528" s="101" t="s">
        <v>58</v>
      </c>
      <c r="C528" s="101" t="s">
        <v>391</v>
      </c>
      <c r="D528" s="101" t="s">
        <v>114</v>
      </c>
      <c r="E528" s="101" t="s">
        <v>392</v>
      </c>
      <c r="F528" s="101" t="s">
        <v>178</v>
      </c>
      <c r="G528" s="101" t="s">
        <v>761</v>
      </c>
      <c r="H528" s="102">
        <v>642</v>
      </c>
      <c r="I528" s="100">
        <v>1</v>
      </c>
      <c r="J528" s="103">
        <f>'เลย '!F82</f>
        <v>240828.25</v>
      </c>
      <c r="K528" s="104">
        <f>SUM('เลย '!AM82)</f>
        <v>226203.61</v>
      </c>
      <c r="L528" s="105">
        <f>'เลย '!AN82</f>
        <v>1136762.25</v>
      </c>
      <c r="M528" s="105">
        <f>'เลย '!AO82</f>
        <v>1141401.3399999999</v>
      </c>
      <c r="N528" s="101"/>
      <c r="O528" s="101"/>
      <c r="P528" s="101"/>
      <c r="Q528" s="93">
        <f t="shared" si="19"/>
        <v>-4639.089999999851</v>
      </c>
      <c r="R528" s="94">
        <f t="shared" si="20"/>
        <v>1770.6577102803737</v>
      </c>
    </row>
    <row r="529" spans="1:18" x14ac:dyDescent="0.35">
      <c r="A529" s="100">
        <v>9</v>
      </c>
      <c r="B529" s="101" t="s">
        <v>58</v>
      </c>
      <c r="C529" s="101" t="s">
        <v>391</v>
      </c>
      <c r="D529" s="101" t="s">
        <v>114</v>
      </c>
      <c r="E529" s="101" t="s">
        <v>392</v>
      </c>
      <c r="F529" s="101" t="s">
        <v>178</v>
      </c>
      <c r="G529" s="101" t="s">
        <v>762</v>
      </c>
      <c r="H529" s="102">
        <v>701</v>
      </c>
      <c r="I529" s="100">
        <v>1</v>
      </c>
      <c r="J529" s="103">
        <f>'เลย '!F83</f>
        <v>635332.85</v>
      </c>
      <c r="K529" s="104">
        <f>SUM('เลย '!AM83)</f>
        <v>578908.08000000007</v>
      </c>
      <c r="L529" s="105">
        <f>'เลย '!AN83</f>
        <v>1190150.1200000001</v>
      </c>
      <c r="M529" s="105">
        <f>'เลย '!AO83</f>
        <v>990026.23999999999</v>
      </c>
      <c r="N529" s="101"/>
      <c r="O529" s="101"/>
      <c r="P529" s="101"/>
      <c r="Q529" s="93">
        <f t="shared" si="19"/>
        <v>200123.88000000012</v>
      </c>
      <c r="R529" s="94">
        <f t="shared" si="20"/>
        <v>1697.7890442225394</v>
      </c>
    </row>
    <row r="530" spans="1:18" x14ac:dyDescent="0.35">
      <c r="A530" s="100">
        <v>10</v>
      </c>
      <c r="B530" s="101" t="s">
        <v>58</v>
      </c>
      <c r="C530" s="101" t="s">
        <v>391</v>
      </c>
      <c r="D530" s="101" t="s">
        <v>114</v>
      </c>
      <c r="E530" s="101" t="s">
        <v>392</v>
      </c>
      <c r="F530" s="101" t="s">
        <v>178</v>
      </c>
      <c r="G530" s="101" t="s">
        <v>763</v>
      </c>
      <c r="H530" s="102">
        <v>803</v>
      </c>
      <c r="I530" s="100">
        <v>1</v>
      </c>
      <c r="J530" s="103">
        <f>'เลย '!F84</f>
        <v>580979.19999999995</v>
      </c>
      <c r="K530" s="104">
        <f>SUM('เลย '!AM84)</f>
        <v>522227.37</v>
      </c>
      <c r="L530" s="105">
        <f>'เลย '!AN84</f>
        <v>1200468.31</v>
      </c>
      <c r="M530" s="105">
        <f>'เลย '!AO84</f>
        <v>1052946.6599999999</v>
      </c>
      <c r="N530" s="101"/>
      <c r="O530" s="101"/>
      <c r="P530" s="101"/>
      <c r="Q530" s="93">
        <f t="shared" si="19"/>
        <v>147521.65000000014</v>
      </c>
      <c r="R530" s="94">
        <f t="shared" si="20"/>
        <v>1494.9792154420923</v>
      </c>
    </row>
    <row r="531" spans="1:18" s="112" customFormat="1" x14ac:dyDescent="0.35">
      <c r="A531" s="106">
        <v>8</v>
      </c>
      <c r="B531" s="107" t="s">
        <v>58</v>
      </c>
      <c r="C531" s="107"/>
      <c r="D531" s="107"/>
      <c r="E531" s="107" t="s">
        <v>75</v>
      </c>
      <c r="F531" s="107"/>
      <c r="G531" s="107" t="s">
        <v>394</v>
      </c>
      <c r="H531" s="113">
        <f>SUM(H522:H530)</f>
        <v>18478</v>
      </c>
      <c r="I531" s="106"/>
      <c r="J531" s="109">
        <f>SUM(J521:J530)</f>
        <v>5395967.1500000004</v>
      </c>
      <c r="K531" s="109">
        <f>SUM(K521:K530)</f>
        <v>4863192.18</v>
      </c>
      <c r="L531" s="109">
        <f>SUM(L521:L530)</f>
        <v>11779280.220000001</v>
      </c>
      <c r="M531" s="109">
        <f>SUM(M521:M530)</f>
        <v>10315617.989999998</v>
      </c>
      <c r="N531" s="107">
        <v>9</v>
      </c>
      <c r="O531" s="107">
        <v>9</v>
      </c>
      <c r="P531" s="107">
        <f>N531-O531</f>
        <v>0</v>
      </c>
      <c r="Q531" s="110">
        <f t="shared" si="19"/>
        <v>1463662.2300000023</v>
      </c>
      <c r="R531" s="111">
        <f>L531/H531</f>
        <v>637.47592921311832</v>
      </c>
    </row>
    <row r="532" spans="1:18" x14ac:dyDescent="0.35">
      <c r="A532" s="100">
        <v>1</v>
      </c>
      <c r="B532" s="101" t="s">
        <v>58</v>
      </c>
      <c r="C532" s="101" t="s">
        <v>395</v>
      </c>
      <c r="D532" s="101" t="s">
        <v>121</v>
      </c>
      <c r="E532" s="101" t="s">
        <v>396</v>
      </c>
      <c r="F532" s="101" t="s">
        <v>208</v>
      </c>
      <c r="G532" s="101" t="s">
        <v>397</v>
      </c>
      <c r="H532" s="102"/>
      <c r="I532" s="100"/>
      <c r="J532" s="103"/>
      <c r="K532" s="104"/>
      <c r="L532" s="105"/>
      <c r="M532" s="105"/>
      <c r="N532" s="101"/>
      <c r="O532" s="101"/>
      <c r="P532" s="101"/>
    </row>
    <row r="533" spans="1:18" x14ac:dyDescent="0.35">
      <c r="A533" s="100">
        <v>2</v>
      </c>
      <c r="B533" s="101" t="s">
        <v>58</v>
      </c>
      <c r="C533" s="101" t="s">
        <v>395</v>
      </c>
      <c r="D533" s="101" t="s">
        <v>121</v>
      </c>
      <c r="E533" s="101" t="s">
        <v>396</v>
      </c>
      <c r="F533" s="101" t="s">
        <v>178</v>
      </c>
      <c r="G533" s="101" t="s">
        <v>764</v>
      </c>
      <c r="H533" s="102">
        <v>3708</v>
      </c>
      <c r="I533" s="100">
        <v>3</v>
      </c>
      <c r="J533" s="103">
        <f>'เลย '!F85</f>
        <v>738981.43</v>
      </c>
      <c r="K533" s="104">
        <f>SUM('เลย '!AM85)</f>
        <v>805596.64</v>
      </c>
      <c r="L533" s="105">
        <f>'เลย '!AN85</f>
        <v>2126338.1100000003</v>
      </c>
      <c r="M533" s="105">
        <f>'เลย '!AO85</f>
        <v>1613423.4000000001</v>
      </c>
      <c r="N533" s="101"/>
      <c r="O533" s="101"/>
      <c r="P533" s="101"/>
      <c r="Q533" s="93">
        <f t="shared" si="19"/>
        <v>512914.7100000002</v>
      </c>
      <c r="R533" s="94">
        <f t="shared" si="20"/>
        <v>573.44609223300984</v>
      </c>
    </row>
    <row r="534" spans="1:18" x14ac:dyDescent="0.35">
      <c r="A534" s="100">
        <v>3</v>
      </c>
      <c r="B534" s="101" t="s">
        <v>58</v>
      </c>
      <c r="C534" s="101" t="s">
        <v>395</v>
      </c>
      <c r="D534" s="101" t="s">
        <v>121</v>
      </c>
      <c r="E534" s="101" t="s">
        <v>396</v>
      </c>
      <c r="F534" s="101" t="s">
        <v>178</v>
      </c>
      <c r="G534" s="101" t="s">
        <v>765</v>
      </c>
      <c r="H534" s="102">
        <v>7673</v>
      </c>
      <c r="I534" s="100">
        <v>5</v>
      </c>
      <c r="J534" s="103">
        <f>'เลย '!F86</f>
        <v>1308192.19</v>
      </c>
      <c r="K534" s="104">
        <f>SUM('เลย '!AM86)</f>
        <v>1201927.1200000001</v>
      </c>
      <c r="L534" s="105">
        <f>'เลย '!AN86</f>
        <v>2737513.6</v>
      </c>
      <c r="M534" s="105">
        <f>'เลย '!AO86</f>
        <v>2447804.63</v>
      </c>
      <c r="N534" s="101"/>
      <c r="O534" s="101"/>
      <c r="P534" s="101"/>
      <c r="Q534" s="93">
        <f t="shared" si="19"/>
        <v>289708.9700000002</v>
      </c>
      <c r="R534" s="94">
        <f t="shared" si="20"/>
        <v>356.7722663886355</v>
      </c>
    </row>
    <row r="535" spans="1:18" x14ac:dyDescent="0.35">
      <c r="A535" s="100">
        <v>4</v>
      </c>
      <c r="B535" s="101" t="s">
        <v>58</v>
      </c>
      <c r="C535" s="101" t="s">
        <v>395</v>
      </c>
      <c r="D535" s="101" t="s">
        <v>121</v>
      </c>
      <c r="E535" s="101" t="s">
        <v>396</v>
      </c>
      <c r="F535" s="101" t="s">
        <v>178</v>
      </c>
      <c r="G535" s="101" t="s">
        <v>766</v>
      </c>
      <c r="H535" s="102">
        <v>6916</v>
      </c>
      <c r="I535" s="100">
        <v>5</v>
      </c>
      <c r="J535" s="103">
        <f>'เลย '!F87</f>
        <v>2585272.59</v>
      </c>
      <c r="K535" s="104">
        <f>SUM('เลย '!AM87)</f>
        <v>2698168.88</v>
      </c>
      <c r="L535" s="105">
        <f>'เลย '!AN87</f>
        <v>5304467.9800000004</v>
      </c>
      <c r="M535" s="105">
        <f>'เลย '!AO87</f>
        <v>3272754</v>
      </c>
      <c r="N535" s="101"/>
      <c r="O535" s="101"/>
      <c r="P535" s="101"/>
      <c r="Q535" s="93">
        <f t="shared" si="19"/>
        <v>2031713.9800000004</v>
      </c>
      <c r="R535" s="94">
        <f t="shared" si="20"/>
        <v>766.9849595141701</v>
      </c>
    </row>
    <row r="536" spans="1:18" x14ac:dyDescent="0.35">
      <c r="A536" s="100">
        <v>5</v>
      </c>
      <c r="B536" s="101" t="s">
        <v>58</v>
      </c>
      <c r="C536" s="101" t="s">
        <v>395</v>
      </c>
      <c r="D536" s="101" t="s">
        <v>121</v>
      </c>
      <c r="E536" s="101" t="s">
        <v>396</v>
      </c>
      <c r="F536" s="101" t="s">
        <v>178</v>
      </c>
      <c r="G536" s="101" t="s">
        <v>767</v>
      </c>
      <c r="H536" s="102">
        <v>4950</v>
      </c>
      <c r="I536" s="100">
        <v>4</v>
      </c>
      <c r="J536" s="103">
        <f>'เลย '!F88</f>
        <v>966545.97</v>
      </c>
      <c r="K536" s="104">
        <f>SUM('เลย '!AM88)</f>
        <v>811259.53</v>
      </c>
      <c r="L536" s="105">
        <f>'เลย '!AN88</f>
        <v>2511210.0300000003</v>
      </c>
      <c r="M536" s="105">
        <f>'เลย '!AO88</f>
        <v>2201372.02</v>
      </c>
      <c r="N536" s="101"/>
      <c r="O536" s="101"/>
      <c r="P536" s="101"/>
      <c r="Q536" s="93">
        <f t="shared" si="19"/>
        <v>309838.01000000024</v>
      </c>
      <c r="R536" s="94">
        <f t="shared" si="20"/>
        <v>507.31515757575761</v>
      </c>
    </row>
    <row r="537" spans="1:18" x14ac:dyDescent="0.35">
      <c r="A537" s="100">
        <v>6</v>
      </c>
      <c r="B537" s="101" t="s">
        <v>58</v>
      </c>
      <c r="C537" s="101" t="s">
        <v>395</v>
      </c>
      <c r="D537" s="101" t="s">
        <v>121</v>
      </c>
      <c r="E537" s="101" t="s">
        <v>396</v>
      </c>
      <c r="F537" s="101" t="s">
        <v>178</v>
      </c>
      <c r="G537" s="101" t="s">
        <v>768</v>
      </c>
      <c r="H537" s="102">
        <v>3876</v>
      </c>
      <c r="I537" s="100">
        <v>3</v>
      </c>
      <c r="J537" s="103">
        <f>'เลย '!F89</f>
        <v>675435.36</v>
      </c>
      <c r="K537" s="104">
        <f>SUM('เลย '!AM89)</f>
        <v>1077155.68</v>
      </c>
      <c r="L537" s="105">
        <f>'เลย '!AN89</f>
        <v>2049740.9300000002</v>
      </c>
      <c r="M537" s="105">
        <f>'เลย '!AO89</f>
        <v>1612549.8599999999</v>
      </c>
      <c r="N537" s="101"/>
      <c r="O537" s="101"/>
      <c r="P537" s="101"/>
      <c r="Q537" s="93">
        <f t="shared" si="19"/>
        <v>437191.0700000003</v>
      </c>
      <c r="R537" s="94">
        <f t="shared" si="20"/>
        <v>528.82892930856553</v>
      </c>
    </row>
    <row r="538" spans="1:18" x14ac:dyDescent="0.35">
      <c r="A538" s="100">
        <v>7</v>
      </c>
      <c r="B538" s="101" t="s">
        <v>58</v>
      </c>
      <c r="C538" s="101" t="s">
        <v>395</v>
      </c>
      <c r="D538" s="101" t="s">
        <v>121</v>
      </c>
      <c r="E538" s="101" t="s">
        <v>396</v>
      </c>
      <c r="F538" s="101" t="s">
        <v>178</v>
      </c>
      <c r="G538" s="101" t="s">
        <v>769</v>
      </c>
      <c r="H538" s="102">
        <v>1854</v>
      </c>
      <c r="I538" s="100">
        <v>2</v>
      </c>
      <c r="J538" s="103">
        <f>'เลย '!F90</f>
        <v>304899.44</v>
      </c>
      <c r="K538" s="104">
        <f>SUM('เลย '!AM90)</f>
        <v>149624.96000000002</v>
      </c>
      <c r="L538" s="105">
        <f>'เลย '!AN90</f>
        <v>1193600.48</v>
      </c>
      <c r="M538" s="105">
        <f>'เลย '!AO90</f>
        <v>1019057.8</v>
      </c>
      <c r="N538" s="101"/>
      <c r="O538" s="101"/>
      <c r="P538" s="101"/>
      <c r="Q538" s="93">
        <f t="shared" si="19"/>
        <v>174542.67999999993</v>
      </c>
      <c r="R538" s="94">
        <f t="shared" si="20"/>
        <v>643.79745415318234</v>
      </c>
    </row>
    <row r="539" spans="1:18" x14ac:dyDescent="0.35">
      <c r="A539" s="100">
        <v>8</v>
      </c>
      <c r="B539" s="101" t="s">
        <v>58</v>
      </c>
      <c r="C539" s="101" t="s">
        <v>395</v>
      </c>
      <c r="D539" s="101" t="s">
        <v>121</v>
      </c>
      <c r="E539" s="101" t="s">
        <v>396</v>
      </c>
      <c r="F539" s="101" t="s">
        <v>178</v>
      </c>
      <c r="G539" s="101" t="s">
        <v>770</v>
      </c>
      <c r="H539" s="102">
        <v>6037</v>
      </c>
      <c r="I539" s="100">
        <v>5</v>
      </c>
      <c r="J539" s="103">
        <f>'เลย '!F91</f>
        <v>781481</v>
      </c>
      <c r="K539" s="104">
        <f>SUM('เลย '!AM91)</f>
        <v>843796.1399999999</v>
      </c>
      <c r="L539" s="105">
        <f>'เลย '!AN91</f>
        <v>3026656.11</v>
      </c>
      <c r="M539" s="105">
        <f>'เลย '!AO91</f>
        <v>2737488.8000000003</v>
      </c>
      <c r="N539" s="101"/>
      <c r="O539" s="101"/>
      <c r="P539" s="101"/>
      <c r="Q539" s="93">
        <f t="shared" si="19"/>
        <v>289167.30999999959</v>
      </c>
      <c r="R539" s="94">
        <f t="shared" si="20"/>
        <v>501.35102037435809</v>
      </c>
    </row>
    <row r="540" spans="1:18" x14ac:dyDescent="0.35">
      <c r="A540" s="100">
        <v>9</v>
      </c>
      <c r="B540" s="101" t="s">
        <v>58</v>
      </c>
      <c r="C540" s="101" t="s">
        <v>395</v>
      </c>
      <c r="D540" s="101" t="s">
        <v>121</v>
      </c>
      <c r="E540" s="101" t="s">
        <v>396</v>
      </c>
      <c r="F540" s="101" t="s">
        <v>178</v>
      </c>
      <c r="G540" s="101" t="s">
        <v>771</v>
      </c>
      <c r="H540" s="102">
        <v>1678</v>
      </c>
      <c r="I540" s="100">
        <v>2</v>
      </c>
      <c r="J540" s="103">
        <f>'เลย '!F92</f>
        <v>353211.5</v>
      </c>
      <c r="K540" s="104">
        <f>SUM('เลย '!AM92)</f>
        <v>344151.49</v>
      </c>
      <c r="L540" s="105">
        <f>'เลย '!AN92</f>
        <v>1499398.06</v>
      </c>
      <c r="M540" s="105">
        <f>'เลย '!AO92</f>
        <v>1455282.23</v>
      </c>
      <c r="N540" s="101"/>
      <c r="O540" s="101"/>
      <c r="P540" s="101"/>
      <c r="Q540" s="93">
        <f t="shared" si="19"/>
        <v>44115.830000000075</v>
      </c>
      <c r="R540" s="94">
        <f t="shared" si="20"/>
        <v>893.56261025029801</v>
      </c>
    </row>
    <row r="541" spans="1:18" x14ac:dyDescent="0.35">
      <c r="A541" s="100">
        <v>10</v>
      </c>
      <c r="B541" s="101" t="s">
        <v>58</v>
      </c>
      <c r="C541" s="101" t="s">
        <v>395</v>
      </c>
      <c r="D541" s="101" t="s">
        <v>121</v>
      </c>
      <c r="E541" s="101" t="s">
        <v>396</v>
      </c>
      <c r="F541" s="101" t="s">
        <v>178</v>
      </c>
      <c r="G541" s="101" t="s">
        <v>772</v>
      </c>
      <c r="H541" s="102">
        <v>3501</v>
      </c>
      <c r="I541" s="100">
        <v>3</v>
      </c>
      <c r="J541" s="103">
        <f>'เลย '!F93</f>
        <v>1129212.92</v>
      </c>
      <c r="K541" s="104">
        <f>SUM('เลย '!AM93)</f>
        <v>1033938.3699999999</v>
      </c>
      <c r="L541" s="105">
        <f>'เลย '!AN93</f>
        <v>1315474.58</v>
      </c>
      <c r="M541" s="105">
        <f>'เลย '!AO93</f>
        <v>990198.52</v>
      </c>
      <c r="N541" s="101"/>
      <c r="O541" s="101"/>
      <c r="P541" s="101"/>
      <c r="Q541" s="93">
        <f t="shared" si="19"/>
        <v>325276.06000000006</v>
      </c>
      <c r="R541" s="94">
        <f t="shared" si="20"/>
        <v>375.74252499285922</v>
      </c>
    </row>
    <row r="542" spans="1:18" x14ac:dyDescent="0.35">
      <c r="A542" s="100">
        <v>11</v>
      </c>
      <c r="B542" s="101" t="s">
        <v>58</v>
      </c>
      <c r="C542" s="101" t="s">
        <v>395</v>
      </c>
      <c r="D542" s="101" t="s">
        <v>121</v>
      </c>
      <c r="E542" s="101" t="s">
        <v>396</v>
      </c>
      <c r="F542" s="101" t="s">
        <v>178</v>
      </c>
      <c r="G542" s="101" t="s">
        <v>773</v>
      </c>
      <c r="H542" s="102">
        <v>3131</v>
      </c>
      <c r="I542" s="100">
        <v>3</v>
      </c>
      <c r="J542" s="103">
        <f>'เลย '!F94</f>
        <v>421721.5</v>
      </c>
      <c r="K542" s="104">
        <f>SUM('เลย '!AM94)</f>
        <v>636819.07000000007</v>
      </c>
      <c r="L542" s="105">
        <f>'เลย '!AN94</f>
        <v>2011607.4300000002</v>
      </c>
      <c r="M542" s="105">
        <f>'เลย '!AO94</f>
        <v>2030004.25</v>
      </c>
      <c r="N542" s="101"/>
      <c r="O542" s="101"/>
      <c r="P542" s="101"/>
      <c r="Q542" s="93">
        <f t="shared" si="19"/>
        <v>-18396.819999999832</v>
      </c>
      <c r="R542" s="94">
        <f t="shared" si="20"/>
        <v>642.48081443628234</v>
      </c>
    </row>
    <row r="543" spans="1:18" x14ac:dyDescent="0.35">
      <c r="A543" s="100">
        <v>12</v>
      </c>
      <c r="B543" s="101" t="s">
        <v>58</v>
      </c>
      <c r="C543" s="101" t="s">
        <v>395</v>
      </c>
      <c r="D543" s="101" t="s">
        <v>121</v>
      </c>
      <c r="E543" s="101" t="s">
        <v>396</v>
      </c>
      <c r="F543" s="101" t="s">
        <v>178</v>
      </c>
      <c r="G543" s="101" t="s">
        <v>774</v>
      </c>
      <c r="H543" s="102">
        <v>3078</v>
      </c>
      <c r="I543" s="100">
        <v>3</v>
      </c>
      <c r="J543" s="103">
        <f>'เลย '!F95</f>
        <v>792995.5</v>
      </c>
      <c r="K543" s="104">
        <f>SUM('เลย '!AM95)</f>
        <v>750711.55</v>
      </c>
      <c r="L543" s="105">
        <f>'เลย '!AN95</f>
        <v>1674221.7000000002</v>
      </c>
      <c r="M543" s="105">
        <f>'เลย '!AO95</f>
        <v>1463041.94</v>
      </c>
      <c r="N543" s="101"/>
      <c r="O543" s="101"/>
      <c r="P543" s="101"/>
      <c r="Q543" s="93">
        <f t="shared" si="19"/>
        <v>211179.76000000024</v>
      </c>
      <c r="R543" s="94">
        <f t="shared" si="20"/>
        <v>543.93167641325545</v>
      </c>
    </row>
    <row r="544" spans="1:18" x14ac:dyDescent="0.35">
      <c r="A544" s="100">
        <v>13</v>
      </c>
      <c r="B544" s="101" t="s">
        <v>58</v>
      </c>
      <c r="C544" s="101" t="s">
        <v>395</v>
      </c>
      <c r="D544" s="101" t="s">
        <v>121</v>
      </c>
      <c r="E544" s="101" t="s">
        <v>396</v>
      </c>
      <c r="F544" s="101" t="s">
        <v>178</v>
      </c>
      <c r="G544" s="101" t="s">
        <v>775</v>
      </c>
      <c r="H544" s="102">
        <v>4356</v>
      </c>
      <c r="I544" s="100">
        <v>3</v>
      </c>
      <c r="J544" s="103">
        <f>'เลย '!F96</f>
        <v>597879.80000000005</v>
      </c>
      <c r="K544" s="104">
        <f>SUM('เลย '!AM96)</f>
        <v>593141.15</v>
      </c>
      <c r="L544" s="105">
        <f>'เลย '!AN96</f>
        <v>1467787.7000000002</v>
      </c>
      <c r="M544" s="105">
        <f>'เลย '!AO96</f>
        <v>1144446.23</v>
      </c>
      <c r="N544" s="101"/>
      <c r="O544" s="101"/>
      <c r="P544" s="101"/>
      <c r="Q544" s="93">
        <f t="shared" si="19"/>
        <v>323341.4700000002</v>
      </c>
      <c r="R544" s="94">
        <f t="shared" si="20"/>
        <v>336.95769054178152</v>
      </c>
    </row>
    <row r="545" spans="1:18" x14ac:dyDescent="0.35">
      <c r="A545" s="100">
        <v>14</v>
      </c>
      <c r="B545" s="101" t="s">
        <v>58</v>
      </c>
      <c r="C545" s="101" t="s">
        <v>395</v>
      </c>
      <c r="D545" s="101" t="s">
        <v>121</v>
      </c>
      <c r="E545" s="101" t="s">
        <v>396</v>
      </c>
      <c r="F545" s="101" t="s">
        <v>178</v>
      </c>
      <c r="G545" s="101" t="s">
        <v>776</v>
      </c>
      <c r="H545" s="102">
        <v>5580</v>
      </c>
      <c r="I545" s="100">
        <v>4</v>
      </c>
      <c r="J545" s="103">
        <f>'เลย '!F97</f>
        <v>230659.9</v>
      </c>
      <c r="K545" s="104">
        <f>SUM('เลย '!AM97)</f>
        <v>516025.5</v>
      </c>
      <c r="L545" s="105">
        <f>'เลย '!AN97</f>
        <v>1403021.21</v>
      </c>
      <c r="M545" s="105">
        <f>'เลย '!AO97</f>
        <v>1211777.06</v>
      </c>
      <c r="N545" s="101"/>
      <c r="O545" s="101"/>
      <c r="P545" s="101"/>
      <c r="Q545" s="93">
        <f t="shared" si="19"/>
        <v>191244.14999999991</v>
      </c>
      <c r="R545" s="94">
        <f t="shared" si="20"/>
        <v>251.43749283154122</v>
      </c>
    </row>
    <row r="546" spans="1:18" x14ac:dyDescent="0.35">
      <c r="A546" s="100">
        <v>15</v>
      </c>
      <c r="B546" s="101" t="s">
        <v>58</v>
      </c>
      <c r="C546" s="101" t="s">
        <v>395</v>
      </c>
      <c r="D546" s="101" t="s">
        <v>121</v>
      </c>
      <c r="E546" s="101" t="s">
        <v>396</v>
      </c>
      <c r="F546" s="101" t="s">
        <v>178</v>
      </c>
      <c r="G546" s="101" t="s">
        <v>777</v>
      </c>
      <c r="H546" s="102">
        <v>4092</v>
      </c>
      <c r="I546" s="100">
        <v>3</v>
      </c>
      <c r="J546" s="103">
        <f>'เลย '!F98</f>
        <v>1145135.3899999999</v>
      </c>
      <c r="K546" s="104">
        <f>SUM('เลย '!AM98)</f>
        <v>1282599.44</v>
      </c>
      <c r="L546" s="105">
        <f>'เลย '!AN98</f>
        <v>2358455.48</v>
      </c>
      <c r="M546" s="105">
        <f>'เลย '!AO98</f>
        <v>1924235</v>
      </c>
      <c r="N546" s="101"/>
      <c r="O546" s="101"/>
      <c r="P546" s="101"/>
      <c r="Q546" s="93">
        <f t="shared" si="19"/>
        <v>434220.48</v>
      </c>
      <c r="R546" s="94">
        <f t="shared" si="20"/>
        <v>576.35764418377323</v>
      </c>
    </row>
    <row r="547" spans="1:18" x14ac:dyDescent="0.35">
      <c r="A547" s="100">
        <v>16</v>
      </c>
      <c r="B547" s="101" t="s">
        <v>58</v>
      </c>
      <c r="C547" s="101" t="s">
        <v>395</v>
      </c>
      <c r="D547" s="101" t="s">
        <v>121</v>
      </c>
      <c r="E547" s="101" t="s">
        <v>396</v>
      </c>
      <c r="F547" s="101" t="s">
        <v>178</v>
      </c>
      <c r="G547" s="101" t="s">
        <v>778</v>
      </c>
      <c r="H547" s="102">
        <v>5915</v>
      </c>
      <c r="I547" s="100">
        <v>4</v>
      </c>
      <c r="J547" s="103">
        <f>'เลย '!F99</f>
        <v>2240858.2999999998</v>
      </c>
      <c r="K547" s="104">
        <f>SUM('เลย '!AM99)</f>
        <v>2339657.63</v>
      </c>
      <c r="L547" s="105">
        <f>'เลย '!AN99</f>
        <v>3986219.6700000004</v>
      </c>
      <c r="M547" s="105">
        <f>'เลย '!AO99</f>
        <v>2642223.5499999998</v>
      </c>
      <c r="N547" s="101"/>
      <c r="O547" s="101"/>
      <c r="P547" s="101"/>
      <c r="Q547" s="93">
        <f t="shared" si="19"/>
        <v>1343996.1200000006</v>
      </c>
      <c r="R547" s="94">
        <f t="shared" si="20"/>
        <v>673.91710397295014</v>
      </c>
    </row>
    <row r="548" spans="1:18" x14ac:dyDescent="0.35">
      <c r="A548" s="100">
        <v>17</v>
      </c>
      <c r="B548" s="101" t="s">
        <v>58</v>
      </c>
      <c r="C548" s="101" t="s">
        <v>395</v>
      </c>
      <c r="D548" s="101" t="s">
        <v>121</v>
      </c>
      <c r="E548" s="101" t="s">
        <v>396</v>
      </c>
      <c r="F548" s="101" t="s">
        <v>178</v>
      </c>
      <c r="G548" s="101" t="s">
        <v>779</v>
      </c>
      <c r="H548" s="102">
        <v>3232</v>
      </c>
      <c r="I548" s="100">
        <v>3</v>
      </c>
      <c r="J548" s="103">
        <f>'เลย '!F100</f>
        <v>364125.53</v>
      </c>
      <c r="K548" s="104">
        <f>SUM('เลย '!AM100)</f>
        <v>277128.75</v>
      </c>
      <c r="L548" s="105">
        <f>'เลย '!AN100</f>
        <v>968289.75999999989</v>
      </c>
      <c r="M548" s="105">
        <f>'เลย '!AO100</f>
        <v>977537.81</v>
      </c>
      <c r="N548" s="101"/>
      <c r="O548" s="101"/>
      <c r="P548" s="101"/>
      <c r="Q548" s="93">
        <f t="shared" si="19"/>
        <v>-9248.050000000163</v>
      </c>
      <c r="R548" s="94">
        <f t="shared" si="20"/>
        <v>299.594603960396</v>
      </c>
    </row>
    <row r="549" spans="1:18" x14ac:dyDescent="0.35">
      <c r="A549" s="100">
        <v>18</v>
      </c>
      <c r="B549" s="101" t="s">
        <v>58</v>
      </c>
      <c r="C549" s="101" t="s">
        <v>395</v>
      </c>
      <c r="D549" s="101" t="s">
        <v>121</v>
      </c>
      <c r="E549" s="101" t="s">
        <v>396</v>
      </c>
      <c r="F549" s="101" t="s">
        <v>178</v>
      </c>
      <c r="G549" s="101" t="s">
        <v>780</v>
      </c>
      <c r="H549" s="102">
        <v>4642</v>
      </c>
      <c r="I549" s="100">
        <v>4</v>
      </c>
      <c r="J549" s="103">
        <f>'เลย '!F101</f>
        <v>809022.29</v>
      </c>
      <c r="K549" s="104">
        <f>SUM('เลย '!AM101)</f>
        <v>859197.32000000007</v>
      </c>
      <c r="L549" s="105">
        <f>'เลย '!AN101</f>
        <v>2783908.42</v>
      </c>
      <c r="M549" s="105">
        <f>'เลย '!AO101</f>
        <v>2360616.83</v>
      </c>
      <c r="N549" s="101"/>
      <c r="O549" s="101"/>
      <c r="P549" s="101"/>
      <c r="Q549" s="93">
        <f t="shared" si="19"/>
        <v>423291.58999999985</v>
      </c>
      <c r="R549" s="94">
        <f t="shared" si="20"/>
        <v>599.72176217147785</v>
      </c>
    </row>
    <row r="550" spans="1:18" s="112" customFormat="1" x14ac:dyDescent="0.35">
      <c r="A550" s="106">
        <v>9</v>
      </c>
      <c r="B550" s="107" t="s">
        <v>58</v>
      </c>
      <c r="C550" s="107"/>
      <c r="D550" s="107"/>
      <c r="E550" s="107" t="s">
        <v>75</v>
      </c>
      <c r="F550" s="107"/>
      <c r="G550" s="107" t="s">
        <v>398</v>
      </c>
      <c r="H550" s="113">
        <f>SUM(H532:H549)</f>
        <v>74219</v>
      </c>
      <c r="I550" s="106"/>
      <c r="J550" s="109">
        <f>SUM(J532:J549)</f>
        <v>15445630.610000003</v>
      </c>
      <c r="K550" s="109">
        <f>SUM(K532:K549)</f>
        <v>16220899.220000003</v>
      </c>
      <c r="L550" s="109">
        <f>SUM(L532:L549)</f>
        <v>38417911.25</v>
      </c>
      <c r="M550" s="109">
        <f>SUM(M532:M549)</f>
        <v>31103813.93</v>
      </c>
      <c r="N550" s="107">
        <v>17</v>
      </c>
      <c r="O550" s="107">
        <v>17</v>
      </c>
      <c r="P550" s="107">
        <f>N550-O550</f>
        <v>0</v>
      </c>
      <c r="Q550" s="110">
        <f t="shared" si="19"/>
        <v>7314097.3200000003</v>
      </c>
      <c r="R550" s="111">
        <f>L550/H550</f>
        <v>517.62906061790113</v>
      </c>
    </row>
    <row r="551" spans="1:18" x14ac:dyDescent="0.35">
      <c r="A551" s="100">
        <v>1</v>
      </c>
      <c r="B551" s="101" t="s">
        <v>58</v>
      </c>
      <c r="C551" s="101" t="s">
        <v>399</v>
      </c>
      <c r="D551" s="101" t="s">
        <v>126</v>
      </c>
      <c r="E551" s="101" t="s">
        <v>400</v>
      </c>
      <c r="F551" s="101" t="s">
        <v>208</v>
      </c>
      <c r="G551" s="101" t="s">
        <v>401</v>
      </c>
      <c r="H551" s="102"/>
      <c r="I551" s="100"/>
      <c r="J551" s="103"/>
      <c r="K551" s="104"/>
      <c r="L551" s="105"/>
      <c r="M551" s="105"/>
      <c r="N551" s="101"/>
      <c r="O551" s="101"/>
      <c r="P551" s="101"/>
    </row>
    <row r="552" spans="1:18" x14ac:dyDescent="0.35">
      <c r="A552" s="100">
        <v>2</v>
      </c>
      <c r="B552" s="101" t="s">
        <v>58</v>
      </c>
      <c r="C552" s="101" t="s">
        <v>399</v>
      </c>
      <c r="D552" s="101" t="s">
        <v>126</v>
      </c>
      <c r="E552" s="101" t="s">
        <v>400</v>
      </c>
      <c r="F552" s="101" t="s">
        <v>178</v>
      </c>
      <c r="G552" s="101" t="s">
        <v>781</v>
      </c>
      <c r="H552" s="102">
        <v>2514</v>
      </c>
      <c r="I552" s="100">
        <v>2</v>
      </c>
      <c r="J552" s="103">
        <f>'เลย '!F102</f>
        <v>599417.18000000005</v>
      </c>
      <c r="K552" s="104">
        <f>SUM('เลย '!AM102)</f>
        <v>614977.79</v>
      </c>
      <c r="L552" s="105">
        <f>'เลย '!AN102</f>
        <v>1682071.2</v>
      </c>
      <c r="M552" s="105">
        <f>'เลย '!AO102</f>
        <v>1424890.5399999998</v>
      </c>
      <c r="N552" s="101"/>
      <c r="O552" s="101"/>
      <c r="P552" s="101"/>
      <c r="Q552" s="93">
        <f t="shared" si="19"/>
        <v>257180.66000000015</v>
      </c>
      <c r="R552" s="94">
        <f t="shared" si="20"/>
        <v>669.08162291169447</v>
      </c>
    </row>
    <row r="553" spans="1:18" x14ac:dyDescent="0.35">
      <c r="A553" s="100">
        <v>3</v>
      </c>
      <c r="B553" s="101" t="s">
        <v>58</v>
      </c>
      <c r="C553" s="101" t="s">
        <v>399</v>
      </c>
      <c r="D553" s="101" t="s">
        <v>126</v>
      </c>
      <c r="E553" s="101" t="s">
        <v>400</v>
      </c>
      <c r="F553" s="101" t="s">
        <v>178</v>
      </c>
      <c r="G553" s="101" t="s">
        <v>782</v>
      </c>
      <c r="H553" s="102">
        <v>5396</v>
      </c>
      <c r="I553" s="100">
        <v>4</v>
      </c>
      <c r="J553" s="103">
        <f>'เลย '!F103</f>
        <v>405478.81</v>
      </c>
      <c r="K553" s="104">
        <f>SUM('เลย '!AM103)</f>
        <v>468621.68</v>
      </c>
      <c r="L553" s="105">
        <f>'เลย '!AN103</f>
        <v>2224301.27</v>
      </c>
      <c r="M553" s="105">
        <f>'เลย '!AO103</f>
        <v>1971418.96</v>
      </c>
      <c r="N553" s="101"/>
      <c r="O553" s="101"/>
      <c r="P553" s="101"/>
      <c r="Q553" s="93">
        <f t="shared" si="19"/>
        <v>252882.31000000006</v>
      </c>
      <c r="R553" s="94">
        <f t="shared" si="20"/>
        <v>412.21298554484804</v>
      </c>
    </row>
    <row r="554" spans="1:18" x14ac:dyDescent="0.35">
      <c r="A554" s="100">
        <v>4</v>
      </c>
      <c r="B554" s="101" t="s">
        <v>58</v>
      </c>
      <c r="C554" s="101" t="s">
        <v>399</v>
      </c>
      <c r="D554" s="101" t="s">
        <v>126</v>
      </c>
      <c r="E554" s="101" t="s">
        <v>400</v>
      </c>
      <c r="F554" s="101" t="s">
        <v>178</v>
      </c>
      <c r="G554" s="101" t="s">
        <v>783</v>
      </c>
      <c r="H554" s="102">
        <v>2862</v>
      </c>
      <c r="I554" s="100">
        <v>2</v>
      </c>
      <c r="J554" s="103">
        <f>'เลย '!F104</f>
        <v>522888.85</v>
      </c>
      <c r="K554" s="104">
        <f>SUM('เลย '!AM104)</f>
        <v>595790.16</v>
      </c>
      <c r="L554" s="105">
        <f>'เลย '!AN104</f>
        <v>1867880.33</v>
      </c>
      <c r="M554" s="105">
        <f>'เลย '!AO104</f>
        <v>1630668.9200000002</v>
      </c>
      <c r="N554" s="101"/>
      <c r="O554" s="101"/>
      <c r="P554" s="101"/>
      <c r="Q554" s="93">
        <f t="shared" si="19"/>
        <v>237211.40999999992</v>
      </c>
      <c r="R554" s="94">
        <f t="shared" si="20"/>
        <v>652.64861285814118</v>
      </c>
    </row>
    <row r="555" spans="1:18" x14ac:dyDescent="0.35">
      <c r="A555" s="100">
        <v>5</v>
      </c>
      <c r="B555" s="101" t="s">
        <v>58</v>
      </c>
      <c r="C555" s="101" t="s">
        <v>399</v>
      </c>
      <c r="D555" s="101" t="s">
        <v>126</v>
      </c>
      <c r="E555" s="101" t="s">
        <v>400</v>
      </c>
      <c r="F555" s="101" t="s">
        <v>178</v>
      </c>
      <c r="G555" s="101" t="s">
        <v>784</v>
      </c>
      <c r="H555" s="102">
        <v>3194</v>
      </c>
      <c r="I555" s="100">
        <v>3</v>
      </c>
      <c r="J555" s="103">
        <f>'เลย '!F105</f>
        <v>354961.85</v>
      </c>
      <c r="K555" s="248">
        <f>SUM('เลย '!AM105)</f>
        <v>352760.72</v>
      </c>
      <c r="L555" s="105">
        <f>'เลย '!AN105</f>
        <v>1032020.29</v>
      </c>
      <c r="M555" s="105">
        <f>'เลย '!AO105</f>
        <v>937977.22</v>
      </c>
      <c r="N555" s="101"/>
      <c r="O555" s="101"/>
      <c r="P555" s="101"/>
      <c r="Q555" s="93">
        <f t="shared" si="19"/>
        <v>94043.070000000065</v>
      </c>
      <c r="R555" s="94">
        <f t="shared" si="20"/>
        <v>323.11217595491547</v>
      </c>
    </row>
    <row r="556" spans="1:18" x14ac:dyDescent="0.35">
      <c r="A556" s="100">
        <v>6</v>
      </c>
      <c r="B556" s="101" t="s">
        <v>58</v>
      </c>
      <c r="C556" s="101" t="s">
        <v>399</v>
      </c>
      <c r="D556" s="101" t="s">
        <v>126</v>
      </c>
      <c r="E556" s="101" t="s">
        <v>400</v>
      </c>
      <c r="F556" s="101" t="s">
        <v>178</v>
      </c>
      <c r="G556" s="101" t="s">
        <v>785</v>
      </c>
      <c r="H556" s="102">
        <v>4181</v>
      </c>
      <c r="I556" s="100">
        <v>3</v>
      </c>
      <c r="J556" s="103">
        <f>'เลย '!F106</f>
        <v>601736.78</v>
      </c>
      <c r="K556" s="104">
        <f>SUM('เลย '!AM106)</f>
        <v>644467.32000000007</v>
      </c>
      <c r="L556" s="105">
        <f>'เลย '!AN106</f>
        <v>2701300.74</v>
      </c>
      <c r="M556" s="105">
        <f>'เลย '!AO106</f>
        <v>2676888.2599999998</v>
      </c>
      <c r="N556" s="101"/>
      <c r="O556" s="101"/>
      <c r="P556" s="101"/>
      <c r="Q556" s="93">
        <f t="shared" si="19"/>
        <v>24412.480000000447</v>
      </c>
      <c r="R556" s="94">
        <f t="shared" si="20"/>
        <v>646.08962927529308</v>
      </c>
    </row>
    <row r="557" spans="1:18" s="112" customFormat="1" x14ac:dyDescent="0.35">
      <c r="A557" s="106">
        <v>10</v>
      </c>
      <c r="B557" s="107" t="s">
        <v>58</v>
      </c>
      <c r="C557" s="107"/>
      <c r="D557" s="107"/>
      <c r="E557" s="107" t="s">
        <v>75</v>
      </c>
      <c r="F557" s="107"/>
      <c r="G557" s="107" t="s">
        <v>402</v>
      </c>
      <c r="H557" s="113">
        <f>SUM(H551:H556)</f>
        <v>18147</v>
      </c>
      <c r="I557" s="106"/>
      <c r="J557" s="109">
        <f>SUM(J551:J556)</f>
        <v>2484483.4699999997</v>
      </c>
      <c r="K557" s="109">
        <f>SUM(K551:K556)</f>
        <v>2676617.67</v>
      </c>
      <c r="L557" s="109">
        <f>SUM(L551:L556)</f>
        <v>9507573.8300000001</v>
      </c>
      <c r="M557" s="109">
        <f>SUM(M551:M556)</f>
        <v>8641843.8999999985</v>
      </c>
      <c r="N557" s="107">
        <v>5</v>
      </c>
      <c r="O557" s="107">
        <v>5</v>
      </c>
      <c r="P557" s="107">
        <f>N557-O557</f>
        <v>0</v>
      </c>
      <c r="Q557" s="110">
        <f t="shared" si="19"/>
        <v>865729.93000000156</v>
      </c>
      <c r="R557" s="111">
        <f>L557/H557</f>
        <v>523.91986719567979</v>
      </c>
    </row>
    <row r="558" spans="1:18" x14ac:dyDescent="0.35">
      <c r="A558" s="100">
        <v>1</v>
      </c>
      <c r="B558" s="101" t="s">
        <v>58</v>
      </c>
      <c r="C558" s="101" t="s">
        <v>403</v>
      </c>
      <c r="D558" s="101" t="s">
        <v>131</v>
      </c>
      <c r="E558" s="101" t="s">
        <v>404</v>
      </c>
      <c r="F558" s="101" t="s">
        <v>208</v>
      </c>
      <c r="G558" s="101" t="s">
        <v>405</v>
      </c>
      <c r="H558" s="102"/>
      <c r="I558" s="100"/>
      <c r="J558" s="103"/>
      <c r="K558" s="104"/>
      <c r="L558" s="105"/>
      <c r="M558" s="105"/>
      <c r="N558" s="101"/>
      <c r="O558" s="101"/>
      <c r="P558" s="101"/>
    </row>
    <row r="559" spans="1:18" x14ac:dyDescent="0.35">
      <c r="A559" s="100">
        <v>2</v>
      </c>
      <c r="B559" s="101" t="s">
        <v>58</v>
      </c>
      <c r="C559" s="101" t="s">
        <v>403</v>
      </c>
      <c r="D559" s="101" t="s">
        <v>131</v>
      </c>
      <c r="E559" s="101" t="s">
        <v>404</v>
      </c>
      <c r="F559" s="101" t="s">
        <v>178</v>
      </c>
      <c r="G559" s="101" t="s">
        <v>786</v>
      </c>
      <c r="H559" s="102">
        <v>4592</v>
      </c>
      <c r="I559" s="100">
        <v>4</v>
      </c>
      <c r="J559" s="103">
        <f>'เลย '!F107</f>
        <v>389285.85</v>
      </c>
      <c r="K559" s="104">
        <f>SUM('เลย '!AM107)</f>
        <v>398655.19999999995</v>
      </c>
      <c r="L559" s="105">
        <f>'เลย '!AN107</f>
        <v>1514707.26</v>
      </c>
      <c r="M559" s="105">
        <f>'เลย '!AO107</f>
        <v>1499007.27</v>
      </c>
      <c r="N559" s="101"/>
      <c r="O559" s="101"/>
      <c r="P559" s="101"/>
      <c r="Q559" s="93">
        <f t="shared" si="19"/>
        <v>15699.989999999991</v>
      </c>
      <c r="R559" s="94">
        <f t="shared" si="20"/>
        <v>329.85785278745647</v>
      </c>
    </row>
    <row r="560" spans="1:18" x14ac:dyDescent="0.35">
      <c r="A560" s="100">
        <v>3</v>
      </c>
      <c r="B560" s="101" t="s">
        <v>58</v>
      </c>
      <c r="C560" s="101" t="s">
        <v>403</v>
      </c>
      <c r="D560" s="101" t="s">
        <v>131</v>
      </c>
      <c r="E560" s="101" t="s">
        <v>404</v>
      </c>
      <c r="F560" s="101" t="s">
        <v>178</v>
      </c>
      <c r="G560" s="101" t="s">
        <v>787</v>
      </c>
      <c r="H560" s="102">
        <v>1410</v>
      </c>
      <c r="I560" s="100">
        <v>1</v>
      </c>
      <c r="J560" s="103">
        <f>'เลย '!F108</f>
        <v>670860.01</v>
      </c>
      <c r="K560" s="104">
        <f>SUM('เลย '!AM108)</f>
        <v>699609.43</v>
      </c>
      <c r="L560" s="105">
        <f>'เลย '!AN108</f>
        <v>2321865.9299999997</v>
      </c>
      <c r="M560" s="105">
        <f>'เลย '!AO108</f>
        <v>1941500.8</v>
      </c>
      <c r="N560" s="101"/>
      <c r="O560" s="101"/>
      <c r="P560" s="101"/>
      <c r="Q560" s="93">
        <f t="shared" si="19"/>
        <v>380365.12999999966</v>
      </c>
      <c r="R560" s="94">
        <f>L560/H560</f>
        <v>1646.7134255319147</v>
      </c>
    </row>
    <row r="561" spans="1:18" x14ac:dyDescent="0.35">
      <c r="A561" s="100">
        <v>4</v>
      </c>
      <c r="B561" s="101" t="s">
        <v>58</v>
      </c>
      <c r="C561" s="101" t="s">
        <v>403</v>
      </c>
      <c r="D561" s="101" t="s">
        <v>131</v>
      </c>
      <c r="E561" s="101" t="s">
        <v>404</v>
      </c>
      <c r="F561" s="101" t="s">
        <v>178</v>
      </c>
      <c r="G561" s="101" t="s">
        <v>788</v>
      </c>
      <c r="H561" s="102">
        <v>4166</v>
      </c>
      <c r="I561" s="100">
        <v>3</v>
      </c>
      <c r="J561" s="103">
        <f>'เลย '!F109</f>
        <v>615023.02</v>
      </c>
      <c r="K561" s="104">
        <f>SUM('เลย '!AM109)</f>
        <v>615251.58000000007</v>
      </c>
      <c r="L561" s="105">
        <f>'เลย '!AN109</f>
        <v>2172349.17</v>
      </c>
      <c r="M561" s="105">
        <f>'เลย '!AO109</f>
        <v>2019214.82</v>
      </c>
      <c r="N561" s="101"/>
      <c r="O561" s="101"/>
      <c r="P561" s="101"/>
      <c r="Q561" s="93">
        <f t="shared" si="19"/>
        <v>153134.34999999986</v>
      </c>
      <c r="R561" s="94">
        <f t="shared" si="20"/>
        <v>521.44723235717709</v>
      </c>
    </row>
    <row r="562" spans="1:18" x14ac:dyDescent="0.35">
      <c r="A562" s="100">
        <v>5</v>
      </c>
      <c r="B562" s="101" t="s">
        <v>58</v>
      </c>
      <c r="C562" s="101" t="s">
        <v>403</v>
      </c>
      <c r="D562" s="101" t="s">
        <v>131</v>
      </c>
      <c r="E562" s="101" t="s">
        <v>404</v>
      </c>
      <c r="F562" s="101" t="s">
        <v>178</v>
      </c>
      <c r="G562" s="101" t="s">
        <v>789</v>
      </c>
      <c r="H562" s="102">
        <v>3743</v>
      </c>
      <c r="I562" s="100">
        <v>3</v>
      </c>
      <c r="J562" s="103">
        <f>'เลย '!F110</f>
        <v>371888.13</v>
      </c>
      <c r="K562" s="104">
        <f>SUM('เลย '!AM110)</f>
        <v>374855.85</v>
      </c>
      <c r="L562" s="105">
        <f>'เลย '!AN110</f>
        <v>1116778.3700000001</v>
      </c>
      <c r="M562" s="105">
        <f>'เลย '!AO110</f>
        <v>1143884.8400000001</v>
      </c>
      <c r="N562" s="101"/>
      <c r="O562" s="101"/>
      <c r="P562" s="101"/>
      <c r="Q562" s="93">
        <f t="shared" si="19"/>
        <v>-27106.469999999972</v>
      </c>
      <c r="R562" s="94">
        <f t="shared" si="20"/>
        <v>298.36451242318998</v>
      </c>
    </row>
    <row r="563" spans="1:18" x14ac:dyDescent="0.35">
      <c r="A563" s="100">
        <v>6</v>
      </c>
      <c r="B563" s="101" t="s">
        <v>58</v>
      </c>
      <c r="C563" s="101" t="s">
        <v>403</v>
      </c>
      <c r="D563" s="101" t="s">
        <v>131</v>
      </c>
      <c r="E563" s="101" t="s">
        <v>404</v>
      </c>
      <c r="F563" s="101" t="s">
        <v>178</v>
      </c>
      <c r="G563" s="101" t="s">
        <v>790</v>
      </c>
      <c r="H563" s="102">
        <v>1729</v>
      </c>
      <c r="I563" s="100">
        <v>2</v>
      </c>
      <c r="J563" s="103">
        <f>'เลย '!F111</f>
        <v>1183672.6599999999</v>
      </c>
      <c r="K563" s="104">
        <f>SUM('เลย '!AM111)</f>
        <v>1162681.3399999999</v>
      </c>
      <c r="L563" s="105">
        <f>'เลย '!AN111</f>
        <v>2618866.9899999998</v>
      </c>
      <c r="M563" s="105">
        <f>'เลย '!AO111</f>
        <v>2536042.7599999998</v>
      </c>
      <c r="N563" s="101"/>
      <c r="O563" s="101"/>
      <c r="P563" s="101"/>
      <c r="Q563" s="93">
        <f t="shared" si="19"/>
        <v>82824.229999999981</v>
      </c>
      <c r="R563" s="94">
        <f t="shared" si="20"/>
        <v>1514.6714806246384</v>
      </c>
    </row>
    <row r="564" spans="1:18" s="112" customFormat="1" x14ac:dyDescent="0.35">
      <c r="A564" s="106">
        <v>11</v>
      </c>
      <c r="B564" s="107" t="s">
        <v>58</v>
      </c>
      <c r="C564" s="107"/>
      <c r="D564" s="107"/>
      <c r="E564" s="107" t="s">
        <v>75</v>
      </c>
      <c r="F564" s="107"/>
      <c r="G564" s="107" t="s">
        <v>406</v>
      </c>
      <c r="H564" s="113">
        <f>SUM(H558:H563)</f>
        <v>15640</v>
      </c>
      <c r="I564" s="106"/>
      <c r="J564" s="109">
        <f>SUM(J558:J563)</f>
        <v>3230729.67</v>
      </c>
      <c r="K564" s="109">
        <f>SUM(K558:K563)</f>
        <v>3251053.4</v>
      </c>
      <c r="L564" s="109">
        <f>SUM(L558:L563)</f>
        <v>9744567.7199999988</v>
      </c>
      <c r="M564" s="109">
        <f>SUM(M558:M563)</f>
        <v>9139650.4900000002</v>
      </c>
      <c r="N564" s="107">
        <v>5</v>
      </c>
      <c r="O564" s="107">
        <v>5</v>
      </c>
      <c r="P564" s="107">
        <f>N564-O564</f>
        <v>0</v>
      </c>
      <c r="Q564" s="110">
        <f t="shared" si="19"/>
        <v>604917.22999999858</v>
      </c>
      <c r="R564" s="111">
        <f>L564/H564</f>
        <v>623.0542020460357</v>
      </c>
    </row>
    <row r="565" spans="1:18" x14ac:dyDescent="0.35">
      <c r="A565" s="100">
        <v>1</v>
      </c>
      <c r="B565" s="101" t="s">
        <v>58</v>
      </c>
      <c r="C565" s="101" t="s">
        <v>407</v>
      </c>
      <c r="D565" s="101" t="s">
        <v>135</v>
      </c>
      <c r="E565" s="101" t="s">
        <v>408</v>
      </c>
      <c r="F565" s="101" t="s">
        <v>208</v>
      </c>
      <c r="G565" s="101" t="s">
        <v>409</v>
      </c>
      <c r="H565" s="102"/>
      <c r="I565" s="100"/>
      <c r="J565" s="103"/>
      <c r="K565" s="104"/>
      <c r="L565" s="105"/>
      <c r="M565" s="105"/>
      <c r="N565" s="101"/>
      <c r="O565" s="101"/>
      <c r="P565" s="101"/>
    </row>
    <row r="566" spans="1:18" x14ac:dyDescent="0.35">
      <c r="A566" s="100">
        <v>2</v>
      </c>
      <c r="B566" s="101" t="s">
        <v>58</v>
      </c>
      <c r="C566" s="101" t="s">
        <v>407</v>
      </c>
      <c r="D566" s="101" t="s">
        <v>135</v>
      </c>
      <c r="E566" s="101" t="s">
        <v>408</v>
      </c>
      <c r="F566" s="101" t="s">
        <v>178</v>
      </c>
      <c r="G566" s="101" t="s">
        <v>791</v>
      </c>
      <c r="H566" s="102">
        <v>5248</v>
      </c>
      <c r="I566" s="100">
        <v>4</v>
      </c>
      <c r="J566" s="103">
        <f>'เลย '!F112</f>
        <v>801035.39</v>
      </c>
      <c r="K566" s="104">
        <f>SUM('เลย '!AM112)</f>
        <v>591783.12</v>
      </c>
      <c r="L566" s="105">
        <f>'เลย '!AN112</f>
        <v>2319423.7400000002</v>
      </c>
      <c r="M566" s="105">
        <f>'เลย '!AO112</f>
        <v>2371049.98</v>
      </c>
      <c r="N566" s="101"/>
      <c r="O566" s="101"/>
      <c r="P566" s="101"/>
      <c r="Q566" s="93">
        <f t="shared" si="19"/>
        <v>-51626.239999999758</v>
      </c>
      <c r="R566" s="94">
        <f t="shared" si="20"/>
        <v>441.96336509146346</v>
      </c>
    </row>
    <row r="567" spans="1:18" x14ac:dyDescent="0.35">
      <c r="A567" s="100">
        <v>3</v>
      </c>
      <c r="B567" s="101" t="s">
        <v>58</v>
      </c>
      <c r="C567" s="101" t="s">
        <v>407</v>
      </c>
      <c r="D567" s="101" t="s">
        <v>135</v>
      </c>
      <c r="E567" s="101" t="s">
        <v>408</v>
      </c>
      <c r="F567" s="101" t="s">
        <v>178</v>
      </c>
      <c r="G567" s="101" t="s">
        <v>792</v>
      </c>
      <c r="H567" s="102">
        <v>5149</v>
      </c>
      <c r="I567" s="100">
        <v>4</v>
      </c>
      <c r="J567" s="103">
        <f>'เลย '!F113</f>
        <v>681456.83</v>
      </c>
      <c r="K567" s="104">
        <f>SUM('เลย '!AM113)</f>
        <v>687916.52999999991</v>
      </c>
      <c r="L567" s="105">
        <f>'เลย '!AN113</f>
        <v>1424502.73</v>
      </c>
      <c r="M567" s="105">
        <f>'เลย '!AO113</f>
        <v>1246600.07</v>
      </c>
      <c r="N567" s="101"/>
      <c r="O567" s="101"/>
      <c r="P567" s="101"/>
      <c r="Q567" s="93">
        <f t="shared" si="19"/>
        <v>177902.65999999992</v>
      </c>
      <c r="R567" s="94">
        <f t="shared" si="20"/>
        <v>276.65619149349391</v>
      </c>
    </row>
    <row r="568" spans="1:18" x14ac:dyDescent="0.35">
      <c r="A568" s="100">
        <v>4</v>
      </c>
      <c r="B568" s="101" t="s">
        <v>58</v>
      </c>
      <c r="C568" s="101" t="s">
        <v>407</v>
      </c>
      <c r="D568" s="101" t="s">
        <v>135</v>
      </c>
      <c r="E568" s="101" t="s">
        <v>408</v>
      </c>
      <c r="F568" s="101" t="s">
        <v>178</v>
      </c>
      <c r="G568" s="101" t="s">
        <v>793</v>
      </c>
      <c r="H568" s="102">
        <v>2799</v>
      </c>
      <c r="I568" s="100">
        <v>2</v>
      </c>
      <c r="J568" s="103">
        <f>'เลย '!F114</f>
        <v>850297.51</v>
      </c>
      <c r="K568" s="104">
        <f>SUM('เลย '!AM114)</f>
        <v>985811.04</v>
      </c>
      <c r="L568" s="105">
        <f>'เลย '!AN114</f>
        <v>2931355.17</v>
      </c>
      <c r="M568" s="105">
        <f>'เลย '!AO114</f>
        <v>2803013.62</v>
      </c>
      <c r="N568" s="101"/>
      <c r="O568" s="101"/>
      <c r="P568" s="101"/>
      <c r="Q568" s="93">
        <f t="shared" si="19"/>
        <v>128341.54999999981</v>
      </c>
      <c r="R568" s="94">
        <f t="shared" si="20"/>
        <v>1047.2865916398714</v>
      </c>
    </row>
    <row r="569" spans="1:18" x14ac:dyDescent="0.35">
      <c r="A569" s="100">
        <v>5</v>
      </c>
      <c r="B569" s="101" t="s">
        <v>58</v>
      </c>
      <c r="C569" s="101" t="s">
        <v>407</v>
      </c>
      <c r="D569" s="101" t="s">
        <v>135</v>
      </c>
      <c r="E569" s="101" t="s">
        <v>408</v>
      </c>
      <c r="F569" s="101" t="s">
        <v>178</v>
      </c>
      <c r="G569" s="101" t="s">
        <v>794</v>
      </c>
      <c r="H569" s="102">
        <v>4310</v>
      </c>
      <c r="I569" s="100">
        <v>3</v>
      </c>
      <c r="J569" s="103">
        <f>'เลย '!F115</f>
        <v>310661.92</v>
      </c>
      <c r="K569" s="104">
        <f>SUM('เลย '!AM115)</f>
        <v>304797.53999999998</v>
      </c>
      <c r="L569" s="105">
        <f>'เลย '!AN115</f>
        <v>988281.40999999992</v>
      </c>
      <c r="M569" s="105">
        <f>'เลย '!AO115</f>
        <v>967928.26</v>
      </c>
      <c r="N569" s="101"/>
      <c r="O569" s="101"/>
      <c r="P569" s="101"/>
      <c r="Q569" s="93">
        <f t="shared" si="19"/>
        <v>20353.149999999907</v>
      </c>
      <c r="R569" s="94">
        <f t="shared" si="20"/>
        <v>229.29963109048722</v>
      </c>
    </row>
    <row r="570" spans="1:18" x14ac:dyDescent="0.35">
      <c r="A570" s="100">
        <v>6</v>
      </c>
      <c r="B570" s="101" t="s">
        <v>58</v>
      </c>
      <c r="C570" s="101" t="s">
        <v>407</v>
      </c>
      <c r="D570" s="101" t="s">
        <v>135</v>
      </c>
      <c r="E570" s="101" t="s">
        <v>408</v>
      </c>
      <c r="F570" s="101" t="s">
        <v>178</v>
      </c>
      <c r="G570" s="101" t="s">
        <v>795</v>
      </c>
      <c r="H570" s="102">
        <v>1491</v>
      </c>
      <c r="I570" s="100">
        <v>1</v>
      </c>
      <c r="J570" s="103">
        <f>'เลย '!F116</f>
        <v>865288.61</v>
      </c>
      <c r="K570" s="104">
        <f>SUM('เลย '!AM116)</f>
        <v>1067657.31</v>
      </c>
      <c r="L570" s="105">
        <f>'เลย '!AN116</f>
        <v>3522341.76</v>
      </c>
      <c r="M570" s="105">
        <f>'เลย '!AO116</f>
        <v>3110735.09</v>
      </c>
      <c r="N570" s="101"/>
      <c r="O570" s="101"/>
      <c r="P570" s="101"/>
      <c r="Q570" s="93">
        <f t="shared" si="19"/>
        <v>411606.66999999993</v>
      </c>
      <c r="R570" s="94">
        <f t="shared" si="20"/>
        <v>2362.4022535211266</v>
      </c>
    </row>
    <row r="571" spans="1:18" x14ac:dyDescent="0.35">
      <c r="A571" s="100">
        <v>7</v>
      </c>
      <c r="B571" s="101" t="s">
        <v>58</v>
      </c>
      <c r="C571" s="101" t="s">
        <v>407</v>
      </c>
      <c r="D571" s="101" t="s">
        <v>135</v>
      </c>
      <c r="E571" s="101" t="s">
        <v>408</v>
      </c>
      <c r="F571" s="101" t="s">
        <v>178</v>
      </c>
      <c r="G571" s="101" t="s">
        <v>796</v>
      </c>
      <c r="H571" s="102">
        <v>4741</v>
      </c>
      <c r="I571" s="100">
        <v>4</v>
      </c>
      <c r="J571" s="103">
        <f>'เลย '!F117</f>
        <v>841453.56</v>
      </c>
      <c r="K571" s="104">
        <f>SUM('เลย '!AM117)</f>
        <v>812245.57000000007</v>
      </c>
      <c r="L571" s="105">
        <f>'เลย '!AN117</f>
        <v>1882273.7200000002</v>
      </c>
      <c r="M571" s="105">
        <f>'เลย '!AO117</f>
        <v>1604151.43</v>
      </c>
      <c r="N571" s="101"/>
      <c r="O571" s="101"/>
      <c r="P571" s="101"/>
      <c r="Q571" s="93">
        <f t="shared" si="19"/>
        <v>278122.29000000027</v>
      </c>
      <c r="R571" s="94">
        <f t="shared" si="20"/>
        <v>397.02040075933354</v>
      </c>
    </row>
    <row r="572" spans="1:18" s="112" customFormat="1" x14ac:dyDescent="0.35">
      <c r="A572" s="106">
        <v>12</v>
      </c>
      <c r="B572" s="107" t="s">
        <v>58</v>
      </c>
      <c r="C572" s="107"/>
      <c r="D572" s="107"/>
      <c r="E572" s="107" t="s">
        <v>75</v>
      </c>
      <c r="F572" s="107"/>
      <c r="G572" s="107" t="s">
        <v>410</v>
      </c>
      <c r="H572" s="113">
        <f>SUM(H565:H571)</f>
        <v>23738</v>
      </c>
      <c r="I572" s="106"/>
      <c r="J572" s="109">
        <f>SUM(J565:J571)</f>
        <v>4350193.82</v>
      </c>
      <c r="K572" s="109">
        <f>SUM(K565:K571)</f>
        <v>4450211.1100000003</v>
      </c>
      <c r="L572" s="109">
        <f>SUM(L565:L571)</f>
        <v>13068178.530000001</v>
      </c>
      <c r="M572" s="109">
        <f>SUM(M565:M571)</f>
        <v>12103478.449999999</v>
      </c>
      <c r="N572" s="107">
        <v>6</v>
      </c>
      <c r="O572" s="107">
        <v>6</v>
      </c>
      <c r="P572" s="107">
        <f>N572-O572</f>
        <v>0</v>
      </c>
      <c r="Q572" s="110">
        <f t="shared" si="19"/>
        <v>964700.08000000194</v>
      </c>
      <c r="R572" s="111">
        <f>L572/H572</f>
        <v>550.5172520852642</v>
      </c>
    </row>
    <row r="573" spans="1:18" x14ac:dyDescent="0.35">
      <c r="A573" s="100">
        <v>1</v>
      </c>
      <c r="B573" s="101" t="s">
        <v>58</v>
      </c>
      <c r="C573" s="101" t="s">
        <v>411</v>
      </c>
      <c r="D573" s="101" t="s">
        <v>142</v>
      </c>
      <c r="E573" s="101" t="s">
        <v>412</v>
      </c>
      <c r="F573" s="101" t="s">
        <v>208</v>
      </c>
      <c r="G573" s="101" t="s">
        <v>413</v>
      </c>
      <c r="H573" s="102"/>
      <c r="I573" s="100"/>
      <c r="J573" s="103"/>
      <c r="K573" s="104"/>
      <c r="L573" s="105"/>
      <c r="M573" s="105"/>
      <c r="N573" s="101"/>
      <c r="O573" s="101"/>
      <c r="P573" s="101"/>
    </row>
    <row r="574" spans="1:18" x14ac:dyDescent="0.35">
      <c r="A574" s="100">
        <v>2</v>
      </c>
      <c r="B574" s="101" t="s">
        <v>58</v>
      </c>
      <c r="C574" s="101" t="s">
        <v>411</v>
      </c>
      <c r="D574" s="101" t="s">
        <v>142</v>
      </c>
      <c r="E574" s="101" t="s">
        <v>412</v>
      </c>
      <c r="F574" s="101" t="s">
        <v>178</v>
      </c>
      <c r="G574" s="101" t="s">
        <v>797</v>
      </c>
      <c r="H574" s="102">
        <v>3544</v>
      </c>
      <c r="I574" s="100">
        <v>3</v>
      </c>
      <c r="J574" s="103">
        <f>'เลย '!F118</f>
        <v>1215887.97</v>
      </c>
      <c r="K574" s="104">
        <f>SUM('เลย '!AM118)</f>
        <v>824789.87999999989</v>
      </c>
      <c r="L574" s="105">
        <f>'เลย '!AN118</f>
        <v>1370382.72</v>
      </c>
      <c r="M574" s="105">
        <f>'เลย '!AO118</f>
        <v>1170997.8899999999</v>
      </c>
      <c r="N574" s="101"/>
      <c r="O574" s="101"/>
      <c r="P574" s="101"/>
      <c r="Q574" s="93">
        <f t="shared" si="19"/>
        <v>199384.83000000007</v>
      </c>
      <c r="R574" s="94">
        <f t="shared" si="20"/>
        <v>386.67683972911965</v>
      </c>
    </row>
    <row r="575" spans="1:18" x14ac:dyDescent="0.35">
      <c r="A575" s="100">
        <v>3</v>
      </c>
      <c r="B575" s="101" t="s">
        <v>58</v>
      </c>
      <c r="C575" s="101" t="s">
        <v>411</v>
      </c>
      <c r="D575" s="101" t="s">
        <v>142</v>
      </c>
      <c r="E575" s="101" t="s">
        <v>412</v>
      </c>
      <c r="F575" s="101" t="s">
        <v>178</v>
      </c>
      <c r="G575" s="101" t="s">
        <v>798</v>
      </c>
      <c r="H575" s="102">
        <v>3372</v>
      </c>
      <c r="I575" s="100">
        <v>3</v>
      </c>
      <c r="J575" s="103">
        <f>'เลย '!F119</f>
        <v>1028563.16</v>
      </c>
      <c r="K575" s="104">
        <f>SUM('เลย '!AM119)</f>
        <v>992377.04</v>
      </c>
      <c r="L575" s="105">
        <f>'เลย '!AN119</f>
        <v>2192357.0099999998</v>
      </c>
      <c r="M575" s="105">
        <f>'เลย '!AO119</f>
        <v>1896253</v>
      </c>
      <c r="N575" s="101"/>
      <c r="O575" s="101"/>
      <c r="P575" s="101"/>
      <c r="Q575" s="93">
        <f t="shared" si="19"/>
        <v>296104.00999999978</v>
      </c>
      <c r="R575" s="94">
        <f t="shared" si="20"/>
        <v>650.16518683274012</v>
      </c>
    </row>
    <row r="576" spans="1:18" x14ac:dyDescent="0.35">
      <c r="A576" s="100">
        <v>4</v>
      </c>
      <c r="B576" s="101" t="s">
        <v>58</v>
      </c>
      <c r="C576" s="101" t="s">
        <v>411</v>
      </c>
      <c r="D576" s="101" t="s">
        <v>142</v>
      </c>
      <c r="E576" s="101" t="s">
        <v>412</v>
      </c>
      <c r="F576" s="101" t="s">
        <v>178</v>
      </c>
      <c r="G576" s="101" t="s">
        <v>799</v>
      </c>
      <c r="H576" s="102">
        <v>3603</v>
      </c>
      <c r="I576" s="100">
        <v>3</v>
      </c>
      <c r="J576" s="103">
        <f>'เลย '!F120</f>
        <v>949266.85</v>
      </c>
      <c r="K576" s="104">
        <f>SUM('เลย '!AM120)</f>
        <v>975094.42999999993</v>
      </c>
      <c r="L576" s="105">
        <f>'เลย '!AN120</f>
        <v>1986775.5999999999</v>
      </c>
      <c r="M576" s="105">
        <f>'เลย '!AO120</f>
        <v>1397596.14</v>
      </c>
      <c r="N576" s="101"/>
      <c r="O576" s="101"/>
      <c r="P576" s="101"/>
      <c r="Q576" s="93">
        <f t="shared" si="19"/>
        <v>589179.46</v>
      </c>
      <c r="R576" s="94">
        <f t="shared" si="20"/>
        <v>551.42259228420755</v>
      </c>
    </row>
    <row r="577" spans="1:18" x14ac:dyDescent="0.35">
      <c r="A577" s="100">
        <v>5</v>
      </c>
      <c r="B577" s="101" t="s">
        <v>58</v>
      </c>
      <c r="C577" s="101" t="s">
        <v>411</v>
      </c>
      <c r="D577" s="101" t="s">
        <v>142</v>
      </c>
      <c r="E577" s="101" t="s">
        <v>412</v>
      </c>
      <c r="F577" s="101" t="s">
        <v>178</v>
      </c>
      <c r="G577" s="101" t="s">
        <v>800</v>
      </c>
      <c r="H577" s="102">
        <v>4008</v>
      </c>
      <c r="I577" s="100">
        <v>3</v>
      </c>
      <c r="J577" s="103">
        <f>'เลย '!F121</f>
        <v>545318.59</v>
      </c>
      <c r="K577" s="104">
        <f>SUM('เลย '!AM121)</f>
        <v>568776.99</v>
      </c>
      <c r="L577" s="105">
        <f>'เลย '!AN121</f>
        <v>1559775.28</v>
      </c>
      <c r="M577" s="105">
        <f>'เลย '!AO121</f>
        <v>1243870.04</v>
      </c>
      <c r="N577" s="101"/>
      <c r="O577" s="101"/>
      <c r="P577" s="101"/>
      <c r="Q577" s="93">
        <f t="shared" si="19"/>
        <v>315905.24</v>
      </c>
      <c r="R577" s="94">
        <f t="shared" si="20"/>
        <v>389.16548902195609</v>
      </c>
    </row>
    <row r="578" spans="1:18" x14ac:dyDescent="0.35">
      <c r="A578" s="100">
        <v>6</v>
      </c>
      <c r="B578" s="101" t="s">
        <v>58</v>
      </c>
      <c r="C578" s="101" t="s">
        <v>411</v>
      </c>
      <c r="D578" s="101" t="s">
        <v>142</v>
      </c>
      <c r="E578" s="101" t="s">
        <v>412</v>
      </c>
      <c r="F578" s="101" t="s">
        <v>178</v>
      </c>
      <c r="G578" s="101" t="s">
        <v>801</v>
      </c>
      <c r="H578" s="102">
        <v>1495</v>
      </c>
      <c r="I578" s="100">
        <v>1</v>
      </c>
      <c r="J578" s="103">
        <f>'เลย '!F122</f>
        <v>569749.27</v>
      </c>
      <c r="K578" s="104">
        <f>SUM('เลย '!AM122)</f>
        <v>616509.81000000006</v>
      </c>
      <c r="L578" s="105">
        <f>'เลย '!AN122</f>
        <v>1268678.6400000001</v>
      </c>
      <c r="M578" s="105">
        <f>'เลย '!AO122</f>
        <v>1206683.7400000002</v>
      </c>
      <c r="N578" s="101"/>
      <c r="O578" s="101"/>
      <c r="P578" s="101"/>
      <c r="Q578" s="93">
        <f t="shared" si="19"/>
        <v>61994.899999999907</v>
      </c>
      <c r="R578" s="94">
        <f t="shared" si="20"/>
        <v>848.61447491638808</v>
      </c>
    </row>
    <row r="579" spans="1:18" x14ac:dyDescent="0.35">
      <c r="A579" s="100">
        <v>7</v>
      </c>
      <c r="B579" s="101" t="s">
        <v>58</v>
      </c>
      <c r="C579" s="101" t="s">
        <v>411</v>
      </c>
      <c r="D579" s="101" t="s">
        <v>142</v>
      </c>
      <c r="E579" s="101" t="s">
        <v>412</v>
      </c>
      <c r="F579" s="101" t="s">
        <v>178</v>
      </c>
      <c r="G579" s="101" t="s">
        <v>802</v>
      </c>
      <c r="H579" s="102">
        <v>2456</v>
      </c>
      <c r="I579" s="100">
        <v>2</v>
      </c>
      <c r="J579" s="103">
        <f>'เลย '!F123</f>
        <v>748412.49</v>
      </c>
      <c r="K579" s="104">
        <f>SUM('เลย '!AM123)</f>
        <v>798383.34</v>
      </c>
      <c r="L579" s="105">
        <f>'เลย '!AN123</f>
        <v>1877499.42</v>
      </c>
      <c r="M579" s="105">
        <f>'เลย '!AO123</f>
        <v>1547275.92</v>
      </c>
      <c r="N579" s="101"/>
      <c r="O579" s="101"/>
      <c r="P579" s="101"/>
      <c r="Q579" s="93">
        <f t="shared" si="19"/>
        <v>330223.5</v>
      </c>
      <c r="R579" s="94">
        <f t="shared" si="20"/>
        <v>764.454161237785</v>
      </c>
    </row>
    <row r="580" spans="1:18" x14ac:dyDescent="0.35">
      <c r="A580" s="100">
        <v>8</v>
      </c>
      <c r="B580" s="101" t="s">
        <v>58</v>
      </c>
      <c r="C580" s="101" t="s">
        <v>411</v>
      </c>
      <c r="D580" s="101" t="s">
        <v>142</v>
      </c>
      <c r="E580" s="101" t="s">
        <v>412</v>
      </c>
      <c r="F580" s="101" t="s">
        <v>178</v>
      </c>
      <c r="G580" s="101" t="s">
        <v>803</v>
      </c>
      <c r="H580" s="102">
        <v>3265</v>
      </c>
      <c r="I580" s="100">
        <v>3</v>
      </c>
      <c r="J580" s="103">
        <f>'เลย '!F124</f>
        <v>379556.25</v>
      </c>
      <c r="K580" s="104">
        <f>SUM('เลย '!AM124)</f>
        <v>326962.76</v>
      </c>
      <c r="L580" s="105">
        <f>'เลย '!AN124</f>
        <v>1708057.9</v>
      </c>
      <c r="M580" s="105">
        <f>'เลย '!AO124</f>
        <v>1597906.33</v>
      </c>
      <c r="N580" s="101"/>
      <c r="O580" s="101"/>
      <c r="P580" s="101"/>
      <c r="Q580" s="93">
        <f t="shared" si="19"/>
        <v>110151.56999999983</v>
      </c>
      <c r="R580" s="94">
        <f t="shared" si="20"/>
        <v>523.14177641653907</v>
      </c>
    </row>
    <row r="581" spans="1:18" x14ac:dyDescent="0.35">
      <c r="A581" s="100">
        <v>9</v>
      </c>
      <c r="B581" s="101" t="s">
        <v>58</v>
      </c>
      <c r="C581" s="101" t="s">
        <v>411</v>
      </c>
      <c r="D581" s="101" t="s">
        <v>142</v>
      </c>
      <c r="E581" s="101" t="s">
        <v>412</v>
      </c>
      <c r="F581" s="101" t="s">
        <v>178</v>
      </c>
      <c r="G581" s="101" t="s">
        <v>804</v>
      </c>
      <c r="H581" s="102">
        <v>2444</v>
      </c>
      <c r="I581" s="100">
        <v>2</v>
      </c>
      <c r="J581" s="103">
        <f>'เลย '!F125</f>
        <v>732572.45</v>
      </c>
      <c r="K581" s="104">
        <f>SUM('เลย '!AM125)</f>
        <v>724312.19</v>
      </c>
      <c r="L581" s="105">
        <f>'เลย '!AN125</f>
        <v>2830536.23</v>
      </c>
      <c r="M581" s="105">
        <f>'เลย '!AO125</f>
        <v>2432149.25</v>
      </c>
      <c r="N581" s="101"/>
      <c r="O581" s="101"/>
      <c r="P581" s="101"/>
      <c r="Q581" s="93">
        <f t="shared" si="19"/>
        <v>398386.98</v>
      </c>
      <c r="R581" s="94">
        <f t="shared" si="20"/>
        <v>1158.157213584288</v>
      </c>
    </row>
    <row r="582" spans="1:18" s="112" customFormat="1" x14ac:dyDescent="0.35">
      <c r="A582" s="106">
        <v>13</v>
      </c>
      <c r="B582" s="107" t="s">
        <v>58</v>
      </c>
      <c r="C582" s="107"/>
      <c r="D582" s="107"/>
      <c r="E582" s="107" t="s">
        <v>75</v>
      </c>
      <c r="F582" s="107"/>
      <c r="G582" s="107" t="s">
        <v>414</v>
      </c>
      <c r="H582" s="113">
        <f>SUM(H573:H581)</f>
        <v>24187</v>
      </c>
      <c r="I582" s="106"/>
      <c r="J582" s="109">
        <f>SUM(J573:J581)</f>
        <v>6169327.0300000003</v>
      </c>
      <c r="K582" s="109">
        <f>SUM(K573:K581)</f>
        <v>5827206.4399999995</v>
      </c>
      <c r="L582" s="109">
        <f>SUM(L573:L581)</f>
        <v>14794062.800000001</v>
      </c>
      <c r="M582" s="109">
        <f>SUM(M573:M581)</f>
        <v>12492732.310000001</v>
      </c>
      <c r="N582" s="107">
        <v>8</v>
      </c>
      <c r="O582" s="107">
        <v>8</v>
      </c>
      <c r="P582" s="107">
        <f>N582-O582</f>
        <v>0</v>
      </c>
      <c r="Q582" s="110">
        <f t="shared" si="19"/>
        <v>2301330.4900000002</v>
      </c>
      <c r="R582" s="111">
        <f>L582/H582</f>
        <v>611.65348327614015</v>
      </c>
    </row>
    <row r="583" spans="1:18" x14ac:dyDescent="0.35">
      <c r="A583" s="100">
        <v>1</v>
      </c>
      <c r="B583" s="101" t="s">
        <v>58</v>
      </c>
      <c r="C583" s="101" t="s">
        <v>415</v>
      </c>
      <c r="D583" s="101" t="s">
        <v>145</v>
      </c>
      <c r="E583" s="101" t="s">
        <v>416</v>
      </c>
      <c r="F583" s="101" t="s">
        <v>208</v>
      </c>
      <c r="G583" s="101" t="s">
        <v>417</v>
      </c>
      <c r="H583" s="102"/>
      <c r="I583" s="100"/>
      <c r="J583" s="103"/>
      <c r="K583" s="104"/>
      <c r="L583" s="105"/>
      <c r="M583" s="105"/>
      <c r="N583" s="101"/>
      <c r="O583" s="101"/>
      <c r="P583" s="101"/>
    </row>
    <row r="584" spans="1:18" x14ac:dyDescent="0.35">
      <c r="A584" s="100">
        <v>2</v>
      </c>
      <c r="B584" s="101" t="s">
        <v>58</v>
      </c>
      <c r="C584" s="101" t="s">
        <v>415</v>
      </c>
      <c r="D584" s="101" t="s">
        <v>145</v>
      </c>
      <c r="E584" s="101" t="s">
        <v>416</v>
      </c>
      <c r="F584" s="101" t="s">
        <v>178</v>
      </c>
      <c r="G584" s="101" t="s">
        <v>805</v>
      </c>
      <c r="H584" s="102">
        <v>5041</v>
      </c>
      <c r="I584" s="100">
        <v>4</v>
      </c>
      <c r="J584" s="103">
        <f>'เลย '!F126</f>
        <v>722189.58</v>
      </c>
      <c r="K584" s="104">
        <f>SUM('เลย '!AM126)</f>
        <v>723169.12999999989</v>
      </c>
      <c r="L584" s="105">
        <f>'เลย '!AN126</f>
        <v>2210307.4500000002</v>
      </c>
      <c r="M584" s="105">
        <f>'เลย '!AO126</f>
        <v>1847851.77</v>
      </c>
      <c r="N584" s="101"/>
      <c r="O584" s="101"/>
      <c r="P584" s="101"/>
      <c r="Q584" s="93">
        <f t="shared" ref="Q584:Q646" si="21">L584-M584</f>
        <v>362455.68000000017</v>
      </c>
      <c r="R584" s="94">
        <f t="shared" ref="R584:R646" si="22">L584/H584</f>
        <v>438.46606824042851</v>
      </c>
    </row>
    <row r="585" spans="1:18" x14ac:dyDescent="0.35">
      <c r="A585" s="100">
        <v>3</v>
      </c>
      <c r="B585" s="101" t="s">
        <v>58</v>
      </c>
      <c r="C585" s="101" t="s">
        <v>415</v>
      </c>
      <c r="D585" s="101" t="s">
        <v>145</v>
      </c>
      <c r="E585" s="101" t="s">
        <v>416</v>
      </c>
      <c r="F585" s="101" t="s">
        <v>178</v>
      </c>
      <c r="G585" s="101" t="s">
        <v>806</v>
      </c>
      <c r="H585" s="102">
        <v>2924</v>
      </c>
      <c r="I585" s="100">
        <v>2</v>
      </c>
      <c r="J585" s="103">
        <f>'เลย '!F127</f>
        <v>82351.88</v>
      </c>
      <c r="K585" s="104">
        <f>SUM('เลย '!AM127)</f>
        <v>86614.069999999992</v>
      </c>
      <c r="L585" s="105">
        <f>'เลย '!AN127</f>
        <v>1505138.0699999998</v>
      </c>
      <c r="M585" s="105">
        <f>'เลย '!AO127</f>
        <v>1420358.8499999999</v>
      </c>
      <c r="N585" s="101"/>
      <c r="O585" s="101"/>
      <c r="P585" s="101"/>
      <c r="Q585" s="93">
        <f t="shared" si="21"/>
        <v>84779.219999999972</v>
      </c>
      <c r="R585" s="94">
        <f t="shared" si="22"/>
        <v>514.75310191518463</v>
      </c>
    </row>
    <row r="586" spans="1:18" x14ac:dyDescent="0.35">
      <c r="A586" s="100">
        <v>4</v>
      </c>
      <c r="B586" s="101" t="s">
        <v>58</v>
      </c>
      <c r="C586" s="101" t="s">
        <v>415</v>
      </c>
      <c r="D586" s="101" t="s">
        <v>145</v>
      </c>
      <c r="E586" s="101" t="s">
        <v>416</v>
      </c>
      <c r="F586" s="101" t="s">
        <v>178</v>
      </c>
      <c r="G586" s="101" t="s">
        <v>807</v>
      </c>
      <c r="H586" s="102">
        <v>5642</v>
      </c>
      <c r="I586" s="100">
        <v>4</v>
      </c>
      <c r="J586" s="103">
        <f>'เลย '!F128</f>
        <v>1102188.74</v>
      </c>
      <c r="K586" s="104">
        <f>SUM('เลย '!AM128)</f>
        <v>585510.35</v>
      </c>
      <c r="L586" s="105">
        <f>'เลย '!AN128</f>
        <v>3223864.8099999996</v>
      </c>
      <c r="M586" s="105">
        <f>'เลย '!AO128</f>
        <v>3174046.4699999997</v>
      </c>
      <c r="N586" s="101"/>
      <c r="O586" s="101"/>
      <c r="P586" s="101"/>
      <c r="Q586" s="93">
        <f t="shared" si="21"/>
        <v>49818.339999999851</v>
      </c>
      <c r="R586" s="94">
        <f t="shared" si="22"/>
        <v>571.40461006735188</v>
      </c>
    </row>
    <row r="587" spans="1:18" x14ac:dyDescent="0.35">
      <c r="A587" s="100">
        <v>5</v>
      </c>
      <c r="B587" s="101" t="s">
        <v>58</v>
      </c>
      <c r="C587" s="101" t="s">
        <v>415</v>
      </c>
      <c r="D587" s="101" t="s">
        <v>145</v>
      </c>
      <c r="E587" s="101" t="s">
        <v>416</v>
      </c>
      <c r="F587" s="101" t="s">
        <v>178</v>
      </c>
      <c r="G587" s="101" t="s">
        <v>808</v>
      </c>
      <c r="H587" s="102">
        <v>2953</v>
      </c>
      <c r="I587" s="100">
        <v>2</v>
      </c>
      <c r="J587" s="103">
        <f>'เลย '!F129</f>
        <v>885633.36</v>
      </c>
      <c r="K587" s="104">
        <f>SUM('เลย '!AM129)</f>
        <v>848620.3</v>
      </c>
      <c r="L587" s="105">
        <f>'เลย '!AN129</f>
        <v>1736695.44</v>
      </c>
      <c r="M587" s="105">
        <f>'เลย '!AO129</f>
        <v>1224362.4200000002</v>
      </c>
      <c r="N587" s="101"/>
      <c r="O587" s="101"/>
      <c r="P587" s="101"/>
      <c r="Q587" s="93">
        <f t="shared" si="21"/>
        <v>512333.01999999979</v>
      </c>
      <c r="R587" s="94">
        <f t="shared" si="22"/>
        <v>588.1122384016254</v>
      </c>
    </row>
    <row r="588" spans="1:18" x14ac:dyDescent="0.35">
      <c r="A588" s="100">
        <v>6</v>
      </c>
      <c r="B588" s="101" t="s">
        <v>58</v>
      </c>
      <c r="C588" s="101" t="s">
        <v>415</v>
      </c>
      <c r="D588" s="101" t="s">
        <v>145</v>
      </c>
      <c r="E588" s="101" t="s">
        <v>416</v>
      </c>
      <c r="F588" s="101" t="s">
        <v>178</v>
      </c>
      <c r="G588" s="101" t="s">
        <v>809</v>
      </c>
      <c r="H588" s="102">
        <v>2821</v>
      </c>
      <c r="I588" s="100">
        <v>2</v>
      </c>
      <c r="J588" s="103">
        <f>'เลย '!F130</f>
        <v>222938.65</v>
      </c>
      <c r="K588" s="104">
        <f>SUM('เลย '!AM130)</f>
        <v>79998.34</v>
      </c>
      <c r="L588" s="105">
        <f>'เลย '!AN130</f>
        <v>112960.86000000002</v>
      </c>
      <c r="M588" s="105">
        <f>'เลย '!AO130</f>
        <v>146976.01</v>
      </c>
      <c r="N588" s="101"/>
      <c r="O588" s="101"/>
      <c r="P588" s="101"/>
      <c r="Q588" s="93">
        <f t="shared" si="21"/>
        <v>-34015.149999999994</v>
      </c>
      <c r="R588" s="94">
        <f t="shared" si="22"/>
        <v>40.042842963488127</v>
      </c>
    </row>
    <row r="589" spans="1:18" s="112" customFormat="1" x14ac:dyDescent="0.35">
      <c r="A589" s="106">
        <v>14</v>
      </c>
      <c r="B589" s="107" t="s">
        <v>58</v>
      </c>
      <c r="C589" s="107"/>
      <c r="D589" s="107"/>
      <c r="E589" s="107" t="s">
        <v>75</v>
      </c>
      <c r="F589" s="107"/>
      <c r="G589" s="107" t="s">
        <v>418</v>
      </c>
      <c r="H589" s="113">
        <f>SUM(H583:H588)</f>
        <v>19381</v>
      </c>
      <c r="I589" s="106"/>
      <c r="J589" s="109">
        <f>SUM(J583:J588)</f>
        <v>3015302.21</v>
      </c>
      <c r="K589" s="109">
        <f>SUM(K583:K588)</f>
        <v>2323912.1899999995</v>
      </c>
      <c r="L589" s="109">
        <f>SUM(L583:L588)</f>
        <v>8788966.629999999</v>
      </c>
      <c r="M589" s="109">
        <f>SUM(M583:M588)</f>
        <v>7813595.5199999996</v>
      </c>
      <c r="N589" s="107">
        <v>5</v>
      </c>
      <c r="O589" s="107">
        <v>5</v>
      </c>
      <c r="P589" s="107">
        <f>N589-O589</f>
        <v>0</v>
      </c>
      <c r="Q589" s="110">
        <f t="shared" si="21"/>
        <v>975371.1099999994</v>
      </c>
      <c r="R589" s="111">
        <f t="shared" si="22"/>
        <v>453.48365048243119</v>
      </c>
    </row>
    <row r="590" spans="1:18" s="112" customFormat="1" ht="21.75" thickBot="1" x14ac:dyDescent="0.4">
      <c r="A590" s="121"/>
      <c r="B590" s="122" t="s">
        <v>58</v>
      </c>
      <c r="C590" s="122" t="s">
        <v>58</v>
      </c>
      <c r="D590" s="122" t="s">
        <v>58</v>
      </c>
      <c r="E590" s="122" t="s">
        <v>58</v>
      </c>
      <c r="F590" s="122"/>
      <c r="G590" s="122" t="s">
        <v>419</v>
      </c>
      <c r="H590" s="123">
        <f>H455+H462+H478+H490+H505+H512+H520+H531+H550+H557+H564+H572+H582+H589</f>
        <v>405693</v>
      </c>
      <c r="I590" s="121"/>
      <c r="J590" s="124">
        <f t="shared" ref="J590:O590" si="23">J455+J462+J478+J490+J505+J512+J520+J531+J550+J557+J564+J572+J582+J589</f>
        <v>91333213.720000014</v>
      </c>
      <c r="K590" s="125">
        <f t="shared" si="23"/>
        <v>94693878.760000005</v>
      </c>
      <c r="L590" s="124">
        <f t="shared" si="23"/>
        <v>250984919.09000003</v>
      </c>
      <c r="M590" s="124">
        <f t="shared" si="23"/>
        <v>218507369.40000004</v>
      </c>
      <c r="N590" s="122">
        <f t="shared" si="23"/>
        <v>127</v>
      </c>
      <c r="O590" s="122">
        <f t="shared" si="23"/>
        <v>127</v>
      </c>
      <c r="P590" s="122">
        <f>N590-O590</f>
        <v>0</v>
      </c>
      <c r="Q590" s="110">
        <f t="shared" si="21"/>
        <v>32477549.689999998</v>
      </c>
      <c r="R590" s="111">
        <f t="shared" si="22"/>
        <v>618.65725829629798</v>
      </c>
    </row>
    <row r="591" spans="1:18" ht="22.5" thickTop="1" thickBot="1" x14ac:dyDescent="0.4">
      <c r="A591" s="126"/>
      <c r="B591" s="127"/>
      <c r="C591" s="127"/>
      <c r="D591" s="127"/>
      <c r="E591" s="392" t="s">
        <v>420</v>
      </c>
      <c r="F591" s="393"/>
      <c r="G591" s="394"/>
      <c r="H591" s="128"/>
      <c r="I591" s="126"/>
      <c r="J591" s="129">
        <f>J590/O590</f>
        <v>719159.16314960644</v>
      </c>
      <c r="K591" s="130">
        <f>K590/O590</f>
        <v>745621.09259842522</v>
      </c>
      <c r="L591" s="129">
        <f>L590/O590</f>
        <v>1976259.2054330711</v>
      </c>
      <c r="M591" s="129">
        <f>M590/O590</f>
        <v>1720530.4677165358</v>
      </c>
      <c r="N591" s="178"/>
      <c r="O591" s="178"/>
      <c r="P591" s="178"/>
      <c r="Q591" s="93">
        <f t="shared" si="21"/>
        <v>255728.73771653534</v>
      </c>
    </row>
    <row r="592" spans="1:18" ht="21.75" thickTop="1" x14ac:dyDescent="0.35">
      <c r="A592" s="131">
        <v>1</v>
      </c>
      <c r="B592" s="132" t="s">
        <v>60</v>
      </c>
      <c r="C592" s="132" t="s">
        <v>421</v>
      </c>
      <c r="D592" s="132" t="s">
        <v>422</v>
      </c>
      <c r="E592" s="132" t="s">
        <v>423</v>
      </c>
      <c r="F592" s="132" t="s">
        <v>175</v>
      </c>
      <c r="G592" s="132" t="s">
        <v>424</v>
      </c>
      <c r="H592" s="133"/>
      <c r="I592" s="131"/>
      <c r="J592" s="134"/>
      <c r="K592" s="135"/>
      <c r="L592" s="136"/>
      <c r="M592" s="136"/>
      <c r="N592" s="132"/>
      <c r="O592" s="132"/>
      <c r="P592" s="132"/>
    </row>
    <row r="593" spans="1:18" x14ac:dyDescent="0.35">
      <c r="A593" s="100">
        <v>2</v>
      </c>
      <c r="B593" s="101" t="s">
        <v>60</v>
      </c>
      <c r="C593" s="101" t="s">
        <v>421</v>
      </c>
      <c r="D593" s="101" t="s">
        <v>422</v>
      </c>
      <c r="E593" s="101" t="s">
        <v>423</v>
      </c>
      <c r="F593" s="101" t="s">
        <v>178</v>
      </c>
      <c r="G593" s="101" t="s">
        <v>1022</v>
      </c>
      <c r="H593" s="102">
        <v>4149</v>
      </c>
      <c r="I593" s="100">
        <v>3</v>
      </c>
      <c r="J593" s="103">
        <f>หนองคาย!F12</f>
        <v>1152130.68</v>
      </c>
      <c r="K593" s="104">
        <f>หนองคาย!AH12</f>
        <v>1178423.8099999998</v>
      </c>
      <c r="L593" s="105">
        <f>หนองคาย!AI12</f>
        <v>3521688.94</v>
      </c>
      <c r="M593" s="105">
        <f>หนองคาย!AJ12</f>
        <v>2674818.84</v>
      </c>
      <c r="N593" s="101"/>
      <c r="O593" s="101"/>
      <c r="P593" s="101"/>
      <c r="Q593" s="93">
        <f t="shared" si="21"/>
        <v>846870.10000000009</v>
      </c>
      <c r="R593" s="94">
        <f t="shared" si="22"/>
        <v>848.80427572909139</v>
      </c>
    </row>
    <row r="594" spans="1:18" x14ac:dyDescent="0.35">
      <c r="A594" s="100">
        <v>3</v>
      </c>
      <c r="B594" s="101" t="s">
        <v>60</v>
      </c>
      <c r="C594" s="101" t="s">
        <v>421</v>
      </c>
      <c r="D594" s="101" t="s">
        <v>422</v>
      </c>
      <c r="E594" s="101" t="s">
        <v>423</v>
      </c>
      <c r="F594" s="101" t="s">
        <v>178</v>
      </c>
      <c r="G594" s="101" t="s">
        <v>1023</v>
      </c>
      <c r="H594" s="102">
        <v>4404</v>
      </c>
      <c r="I594" s="100">
        <v>3</v>
      </c>
      <c r="J594" s="103">
        <f>หนองคาย!F13</f>
        <v>738463.23</v>
      </c>
      <c r="K594" s="104">
        <f>หนองคาย!AH13</f>
        <v>957382.19</v>
      </c>
      <c r="L594" s="105">
        <f>หนองคาย!AI13</f>
        <v>2967350.29</v>
      </c>
      <c r="M594" s="105">
        <f>หนองคาย!AJ13</f>
        <v>2186181.23</v>
      </c>
      <c r="N594" s="101"/>
      <c r="O594" s="101"/>
      <c r="P594" s="101"/>
      <c r="Q594" s="93">
        <f t="shared" si="21"/>
        <v>781169.06</v>
      </c>
      <c r="R594" s="94">
        <f t="shared" si="22"/>
        <v>673.78526112624888</v>
      </c>
    </row>
    <row r="595" spans="1:18" x14ac:dyDescent="0.35">
      <c r="A595" s="100">
        <v>4</v>
      </c>
      <c r="B595" s="101" t="s">
        <v>60</v>
      </c>
      <c r="C595" s="101" t="s">
        <v>421</v>
      </c>
      <c r="D595" s="101" t="s">
        <v>422</v>
      </c>
      <c r="E595" s="101" t="s">
        <v>423</v>
      </c>
      <c r="F595" s="101" t="s">
        <v>178</v>
      </c>
      <c r="G595" s="101" t="s">
        <v>1024</v>
      </c>
      <c r="H595" s="102">
        <v>2830</v>
      </c>
      <c r="I595" s="100">
        <v>2</v>
      </c>
      <c r="J595" s="103">
        <f>หนองคาย!F14</f>
        <v>651955.39</v>
      </c>
      <c r="K595" s="104">
        <f>หนองคาย!AH14</f>
        <v>960381.14</v>
      </c>
      <c r="L595" s="105">
        <f>หนองคาย!AI14</f>
        <v>2300230.34</v>
      </c>
      <c r="M595" s="105">
        <f>หนองคาย!AJ14</f>
        <v>1607875.24</v>
      </c>
      <c r="N595" s="101"/>
      <c r="O595" s="101"/>
      <c r="P595" s="101"/>
      <c r="Q595" s="93">
        <f t="shared" si="21"/>
        <v>692355.09999999986</v>
      </c>
      <c r="R595" s="94">
        <f t="shared" si="22"/>
        <v>812.80224028268549</v>
      </c>
    </row>
    <row r="596" spans="1:18" x14ac:dyDescent="0.35">
      <c r="A596" s="100">
        <v>5</v>
      </c>
      <c r="B596" s="101" t="s">
        <v>60</v>
      </c>
      <c r="C596" s="101" t="s">
        <v>421</v>
      </c>
      <c r="D596" s="101" t="s">
        <v>422</v>
      </c>
      <c r="E596" s="101" t="s">
        <v>423</v>
      </c>
      <c r="F596" s="101" t="s">
        <v>178</v>
      </c>
      <c r="G596" s="101" t="s">
        <v>1025</v>
      </c>
      <c r="H596" s="102">
        <v>4180</v>
      </c>
      <c r="I596" s="100">
        <v>3</v>
      </c>
      <c r="J596" s="103">
        <f>หนองคาย!F15</f>
        <v>416402.67</v>
      </c>
      <c r="K596" s="104">
        <f>หนองคาย!AH15</f>
        <v>491486.20999999996</v>
      </c>
      <c r="L596" s="105">
        <f>หนองคาย!AI15</f>
        <v>2781986.7</v>
      </c>
      <c r="M596" s="105">
        <f>หนองคาย!AJ15</f>
        <v>2616989.1800000002</v>
      </c>
      <c r="N596" s="101"/>
      <c r="O596" s="101"/>
      <c r="P596" s="101"/>
      <c r="Q596" s="93">
        <f t="shared" si="21"/>
        <v>164997.52000000002</v>
      </c>
      <c r="R596" s="94">
        <f t="shared" si="22"/>
        <v>665.54705741626799</v>
      </c>
    </row>
    <row r="597" spans="1:18" x14ac:dyDescent="0.35">
      <c r="A597" s="100">
        <v>6</v>
      </c>
      <c r="B597" s="101" t="s">
        <v>60</v>
      </c>
      <c r="C597" s="101" t="s">
        <v>421</v>
      </c>
      <c r="D597" s="101" t="s">
        <v>422</v>
      </c>
      <c r="E597" s="101" t="s">
        <v>423</v>
      </c>
      <c r="F597" s="101" t="s">
        <v>178</v>
      </c>
      <c r="G597" s="101" t="s">
        <v>1026</v>
      </c>
      <c r="H597" s="102">
        <v>7166</v>
      </c>
      <c r="I597" s="100">
        <v>5</v>
      </c>
      <c r="J597" s="103">
        <f>หนองคาย!F16</f>
        <v>1030414.77</v>
      </c>
      <c r="K597" s="104">
        <f>หนองคาย!AH16</f>
        <v>1182058.3500000001</v>
      </c>
      <c r="L597" s="105">
        <f>หนองคาย!AI16</f>
        <v>3759455.91</v>
      </c>
      <c r="M597" s="105">
        <f>หนองคาย!AJ16</f>
        <v>3015748.2600000002</v>
      </c>
      <c r="N597" s="101"/>
      <c r="O597" s="101"/>
      <c r="P597" s="101"/>
      <c r="Q597" s="93">
        <f t="shared" si="21"/>
        <v>743707.64999999991</v>
      </c>
      <c r="R597" s="94">
        <f t="shared" si="22"/>
        <v>524.62404549260395</v>
      </c>
    </row>
    <row r="598" spans="1:18" x14ac:dyDescent="0.35">
      <c r="A598" s="100">
        <v>7</v>
      </c>
      <c r="B598" s="101" t="s">
        <v>60</v>
      </c>
      <c r="C598" s="101" t="s">
        <v>421</v>
      </c>
      <c r="D598" s="101" t="s">
        <v>422</v>
      </c>
      <c r="E598" s="101" t="s">
        <v>423</v>
      </c>
      <c r="F598" s="101" t="s">
        <v>178</v>
      </c>
      <c r="G598" s="101" t="s">
        <v>1027</v>
      </c>
      <c r="H598" s="102">
        <v>6340</v>
      </c>
      <c r="I598" s="100">
        <v>5</v>
      </c>
      <c r="J598" s="103">
        <f>หนองคาย!F17</f>
        <v>1451480.84</v>
      </c>
      <c r="K598" s="104">
        <f>หนองคาย!AH17</f>
        <v>1515376.82</v>
      </c>
      <c r="L598" s="105">
        <f>หนองคาย!AI17</f>
        <v>3535037.6</v>
      </c>
      <c r="M598" s="105">
        <f>หนองคาย!AJ17</f>
        <v>2467391.7800000003</v>
      </c>
      <c r="N598" s="101"/>
      <c r="O598" s="101"/>
      <c r="P598" s="101"/>
      <c r="Q598" s="93">
        <f t="shared" si="21"/>
        <v>1067645.8199999998</v>
      </c>
      <c r="R598" s="94">
        <f t="shared" si="22"/>
        <v>557.57690851735015</v>
      </c>
    </row>
    <row r="599" spans="1:18" x14ac:dyDescent="0.35">
      <c r="A599" s="100">
        <v>8</v>
      </c>
      <c r="B599" s="101" t="s">
        <v>60</v>
      </c>
      <c r="C599" s="101" t="s">
        <v>421</v>
      </c>
      <c r="D599" s="101" t="s">
        <v>422</v>
      </c>
      <c r="E599" s="101" t="s">
        <v>423</v>
      </c>
      <c r="F599" s="101" t="s">
        <v>178</v>
      </c>
      <c r="G599" s="101" t="s">
        <v>1028</v>
      </c>
      <c r="H599" s="102">
        <v>2131</v>
      </c>
      <c r="I599" s="100">
        <v>2</v>
      </c>
      <c r="J599" s="103">
        <f>หนองคาย!F18</f>
        <v>735646.24</v>
      </c>
      <c r="K599" s="104">
        <f>หนองคาย!AH18</f>
        <v>745260.33</v>
      </c>
      <c r="L599" s="105">
        <f>หนองคาย!AI18</f>
        <v>2337284.71</v>
      </c>
      <c r="M599" s="105">
        <f>หนองคาย!AJ18</f>
        <v>2405959.36</v>
      </c>
      <c r="N599" s="101"/>
      <c r="O599" s="101"/>
      <c r="P599" s="101"/>
      <c r="Q599" s="93">
        <f t="shared" si="21"/>
        <v>-68674.649999999907</v>
      </c>
      <c r="R599" s="94">
        <f t="shared" si="22"/>
        <v>1096.8018348193336</v>
      </c>
    </row>
    <row r="600" spans="1:18" x14ac:dyDescent="0.35">
      <c r="A600" s="100">
        <v>9</v>
      </c>
      <c r="B600" s="101" t="s">
        <v>60</v>
      </c>
      <c r="C600" s="101" t="s">
        <v>421</v>
      </c>
      <c r="D600" s="101" t="s">
        <v>422</v>
      </c>
      <c r="E600" s="101" t="s">
        <v>423</v>
      </c>
      <c r="F600" s="101" t="s">
        <v>178</v>
      </c>
      <c r="G600" s="101" t="s">
        <v>1029</v>
      </c>
      <c r="H600" s="102">
        <v>821</v>
      </c>
      <c r="I600" s="100">
        <v>1</v>
      </c>
      <c r="J600" s="103">
        <f>หนองคาย!F19</f>
        <v>807089.91</v>
      </c>
      <c r="K600" s="104">
        <f>หนองคาย!AH19</f>
        <v>876201.07000000007</v>
      </c>
      <c r="L600" s="105">
        <f>หนองคาย!AI19</f>
        <v>1672173.94</v>
      </c>
      <c r="M600" s="105">
        <f>หนองคาย!AJ19</f>
        <v>1199254.7200000002</v>
      </c>
      <c r="N600" s="101"/>
      <c r="O600" s="101"/>
      <c r="P600" s="101"/>
      <c r="Q600" s="93">
        <f t="shared" si="21"/>
        <v>472919.21999999974</v>
      </c>
      <c r="R600" s="94">
        <f t="shared" si="22"/>
        <v>2036.7526674786845</v>
      </c>
    </row>
    <row r="601" spans="1:18" x14ac:dyDescent="0.35">
      <c r="A601" s="100">
        <v>10</v>
      </c>
      <c r="B601" s="101" t="s">
        <v>60</v>
      </c>
      <c r="C601" s="101" t="s">
        <v>421</v>
      </c>
      <c r="D601" s="101" t="s">
        <v>422</v>
      </c>
      <c r="E601" s="101" t="s">
        <v>423</v>
      </c>
      <c r="F601" s="101" t="s">
        <v>178</v>
      </c>
      <c r="G601" s="101" t="s">
        <v>1030</v>
      </c>
      <c r="H601" s="102">
        <v>5286</v>
      </c>
      <c r="I601" s="100">
        <v>4</v>
      </c>
      <c r="J601" s="103">
        <f>หนองคาย!F20</f>
        <v>1569994.58</v>
      </c>
      <c r="K601" s="104">
        <f>หนองคาย!AH20</f>
        <v>1820847.68</v>
      </c>
      <c r="L601" s="105">
        <f>หนองคาย!AI20</f>
        <v>2917538.11</v>
      </c>
      <c r="M601" s="105">
        <f>หนองคาย!AJ20</f>
        <v>1790311.5499999998</v>
      </c>
      <c r="N601" s="101"/>
      <c r="O601" s="101"/>
      <c r="P601" s="101"/>
      <c r="Q601" s="93">
        <f t="shared" si="21"/>
        <v>1127226.56</v>
      </c>
      <c r="R601" s="94">
        <f t="shared" si="22"/>
        <v>551.936835035944</v>
      </c>
    </row>
    <row r="602" spans="1:18" x14ac:dyDescent="0.35">
      <c r="A602" s="100">
        <v>11</v>
      </c>
      <c r="B602" s="101" t="s">
        <v>60</v>
      </c>
      <c r="C602" s="101" t="s">
        <v>421</v>
      </c>
      <c r="D602" s="101" t="s">
        <v>422</v>
      </c>
      <c r="E602" s="101" t="s">
        <v>423</v>
      </c>
      <c r="F602" s="101" t="s">
        <v>178</v>
      </c>
      <c r="G602" s="101" t="s">
        <v>1031</v>
      </c>
      <c r="H602" s="102">
        <v>5603</v>
      </c>
      <c r="I602" s="100">
        <v>4</v>
      </c>
      <c r="J602" s="103">
        <f>หนองคาย!F21</f>
        <v>1597422.02</v>
      </c>
      <c r="K602" s="104">
        <f>หนองคาย!AH21</f>
        <v>1751172.3199999998</v>
      </c>
      <c r="L602" s="105">
        <f>หนองคาย!AI21</f>
        <v>3561989.07</v>
      </c>
      <c r="M602" s="105">
        <f>หนองคาย!AJ21</f>
        <v>2960177.95</v>
      </c>
      <c r="N602" s="101"/>
      <c r="O602" s="101"/>
      <c r="P602" s="101"/>
      <c r="Q602" s="93">
        <f t="shared" si="21"/>
        <v>601811.11999999965</v>
      </c>
      <c r="R602" s="94">
        <f t="shared" si="22"/>
        <v>635.72890772800281</v>
      </c>
    </row>
    <row r="603" spans="1:18" x14ac:dyDescent="0.35">
      <c r="A603" s="100">
        <v>12</v>
      </c>
      <c r="B603" s="101" t="s">
        <v>60</v>
      </c>
      <c r="C603" s="101" t="s">
        <v>421</v>
      </c>
      <c r="D603" s="101" t="s">
        <v>422</v>
      </c>
      <c r="E603" s="101" t="s">
        <v>423</v>
      </c>
      <c r="F603" s="101" t="s">
        <v>178</v>
      </c>
      <c r="G603" s="101" t="s">
        <v>1032</v>
      </c>
      <c r="H603" s="102">
        <v>4772</v>
      </c>
      <c r="I603" s="100">
        <v>4</v>
      </c>
      <c r="J603" s="103">
        <f>หนองคาย!F22</f>
        <v>1057476.31</v>
      </c>
      <c r="K603" s="104">
        <f>หนองคาย!AH22</f>
        <v>1125711.99</v>
      </c>
      <c r="L603" s="105">
        <f>หนองคาย!AI22</f>
        <v>3207819.6799999997</v>
      </c>
      <c r="M603" s="105">
        <f>หนองคาย!AJ22</f>
        <v>2817234.7300000004</v>
      </c>
      <c r="N603" s="101"/>
      <c r="O603" s="101"/>
      <c r="P603" s="101"/>
      <c r="Q603" s="93">
        <f t="shared" si="21"/>
        <v>390584.94999999925</v>
      </c>
      <c r="R603" s="94">
        <f t="shared" si="22"/>
        <v>672.21703269069565</v>
      </c>
    </row>
    <row r="604" spans="1:18" x14ac:dyDescent="0.35">
      <c r="A604" s="100">
        <v>13</v>
      </c>
      <c r="B604" s="101" t="s">
        <v>60</v>
      </c>
      <c r="C604" s="101" t="s">
        <v>421</v>
      </c>
      <c r="D604" s="101" t="s">
        <v>422</v>
      </c>
      <c r="E604" s="101" t="s">
        <v>423</v>
      </c>
      <c r="F604" s="101" t="s">
        <v>178</v>
      </c>
      <c r="G604" s="101" t="s">
        <v>1033</v>
      </c>
      <c r="H604" s="102">
        <v>4728</v>
      </c>
      <c r="I604" s="100">
        <v>4</v>
      </c>
      <c r="J604" s="103">
        <f>หนองคาย!F23</f>
        <v>919072.27</v>
      </c>
      <c r="K604" s="104">
        <f>หนองคาย!AH23</f>
        <v>1159373.01</v>
      </c>
      <c r="L604" s="105">
        <f>หนองคาย!AI23</f>
        <v>3361166.9299999997</v>
      </c>
      <c r="M604" s="105">
        <f>หนองคาย!AJ23</f>
        <v>2561856.4299999997</v>
      </c>
      <c r="N604" s="101"/>
      <c r="O604" s="101"/>
      <c r="P604" s="101"/>
      <c r="Q604" s="93">
        <f t="shared" si="21"/>
        <v>799310.5</v>
      </c>
      <c r="R604" s="94">
        <f t="shared" si="22"/>
        <v>710.90671108291031</v>
      </c>
    </row>
    <row r="605" spans="1:18" x14ac:dyDescent="0.35">
      <c r="A605" s="100">
        <v>14</v>
      </c>
      <c r="B605" s="101" t="s">
        <v>60</v>
      </c>
      <c r="C605" s="101" t="s">
        <v>421</v>
      </c>
      <c r="D605" s="101" t="s">
        <v>422</v>
      </c>
      <c r="E605" s="101" t="s">
        <v>423</v>
      </c>
      <c r="F605" s="101" t="s">
        <v>178</v>
      </c>
      <c r="G605" s="101" t="s">
        <v>1034</v>
      </c>
      <c r="H605" s="102">
        <v>7662</v>
      </c>
      <c r="I605" s="100">
        <v>5</v>
      </c>
      <c r="J605" s="103">
        <f>หนองคาย!F24</f>
        <v>3053215.11</v>
      </c>
      <c r="K605" s="104">
        <f>หนองคาย!AH24</f>
        <v>3084156.6599999997</v>
      </c>
      <c r="L605" s="105">
        <f>หนองคาย!AI24</f>
        <v>4541453.75</v>
      </c>
      <c r="M605" s="105">
        <f>หนองคาย!AJ24</f>
        <v>3806456.6599999997</v>
      </c>
      <c r="N605" s="101"/>
      <c r="O605" s="101"/>
      <c r="P605" s="101"/>
      <c r="Q605" s="93">
        <f t="shared" si="21"/>
        <v>734997.09000000032</v>
      </c>
      <c r="R605" s="94">
        <f t="shared" si="22"/>
        <v>592.72432132602455</v>
      </c>
    </row>
    <row r="606" spans="1:18" x14ac:dyDescent="0.35">
      <c r="A606" s="100">
        <v>15</v>
      </c>
      <c r="B606" s="101" t="s">
        <v>60</v>
      </c>
      <c r="C606" s="101" t="s">
        <v>421</v>
      </c>
      <c r="D606" s="101" t="s">
        <v>422</v>
      </c>
      <c r="E606" s="101" t="s">
        <v>423</v>
      </c>
      <c r="F606" s="101" t="s">
        <v>178</v>
      </c>
      <c r="G606" s="101" t="s">
        <v>1035</v>
      </c>
      <c r="H606" s="102">
        <v>5895</v>
      </c>
      <c r="I606" s="100">
        <v>4</v>
      </c>
      <c r="J606" s="103">
        <f>หนองคาย!F25</f>
        <v>784252.29</v>
      </c>
      <c r="K606" s="104">
        <f>หนองคาย!AH25</f>
        <v>851716.85000000009</v>
      </c>
      <c r="L606" s="105">
        <f>หนองคาย!AI25</f>
        <v>2998006.81</v>
      </c>
      <c r="M606" s="105">
        <f>หนองคาย!AJ25</f>
        <v>2419117.2199999997</v>
      </c>
      <c r="N606" s="101"/>
      <c r="O606" s="101"/>
      <c r="P606" s="101"/>
      <c r="Q606" s="93">
        <f t="shared" si="21"/>
        <v>578889.59000000032</v>
      </c>
      <c r="R606" s="94">
        <f t="shared" si="22"/>
        <v>508.56773706530959</v>
      </c>
    </row>
    <row r="607" spans="1:18" x14ac:dyDescent="0.35">
      <c r="A607" s="100">
        <v>16</v>
      </c>
      <c r="B607" s="101" t="s">
        <v>60</v>
      </c>
      <c r="C607" s="101" t="s">
        <v>421</v>
      </c>
      <c r="D607" s="101" t="s">
        <v>422</v>
      </c>
      <c r="E607" s="101" t="s">
        <v>423</v>
      </c>
      <c r="F607" s="101" t="s">
        <v>178</v>
      </c>
      <c r="G607" s="101" t="s">
        <v>1036</v>
      </c>
      <c r="H607" s="102">
        <v>4523</v>
      </c>
      <c r="I607" s="100">
        <v>4</v>
      </c>
      <c r="J607" s="103">
        <f>หนองคาย!F26</f>
        <v>1229244.82</v>
      </c>
      <c r="K607" s="104">
        <f>หนองคาย!AH26</f>
        <v>1313451.1300000001</v>
      </c>
      <c r="L607" s="105">
        <f>หนองคาย!AI26</f>
        <v>2869301.04</v>
      </c>
      <c r="M607" s="105">
        <f>หนองคาย!AJ26</f>
        <v>2187276.0300000003</v>
      </c>
      <c r="N607" s="101"/>
      <c r="O607" s="101"/>
      <c r="P607" s="101"/>
      <c r="Q607" s="93">
        <f t="shared" si="21"/>
        <v>682025.00999999978</v>
      </c>
      <c r="R607" s="94">
        <f t="shared" si="22"/>
        <v>634.3800663276586</v>
      </c>
    </row>
    <row r="608" spans="1:18" x14ac:dyDescent="0.35">
      <c r="A608" s="100">
        <v>17</v>
      </c>
      <c r="B608" s="101" t="s">
        <v>60</v>
      </c>
      <c r="C608" s="101" t="s">
        <v>421</v>
      </c>
      <c r="D608" s="101" t="s">
        <v>422</v>
      </c>
      <c r="E608" s="101" t="s">
        <v>423</v>
      </c>
      <c r="F608" s="101" t="s">
        <v>178</v>
      </c>
      <c r="G608" s="101" t="s">
        <v>1037</v>
      </c>
      <c r="H608" s="102">
        <v>2929</v>
      </c>
      <c r="I608" s="100">
        <v>2</v>
      </c>
      <c r="J608" s="103">
        <f>หนองคาย!F27</f>
        <v>803738.51</v>
      </c>
      <c r="K608" s="104">
        <f>หนองคาย!AH27</f>
        <v>814489.73</v>
      </c>
      <c r="L608" s="105">
        <f>หนองคาย!AI27</f>
        <v>1919593.1500000001</v>
      </c>
      <c r="M608" s="105">
        <f>หนองคาย!AJ27</f>
        <v>1582216.04</v>
      </c>
      <c r="N608" s="101"/>
      <c r="O608" s="101"/>
      <c r="P608" s="101"/>
      <c r="Q608" s="93">
        <f t="shared" si="21"/>
        <v>337377.1100000001</v>
      </c>
      <c r="R608" s="94">
        <f t="shared" si="22"/>
        <v>655.37492318197337</v>
      </c>
    </row>
    <row r="609" spans="1:18" x14ac:dyDescent="0.35">
      <c r="A609" s="100">
        <v>18</v>
      </c>
      <c r="B609" s="101" t="s">
        <v>60</v>
      </c>
      <c r="C609" s="101" t="s">
        <v>421</v>
      </c>
      <c r="D609" s="101" t="s">
        <v>422</v>
      </c>
      <c r="E609" s="101" t="s">
        <v>423</v>
      </c>
      <c r="F609" s="101" t="s">
        <v>178</v>
      </c>
      <c r="G609" s="101" t="s">
        <v>1038</v>
      </c>
      <c r="H609" s="102">
        <v>2602</v>
      </c>
      <c r="I609" s="100">
        <v>2</v>
      </c>
      <c r="J609" s="103">
        <f>หนองคาย!F28</f>
        <v>991766.52</v>
      </c>
      <c r="K609" s="104">
        <f>หนองคาย!AH28</f>
        <v>991473.66</v>
      </c>
      <c r="L609" s="105">
        <f>หนองคาย!AI28</f>
        <v>1851472.1700000002</v>
      </c>
      <c r="M609" s="105">
        <f>หนองคาย!AJ28</f>
        <v>1341470.76</v>
      </c>
      <c r="N609" s="101"/>
      <c r="O609" s="101"/>
      <c r="P609" s="101"/>
      <c r="Q609" s="93">
        <f t="shared" si="21"/>
        <v>510001.41000000015</v>
      </c>
      <c r="R609" s="94">
        <f t="shared" si="22"/>
        <v>711.55732897770952</v>
      </c>
    </row>
    <row r="610" spans="1:18" s="112" customFormat="1" x14ac:dyDescent="0.35">
      <c r="A610" s="106">
        <v>1</v>
      </c>
      <c r="B610" s="107" t="s">
        <v>60</v>
      </c>
      <c r="C610" s="107"/>
      <c r="D610" s="107"/>
      <c r="E610" s="107" t="s">
        <v>75</v>
      </c>
      <c r="F610" s="107"/>
      <c r="G610" s="107" t="s">
        <v>425</v>
      </c>
      <c r="H610" s="113">
        <f>SUM(H592:H609)</f>
        <v>76021</v>
      </c>
      <c r="I610" s="106"/>
      <c r="J610" s="109">
        <f>SUM(J592:J609)</f>
        <v>18989766.16</v>
      </c>
      <c r="K610" s="109">
        <f>SUM(K592:K609)</f>
        <v>20818962.950000003</v>
      </c>
      <c r="L610" s="109">
        <f>SUM(L592:L609)</f>
        <v>50103549.140000001</v>
      </c>
      <c r="M610" s="109">
        <f>SUM(M592:M609)</f>
        <v>39640335.979999997</v>
      </c>
      <c r="N610" s="107">
        <v>17</v>
      </c>
      <c r="O610" s="107">
        <v>17</v>
      </c>
      <c r="P610" s="107">
        <f>N610-O610</f>
        <v>0</v>
      </c>
      <c r="Q610" s="110">
        <f t="shared" si="21"/>
        <v>10463213.160000004</v>
      </c>
      <c r="R610" s="111">
        <f>L610/H610</f>
        <v>659.07511266623692</v>
      </c>
    </row>
    <row r="611" spans="1:18" x14ac:dyDescent="0.35">
      <c r="A611" s="100">
        <v>1</v>
      </c>
      <c r="B611" s="101" t="s">
        <v>60</v>
      </c>
      <c r="C611" s="101" t="s">
        <v>426</v>
      </c>
      <c r="D611" s="101" t="s">
        <v>102</v>
      </c>
      <c r="E611" s="101" t="s">
        <v>427</v>
      </c>
      <c r="F611" s="101" t="s">
        <v>327</v>
      </c>
      <c r="G611" s="101" t="s">
        <v>428</v>
      </c>
      <c r="H611" s="102"/>
      <c r="I611" s="100"/>
      <c r="J611" s="103"/>
      <c r="K611" s="104"/>
      <c r="L611" s="105"/>
      <c r="M611" s="105"/>
      <c r="N611" s="101"/>
      <c r="O611" s="101"/>
      <c r="P611" s="101"/>
    </row>
    <row r="612" spans="1:18" x14ac:dyDescent="0.35">
      <c r="A612" s="100">
        <v>2</v>
      </c>
      <c r="B612" s="101" t="s">
        <v>60</v>
      </c>
      <c r="C612" s="101" t="s">
        <v>426</v>
      </c>
      <c r="D612" s="101" t="s">
        <v>102</v>
      </c>
      <c r="E612" s="101" t="s">
        <v>427</v>
      </c>
      <c r="F612" s="101" t="s">
        <v>178</v>
      </c>
      <c r="G612" s="101" t="s">
        <v>1039</v>
      </c>
      <c r="H612" s="102">
        <v>3874</v>
      </c>
      <c r="I612" s="100">
        <v>3</v>
      </c>
      <c r="J612" s="103">
        <f>หนองคาย!F29</f>
        <v>1354227.42</v>
      </c>
      <c r="K612" s="104">
        <f>หนองคาย!AH29</f>
        <v>1705889.67</v>
      </c>
      <c r="L612" s="105">
        <f>หนองคาย!AI29</f>
        <v>3193335.71</v>
      </c>
      <c r="M612" s="105">
        <f>หนองคาย!AJ29</f>
        <v>1988917.5699999998</v>
      </c>
      <c r="N612" s="101"/>
      <c r="O612" s="101"/>
      <c r="P612" s="101"/>
      <c r="Q612" s="93">
        <f t="shared" si="21"/>
        <v>1204418.1400000001</v>
      </c>
      <c r="R612" s="94">
        <f t="shared" si="22"/>
        <v>824.2993572534848</v>
      </c>
    </row>
    <row r="613" spans="1:18" x14ac:dyDescent="0.35">
      <c r="A613" s="100">
        <v>3</v>
      </c>
      <c r="B613" s="101" t="s">
        <v>60</v>
      </c>
      <c r="C613" s="101" t="s">
        <v>426</v>
      </c>
      <c r="D613" s="101" t="s">
        <v>102</v>
      </c>
      <c r="E613" s="101" t="s">
        <v>427</v>
      </c>
      <c r="F613" s="101" t="s">
        <v>178</v>
      </c>
      <c r="G613" s="101" t="s">
        <v>1040</v>
      </c>
      <c r="H613" s="102">
        <v>3204</v>
      </c>
      <c r="I613" s="100">
        <v>3</v>
      </c>
      <c r="J613" s="103">
        <f>หนองคาย!F30</f>
        <v>1630804.31</v>
      </c>
      <c r="K613" s="104">
        <f>หนองคาย!AH30</f>
        <v>2007921.24</v>
      </c>
      <c r="L613" s="105">
        <f>หนองคาย!AI30</f>
        <v>3161152.4899999998</v>
      </c>
      <c r="M613" s="105">
        <f>หนองคาย!AJ30</f>
        <v>1610170.22</v>
      </c>
      <c r="N613" s="101"/>
      <c r="O613" s="101"/>
      <c r="P613" s="101"/>
      <c r="Q613" s="93">
        <f t="shared" si="21"/>
        <v>1550982.2699999998</v>
      </c>
      <c r="R613" s="94">
        <f t="shared" si="22"/>
        <v>986.62686953807736</v>
      </c>
    </row>
    <row r="614" spans="1:18" x14ac:dyDescent="0.35">
      <c r="A614" s="100">
        <v>4</v>
      </c>
      <c r="B614" s="101" t="s">
        <v>60</v>
      </c>
      <c r="C614" s="101" t="s">
        <v>426</v>
      </c>
      <c r="D614" s="101" t="s">
        <v>102</v>
      </c>
      <c r="E614" s="101" t="s">
        <v>427</v>
      </c>
      <c r="F614" s="101" t="s">
        <v>178</v>
      </c>
      <c r="G614" s="101" t="s">
        <v>1041</v>
      </c>
      <c r="H614" s="102">
        <v>6962</v>
      </c>
      <c r="I614" s="100">
        <v>5</v>
      </c>
      <c r="J614" s="103">
        <f>หนองคาย!F31</f>
        <v>1951487.64</v>
      </c>
      <c r="K614" s="104">
        <f>หนองคาย!AH31</f>
        <v>2328406.2799999998</v>
      </c>
      <c r="L614" s="105">
        <f>หนองคาย!AI31</f>
        <v>3207999.1999999997</v>
      </c>
      <c r="M614" s="105">
        <f>หนองคาย!AJ31</f>
        <v>1850599.93</v>
      </c>
      <c r="N614" s="101"/>
      <c r="O614" s="101"/>
      <c r="P614" s="101"/>
      <c r="Q614" s="93">
        <f t="shared" si="21"/>
        <v>1357399.2699999998</v>
      </c>
      <c r="R614" s="94">
        <f t="shared" si="22"/>
        <v>460.78701522550989</v>
      </c>
    </row>
    <row r="615" spans="1:18" x14ac:dyDescent="0.35">
      <c r="A615" s="100">
        <v>5</v>
      </c>
      <c r="B615" s="101" t="s">
        <v>60</v>
      </c>
      <c r="C615" s="101" t="s">
        <v>426</v>
      </c>
      <c r="D615" s="101" t="s">
        <v>102</v>
      </c>
      <c r="E615" s="101" t="s">
        <v>427</v>
      </c>
      <c r="F615" s="101" t="s">
        <v>178</v>
      </c>
      <c r="G615" s="101" t="s">
        <v>1042</v>
      </c>
      <c r="H615" s="102">
        <v>4705</v>
      </c>
      <c r="I615" s="100">
        <v>4</v>
      </c>
      <c r="J615" s="103">
        <f>หนองคาย!F32</f>
        <v>1133115.6299999999</v>
      </c>
      <c r="K615" s="104">
        <f>หนองคาย!AH32</f>
        <v>1360799.5299999998</v>
      </c>
      <c r="L615" s="105">
        <f>หนองคาย!AI32</f>
        <v>2649890.3099999996</v>
      </c>
      <c r="M615" s="105">
        <f>หนองคาย!AJ32</f>
        <v>2507881.2399999998</v>
      </c>
      <c r="N615" s="101"/>
      <c r="O615" s="101"/>
      <c r="P615" s="101"/>
      <c r="Q615" s="93">
        <f t="shared" si="21"/>
        <v>142009.06999999983</v>
      </c>
      <c r="R615" s="94">
        <f t="shared" si="22"/>
        <v>563.20729224229535</v>
      </c>
    </row>
    <row r="616" spans="1:18" x14ac:dyDescent="0.35">
      <c r="A616" s="100">
        <v>6</v>
      </c>
      <c r="B616" s="101" t="s">
        <v>60</v>
      </c>
      <c r="C616" s="101" t="s">
        <v>426</v>
      </c>
      <c r="D616" s="101" t="s">
        <v>102</v>
      </c>
      <c r="E616" s="101" t="s">
        <v>427</v>
      </c>
      <c r="F616" s="101" t="s">
        <v>178</v>
      </c>
      <c r="G616" s="101" t="s">
        <v>1043</v>
      </c>
      <c r="H616" s="102">
        <v>5930</v>
      </c>
      <c r="I616" s="100">
        <v>4</v>
      </c>
      <c r="J616" s="103">
        <f>หนองคาย!F33</f>
        <v>738923.54</v>
      </c>
      <c r="K616" s="104">
        <f>หนองคาย!AH33</f>
        <v>437118.14</v>
      </c>
      <c r="L616" s="105">
        <f>หนองคาย!AI33</f>
        <v>3560864.27</v>
      </c>
      <c r="M616" s="105">
        <f>หนองคาย!AJ33</f>
        <v>3051017.68</v>
      </c>
      <c r="N616" s="101"/>
      <c r="O616" s="101"/>
      <c r="P616" s="101"/>
      <c r="Q616" s="93">
        <f t="shared" si="21"/>
        <v>509846.58999999985</v>
      </c>
      <c r="R616" s="94">
        <f t="shared" si="22"/>
        <v>600.48301349072517</v>
      </c>
    </row>
    <row r="617" spans="1:18" x14ac:dyDescent="0.35">
      <c r="A617" s="100">
        <v>7</v>
      </c>
      <c r="B617" s="101" t="s">
        <v>60</v>
      </c>
      <c r="C617" s="101" t="s">
        <v>426</v>
      </c>
      <c r="D617" s="101" t="s">
        <v>102</v>
      </c>
      <c r="E617" s="101" t="s">
        <v>427</v>
      </c>
      <c r="F617" s="101" t="s">
        <v>178</v>
      </c>
      <c r="G617" s="101" t="s">
        <v>1044</v>
      </c>
      <c r="H617" s="102">
        <v>4502</v>
      </c>
      <c r="I617" s="100">
        <v>4</v>
      </c>
      <c r="J617" s="103">
        <f>หนองคาย!F34</f>
        <v>1017958.99</v>
      </c>
      <c r="K617" s="104">
        <f>หนองคาย!AH34</f>
        <v>1197297.69</v>
      </c>
      <c r="L617" s="105">
        <f>หนองคาย!AI34</f>
        <v>2689507.74</v>
      </c>
      <c r="M617" s="105">
        <f>หนองคาย!AJ34</f>
        <v>2261834.4900000002</v>
      </c>
      <c r="N617" s="101"/>
      <c r="O617" s="101"/>
      <c r="P617" s="101"/>
      <c r="Q617" s="93">
        <f t="shared" si="21"/>
        <v>427673.25</v>
      </c>
      <c r="R617" s="94">
        <f t="shared" si="22"/>
        <v>597.40287427809869</v>
      </c>
    </row>
    <row r="618" spans="1:18" x14ac:dyDescent="0.35">
      <c r="A618" s="100">
        <v>8</v>
      </c>
      <c r="B618" s="101" t="s">
        <v>60</v>
      </c>
      <c r="C618" s="101" t="s">
        <v>426</v>
      </c>
      <c r="D618" s="101" t="s">
        <v>102</v>
      </c>
      <c r="E618" s="101" t="s">
        <v>427</v>
      </c>
      <c r="F618" s="101" t="s">
        <v>178</v>
      </c>
      <c r="G618" s="101" t="s">
        <v>1045</v>
      </c>
      <c r="H618" s="102">
        <v>5759</v>
      </c>
      <c r="I618" s="100">
        <v>4</v>
      </c>
      <c r="J618" s="103">
        <f>หนองคาย!F35</f>
        <v>1641339.47</v>
      </c>
      <c r="K618" s="104">
        <f>หนองคาย!AH35</f>
        <v>1885066.42</v>
      </c>
      <c r="L618" s="105">
        <f>หนองคาย!AI35</f>
        <v>2683968.9</v>
      </c>
      <c r="M618" s="105">
        <f>หนองคาย!AJ35</f>
        <v>1820506.96</v>
      </c>
      <c r="N618" s="101"/>
      <c r="O618" s="101"/>
      <c r="P618" s="101"/>
      <c r="Q618" s="93">
        <f t="shared" si="21"/>
        <v>863461.94</v>
      </c>
      <c r="R618" s="94">
        <f t="shared" si="22"/>
        <v>466.04773398159404</v>
      </c>
    </row>
    <row r="619" spans="1:18" x14ac:dyDescent="0.35">
      <c r="A619" s="100">
        <v>9</v>
      </c>
      <c r="B619" s="101" t="s">
        <v>60</v>
      </c>
      <c r="C619" s="101" t="s">
        <v>426</v>
      </c>
      <c r="D619" s="101" t="s">
        <v>102</v>
      </c>
      <c r="E619" s="101" t="s">
        <v>427</v>
      </c>
      <c r="F619" s="101" t="s">
        <v>178</v>
      </c>
      <c r="G619" s="101" t="s">
        <v>1046</v>
      </c>
      <c r="H619" s="102">
        <v>3269</v>
      </c>
      <c r="I619" s="100">
        <v>3</v>
      </c>
      <c r="J619" s="103">
        <f>หนองคาย!F36</f>
        <v>1137482.7</v>
      </c>
      <c r="K619" s="104">
        <f>หนองคาย!AH36</f>
        <v>815191.8</v>
      </c>
      <c r="L619" s="105">
        <f>หนองคาย!AI36</f>
        <v>2529644.7000000002</v>
      </c>
      <c r="M619" s="105">
        <f>หนองคาย!AJ36</f>
        <v>1860076.48</v>
      </c>
      <c r="N619" s="101"/>
      <c r="O619" s="101"/>
      <c r="P619" s="101"/>
      <c r="Q619" s="93">
        <f t="shared" si="21"/>
        <v>669568.2200000002</v>
      </c>
      <c r="R619" s="94">
        <f t="shared" si="22"/>
        <v>773.82829611501995</v>
      </c>
    </row>
    <row r="620" spans="1:18" x14ac:dyDescent="0.35">
      <c r="A620" s="100">
        <v>10</v>
      </c>
      <c r="B620" s="101" t="s">
        <v>60</v>
      </c>
      <c r="C620" s="101" t="s">
        <v>426</v>
      </c>
      <c r="D620" s="101" t="s">
        <v>102</v>
      </c>
      <c r="E620" s="101" t="s">
        <v>427</v>
      </c>
      <c r="F620" s="101" t="s">
        <v>178</v>
      </c>
      <c r="G620" s="101" t="s">
        <v>1047</v>
      </c>
      <c r="H620" s="102">
        <v>5031</v>
      </c>
      <c r="I620" s="100">
        <v>4</v>
      </c>
      <c r="J620" s="103">
        <f>หนองคาย!F37</f>
        <v>832372.11</v>
      </c>
      <c r="K620" s="104">
        <f>หนองคาย!AH37</f>
        <v>1018861.78</v>
      </c>
      <c r="L620" s="105">
        <f>หนองคาย!AI37</f>
        <v>2683693.4900000002</v>
      </c>
      <c r="M620" s="105">
        <f>หนองคาย!AJ37</f>
        <v>2035640.93</v>
      </c>
      <c r="N620" s="101"/>
      <c r="O620" s="101"/>
      <c r="P620" s="101"/>
      <c r="Q620" s="93">
        <f t="shared" si="21"/>
        <v>648052.56000000029</v>
      </c>
      <c r="R620" s="94">
        <f t="shared" si="22"/>
        <v>533.43142317630691</v>
      </c>
    </row>
    <row r="621" spans="1:18" x14ac:dyDescent="0.35">
      <c r="A621" s="100">
        <v>11</v>
      </c>
      <c r="B621" s="101" t="s">
        <v>60</v>
      </c>
      <c r="C621" s="101" t="s">
        <v>426</v>
      </c>
      <c r="D621" s="101" t="s">
        <v>102</v>
      </c>
      <c r="E621" s="101" t="s">
        <v>427</v>
      </c>
      <c r="F621" s="101" t="s">
        <v>178</v>
      </c>
      <c r="G621" s="101" t="s">
        <v>1048</v>
      </c>
      <c r="H621" s="102">
        <v>4636</v>
      </c>
      <c r="I621" s="100">
        <v>4</v>
      </c>
      <c r="J621" s="103">
        <f>หนองคาย!F38</f>
        <v>1104333.1200000001</v>
      </c>
      <c r="K621" s="104">
        <f>หนองคาย!AH38</f>
        <v>1323361.52</v>
      </c>
      <c r="L621" s="105">
        <f>หนองคาย!AI38</f>
        <v>2757954.91</v>
      </c>
      <c r="M621" s="105">
        <f>หนองคาย!AJ38</f>
        <v>2014678.73</v>
      </c>
      <c r="N621" s="101"/>
      <c r="O621" s="101"/>
      <c r="P621" s="101"/>
      <c r="Q621" s="93">
        <f t="shared" si="21"/>
        <v>743276.18000000017</v>
      </c>
      <c r="R621" s="94">
        <f t="shared" si="22"/>
        <v>594.8996786022434</v>
      </c>
    </row>
    <row r="622" spans="1:18" s="112" customFormat="1" x14ac:dyDescent="0.35">
      <c r="A622" s="106">
        <v>2</v>
      </c>
      <c r="B622" s="107" t="s">
        <v>60</v>
      </c>
      <c r="C622" s="107"/>
      <c r="D622" s="107"/>
      <c r="E622" s="107" t="s">
        <v>75</v>
      </c>
      <c r="F622" s="107"/>
      <c r="G622" s="107" t="s">
        <v>429</v>
      </c>
      <c r="H622" s="113">
        <f>SUM(H611:H621)</f>
        <v>47872</v>
      </c>
      <c r="I622" s="106"/>
      <c r="J622" s="109">
        <f>SUM(J611:J621)</f>
        <v>12542044.93</v>
      </c>
      <c r="K622" s="109">
        <f>SUM(K611:K621)</f>
        <v>14079914.069999998</v>
      </c>
      <c r="L622" s="109">
        <f>SUM(L611:L621)</f>
        <v>29118011.719999995</v>
      </c>
      <c r="M622" s="109">
        <f>SUM(M611:M621)</f>
        <v>21001324.23</v>
      </c>
      <c r="N622" s="107">
        <v>10</v>
      </c>
      <c r="O622" s="107">
        <v>10</v>
      </c>
      <c r="P622" s="107">
        <f>N622-O622</f>
        <v>0</v>
      </c>
      <c r="Q622" s="110">
        <f t="shared" si="21"/>
        <v>8116687.4899999946</v>
      </c>
      <c r="R622" s="111">
        <f>L622/H622</f>
        <v>608.24723679812826</v>
      </c>
    </row>
    <row r="623" spans="1:18" x14ac:dyDescent="0.35">
      <c r="A623" s="100">
        <v>1</v>
      </c>
      <c r="B623" s="101" t="s">
        <v>60</v>
      </c>
      <c r="C623" s="101" t="s">
        <v>430</v>
      </c>
      <c r="D623" s="101" t="s">
        <v>81</v>
      </c>
      <c r="E623" s="101" t="s">
        <v>431</v>
      </c>
      <c r="F623" s="101" t="s">
        <v>208</v>
      </c>
      <c r="G623" s="101" t="s">
        <v>432</v>
      </c>
      <c r="H623" s="102"/>
      <c r="I623" s="100"/>
      <c r="J623" s="103"/>
      <c r="K623" s="104"/>
      <c r="L623" s="105"/>
      <c r="M623" s="105"/>
      <c r="N623" s="101"/>
      <c r="O623" s="101"/>
      <c r="P623" s="101"/>
    </row>
    <row r="624" spans="1:18" x14ac:dyDescent="0.35">
      <c r="A624" s="100">
        <v>2</v>
      </c>
      <c r="B624" s="101" t="s">
        <v>60</v>
      </c>
      <c r="C624" s="101" t="s">
        <v>430</v>
      </c>
      <c r="D624" s="101" t="s">
        <v>81</v>
      </c>
      <c r="E624" s="101" t="s">
        <v>431</v>
      </c>
      <c r="F624" s="101" t="s">
        <v>178</v>
      </c>
      <c r="G624" s="101" t="s">
        <v>1049</v>
      </c>
      <c r="H624" s="102">
        <v>3034</v>
      </c>
      <c r="I624" s="100">
        <v>3</v>
      </c>
      <c r="J624" s="103">
        <f>หนองคาย!F39</f>
        <v>925243.31</v>
      </c>
      <c r="K624" s="104">
        <f>หนองคาย!AH39</f>
        <v>455791</v>
      </c>
      <c r="L624" s="105">
        <f>หนองคาย!AI39</f>
        <v>2574559.2199999997</v>
      </c>
      <c r="M624" s="105">
        <f>หนองคาย!AJ39</f>
        <v>2339706.0799999996</v>
      </c>
      <c r="N624" s="101"/>
      <c r="O624" s="101"/>
      <c r="P624" s="101"/>
      <c r="Q624" s="93">
        <f t="shared" si="21"/>
        <v>234853.14000000013</v>
      </c>
      <c r="R624" s="94">
        <f t="shared" si="22"/>
        <v>848.56928806855626</v>
      </c>
    </row>
    <row r="625" spans="1:18" x14ac:dyDescent="0.35">
      <c r="A625" s="100">
        <v>3</v>
      </c>
      <c r="B625" s="101" t="s">
        <v>60</v>
      </c>
      <c r="C625" s="101" t="s">
        <v>430</v>
      </c>
      <c r="D625" s="101" t="s">
        <v>81</v>
      </c>
      <c r="E625" s="101" t="s">
        <v>431</v>
      </c>
      <c r="F625" s="101" t="s">
        <v>178</v>
      </c>
      <c r="G625" s="101" t="s">
        <v>1050</v>
      </c>
      <c r="H625" s="102">
        <v>3694</v>
      </c>
      <c r="I625" s="100">
        <v>3</v>
      </c>
      <c r="J625" s="103">
        <f>หนองคาย!F40</f>
        <v>536850.6</v>
      </c>
      <c r="K625" s="104">
        <f>หนองคาย!AH40</f>
        <v>524936.06999999995</v>
      </c>
      <c r="L625" s="105">
        <f>หนองคาย!AI40</f>
        <v>3271388.41</v>
      </c>
      <c r="M625" s="105">
        <f>หนองคาย!AJ40</f>
        <v>2898095.18</v>
      </c>
      <c r="N625" s="101"/>
      <c r="O625" s="101"/>
      <c r="P625" s="101"/>
      <c r="Q625" s="93">
        <f t="shared" si="21"/>
        <v>373293.23</v>
      </c>
      <c r="R625" s="94">
        <f t="shared" si="22"/>
        <v>885.59512994044405</v>
      </c>
    </row>
    <row r="626" spans="1:18" x14ac:dyDescent="0.35">
      <c r="A626" s="100">
        <v>4</v>
      </c>
      <c r="B626" s="101" t="s">
        <v>60</v>
      </c>
      <c r="C626" s="101" t="s">
        <v>430</v>
      </c>
      <c r="D626" s="101" t="s">
        <v>81</v>
      </c>
      <c r="E626" s="101" t="s">
        <v>431</v>
      </c>
      <c r="F626" s="101" t="s">
        <v>178</v>
      </c>
      <c r="G626" s="101" t="s">
        <v>1051</v>
      </c>
      <c r="H626" s="102">
        <v>2850</v>
      </c>
      <c r="I626" s="100">
        <v>2</v>
      </c>
      <c r="J626" s="103">
        <f>หนองคาย!F41</f>
        <v>667303.02</v>
      </c>
      <c r="K626" s="104">
        <f>หนองคาย!AH41</f>
        <v>715836.34000000008</v>
      </c>
      <c r="L626" s="105">
        <f>หนองคาย!AI41</f>
        <v>2394057.17</v>
      </c>
      <c r="M626" s="105">
        <f>หนองคาย!AJ41</f>
        <v>2502017.7199999997</v>
      </c>
      <c r="N626" s="101"/>
      <c r="O626" s="101"/>
      <c r="P626" s="101"/>
      <c r="Q626" s="93">
        <f t="shared" si="21"/>
        <v>-107960.54999999981</v>
      </c>
      <c r="R626" s="94">
        <f t="shared" si="22"/>
        <v>840.0200596491228</v>
      </c>
    </row>
    <row r="627" spans="1:18" x14ac:dyDescent="0.35">
      <c r="A627" s="100">
        <v>5</v>
      </c>
      <c r="B627" s="101" t="s">
        <v>60</v>
      </c>
      <c r="C627" s="101" t="s">
        <v>430</v>
      </c>
      <c r="D627" s="101" t="s">
        <v>81</v>
      </c>
      <c r="E627" s="101" t="s">
        <v>431</v>
      </c>
      <c r="F627" s="101" t="s">
        <v>178</v>
      </c>
      <c r="G627" s="101" t="s">
        <v>1052</v>
      </c>
      <c r="H627" s="102">
        <v>3886</v>
      </c>
      <c r="I627" s="100">
        <v>3</v>
      </c>
      <c r="J627" s="103">
        <f>หนองคาย!F42</f>
        <v>2103303.7200000002</v>
      </c>
      <c r="K627" s="104">
        <f>หนองคาย!AH42</f>
        <v>242135.18000000017</v>
      </c>
      <c r="L627" s="105">
        <f>หนองคาย!AI42</f>
        <v>3175822.04</v>
      </c>
      <c r="M627" s="105">
        <f>หนองคาย!AJ42</f>
        <v>3250560.4400000004</v>
      </c>
      <c r="N627" s="101"/>
      <c r="O627" s="101"/>
      <c r="P627" s="101"/>
      <c r="Q627" s="93">
        <f t="shared" si="21"/>
        <v>-74738.400000000373</v>
      </c>
      <c r="R627" s="94">
        <f t="shared" si="22"/>
        <v>817.24705095213585</v>
      </c>
    </row>
    <row r="628" spans="1:18" x14ac:dyDescent="0.35">
      <c r="A628" s="100">
        <v>6</v>
      </c>
      <c r="B628" s="101" t="s">
        <v>60</v>
      </c>
      <c r="C628" s="101" t="s">
        <v>430</v>
      </c>
      <c r="D628" s="101" t="s">
        <v>81</v>
      </c>
      <c r="E628" s="101" t="s">
        <v>431</v>
      </c>
      <c r="F628" s="101" t="s">
        <v>178</v>
      </c>
      <c r="G628" s="101" t="s">
        <v>1053</v>
      </c>
      <c r="H628" s="102">
        <v>4695</v>
      </c>
      <c r="I628" s="100">
        <v>4</v>
      </c>
      <c r="J628" s="103">
        <f>หนองคาย!F43</f>
        <v>894482.8</v>
      </c>
      <c r="K628" s="104">
        <f>หนองคาย!AH43</f>
        <v>896976.02</v>
      </c>
      <c r="L628" s="105">
        <f>หนองคาย!AI43</f>
        <v>3521518.1100000003</v>
      </c>
      <c r="M628" s="105">
        <f>หนองคาย!AJ43</f>
        <v>3350759.3899999997</v>
      </c>
      <c r="N628" s="101"/>
      <c r="O628" s="101"/>
      <c r="P628" s="101"/>
      <c r="Q628" s="93">
        <f t="shared" si="21"/>
        <v>170758.72000000067</v>
      </c>
      <c r="R628" s="94">
        <f t="shared" si="22"/>
        <v>750.05710543130999</v>
      </c>
    </row>
    <row r="629" spans="1:18" x14ac:dyDescent="0.35">
      <c r="A629" s="100">
        <v>7</v>
      </c>
      <c r="B629" s="101" t="s">
        <v>60</v>
      </c>
      <c r="C629" s="101" t="s">
        <v>430</v>
      </c>
      <c r="D629" s="101" t="s">
        <v>81</v>
      </c>
      <c r="E629" s="101" t="s">
        <v>431</v>
      </c>
      <c r="F629" s="101" t="s">
        <v>178</v>
      </c>
      <c r="G629" s="101" t="s">
        <v>1054</v>
      </c>
      <c r="H629" s="102">
        <v>2848</v>
      </c>
      <c r="I629" s="100">
        <v>2</v>
      </c>
      <c r="J629" s="103">
        <f>หนองคาย!F44</f>
        <v>265910.93</v>
      </c>
      <c r="K629" s="104">
        <f>หนองคาย!AH44</f>
        <v>259164.35000000003</v>
      </c>
      <c r="L629" s="105">
        <f>หนองคาย!AI44</f>
        <v>1697626.56</v>
      </c>
      <c r="M629" s="105">
        <f>หนองคาย!AJ44</f>
        <v>1794173.15</v>
      </c>
      <c r="N629" s="101"/>
      <c r="O629" s="101"/>
      <c r="P629" s="101"/>
      <c r="Q629" s="93">
        <f t="shared" si="21"/>
        <v>-96546.589999999851</v>
      </c>
      <c r="R629" s="94">
        <f t="shared" si="22"/>
        <v>596.0767415730337</v>
      </c>
    </row>
    <row r="630" spans="1:18" x14ac:dyDescent="0.35">
      <c r="A630" s="100">
        <v>8</v>
      </c>
      <c r="B630" s="101" t="s">
        <v>60</v>
      </c>
      <c r="C630" s="101" t="s">
        <v>430</v>
      </c>
      <c r="D630" s="101" t="s">
        <v>81</v>
      </c>
      <c r="E630" s="101" t="s">
        <v>431</v>
      </c>
      <c r="F630" s="101" t="s">
        <v>178</v>
      </c>
      <c r="G630" s="101" t="s">
        <v>1055</v>
      </c>
      <c r="H630" s="102">
        <v>4044</v>
      </c>
      <c r="I630" s="100">
        <v>3</v>
      </c>
      <c r="J630" s="103">
        <f>หนองคาย!F45</f>
        <v>574794.91</v>
      </c>
      <c r="K630" s="104">
        <f>หนองคาย!AH45</f>
        <v>574097.9</v>
      </c>
      <c r="L630" s="105">
        <f>หนองคาย!AI45</f>
        <v>2131763.08</v>
      </c>
      <c r="M630" s="105">
        <f>หนองคาย!AJ45</f>
        <v>1758047.21</v>
      </c>
      <c r="N630" s="101"/>
      <c r="O630" s="101"/>
      <c r="P630" s="101"/>
      <c r="Q630" s="93">
        <f t="shared" si="21"/>
        <v>373715.87000000011</v>
      </c>
      <c r="R630" s="94">
        <f t="shared" si="22"/>
        <v>527.1422057368942</v>
      </c>
    </row>
    <row r="631" spans="1:18" x14ac:dyDescent="0.35">
      <c r="A631" s="100">
        <v>9</v>
      </c>
      <c r="B631" s="101" t="s">
        <v>60</v>
      </c>
      <c r="C631" s="101" t="s">
        <v>430</v>
      </c>
      <c r="D631" s="101" t="s">
        <v>81</v>
      </c>
      <c r="E631" s="101" t="s">
        <v>431</v>
      </c>
      <c r="F631" s="101" t="s">
        <v>178</v>
      </c>
      <c r="G631" s="101" t="s">
        <v>1056</v>
      </c>
      <c r="H631" s="102">
        <v>5108</v>
      </c>
      <c r="I631" s="100">
        <v>4</v>
      </c>
      <c r="J631" s="103">
        <f>หนองคาย!F46</f>
        <v>471058.07</v>
      </c>
      <c r="K631" s="104">
        <f>หนองคาย!AH46</f>
        <v>655112.40999999992</v>
      </c>
      <c r="L631" s="105">
        <f>หนองคาย!AI46</f>
        <v>1982738.06</v>
      </c>
      <c r="M631" s="105">
        <f>หนองคาย!AJ46</f>
        <v>1815065.4800000002</v>
      </c>
      <c r="N631" s="101"/>
      <c r="O631" s="101"/>
      <c r="P631" s="101"/>
      <c r="Q631" s="93">
        <f t="shared" si="21"/>
        <v>167672.57999999984</v>
      </c>
      <c r="R631" s="94">
        <f t="shared" si="22"/>
        <v>388.16328504306972</v>
      </c>
    </row>
    <row r="632" spans="1:18" x14ac:dyDescent="0.35">
      <c r="A632" s="100">
        <v>10</v>
      </c>
      <c r="B632" s="101" t="s">
        <v>60</v>
      </c>
      <c r="C632" s="101" t="s">
        <v>430</v>
      </c>
      <c r="D632" s="101" t="s">
        <v>81</v>
      </c>
      <c r="E632" s="101" t="s">
        <v>431</v>
      </c>
      <c r="F632" s="101" t="s">
        <v>178</v>
      </c>
      <c r="G632" s="101" t="s">
        <v>1057</v>
      </c>
      <c r="H632" s="102">
        <v>5899</v>
      </c>
      <c r="I632" s="100">
        <v>4</v>
      </c>
      <c r="J632" s="103">
        <f>หนองคาย!F47</f>
        <v>661381.04</v>
      </c>
      <c r="K632" s="104">
        <f>หนองคาย!AH47</f>
        <v>678060.24</v>
      </c>
      <c r="L632" s="105">
        <f>หนองคาย!AI47</f>
        <v>3486781.4099999997</v>
      </c>
      <c r="M632" s="105">
        <f>หนองคาย!AJ47</f>
        <v>3157299.2600000002</v>
      </c>
      <c r="N632" s="101"/>
      <c r="O632" s="101"/>
      <c r="P632" s="101"/>
      <c r="Q632" s="93">
        <f t="shared" si="21"/>
        <v>329482.14999999944</v>
      </c>
      <c r="R632" s="94">
        <f t="shared" si="22"/>
        <v>591.08008306492616</v>
      </c>
    </row>
    <row r="633" spans="1:18" x14ac:dyDescent="0.35">
      <c r="A633" s="100">
        <v>11</v>
      </c>
      <c r="B633" s="101" t="s">
        <v>60</v>
      </c>
      <c r="C633" s="101" t="s">
        <v>430</v>
      </c>
      <c r="D633" s="101" t="s">
        <v>81</v>
      </c>
      <c r="E633" s="101" t="s">
        <v>431</v>
      </c>
      <c r="F633" s="101" t="s">
        <v>178</v>
      </c>
      <c r="G633" s="101" t="s">
        <v>1058</v>
      </c>
      <c r="H633" s="102">
        <v>2499</v>
      </c>
      <c r="I633" s="100">
        <v>2</v>
      </c>
      <c r="J633" s="103">
        <f>หนองคาย!F48</f>
        <v>460699.95</v>
      </c>
      <c r="K633" s="104">
        <f>หนองคาย!AH48</f>
        <v>463625.45</v>
      </c>
      <c r="L633" s="105">
        <f>หนองคาย!AI48</f>
        <v>2254657.3600000003</v>
      </c>
      <c r="M633" s="105">
        <f>หนองคาย!AJ48</f>
        <v>2002872.84</v>
      </c>
      <c r="N633" s="101"/>
      <c r="O633" s="101"/>
      <c r="P633" s="101"/>
      <c r="Q633" s="93">
        <f t="shared" si="21"/>
        <v>251784.52000000025</v>
      </c>
      <c r="R633" s="94">
        <f t="shared" si="22"/>
        <v>902.22383353341354</v>
      </c>
    </row>
    <row r="634" spans="1:18" x14ac:dyDescent="0.35">
      <c r="A634" s="100">
        <v>12</v>
      </c>
      <c r="B634" s="101" t="s">
        <v>60</v>
      </c>
      <c r="C634" s="101" t="s">
        <v>430</v>
      </c>
      <c r="D634" s="101" t="s">
        <v>81</v>
      </c>
      <c r="E634" s="101" t="s">
        <v>431</v>
      </c>
      <c r="F634" s="101" t="s">
        <v>178</v>
      </c>
      <c r="G634" s="101" t="s">
        <v>1059</v>
      </c>
      <c r="H634" s="102">
        <v>5714</v>
      </c>
      <c r="I634" s="100">
        <v>4</v>
      </c>
      <c r="J634" s="103">
        <f>หนองคาย!F49</f>
        <v>818597.27</v>
      </c>
      <c r="K634" s="104">
        <f>หนองคาย!AH49</f>
        <v>872079.37</v>
      </c>
      <c r="L634" s="105">
        <f>หนองคาย!AI49</f>
        <v>4126115.8000000003</v>
      </c>
      <c r="M634" s="105">
        <f>หนองคาย!AJ49</f>
        <v>3605186.32</v>
      </c>
      <c r="N634" s="101"/>
      <c r="O634" s="101"/>
      <c r="P634" s="101"/>
      <c r="Q634" s="93">
        <f t="shared" si="21"/>
        <v>520929.48000000045</v>
      </c>
      <c r="R634" s="94">
        <f t="shared" si="22"/>
        <v>722.10637031851593</v>
      </c>
    </row>
    <row r="635" spans="1:18" x14ac:dyDescent="0.35">
      <c r="A635" s="100">
        <v>13</v>
      </c>
      <c r="B635" s="101" t="s">
        <v>60</v>
      </c>
      <c r="C635" s="101" t="s">
        <v>430</v>
      </c>
      <c r="D635" s="101" t="s">
        <v>81</v>
      </c>
      <c r="E635" s="101" t="s">
        <v>431</v>
      </c>
      <c r="F635" s="101" t="s">
        <v>178</v>
      </c>
      <c r="G635" s="101" t="s">
        <v>1060</v>
      </c>
      <c r="H635" s="102">
        <v>3580</v>
      </c>
      <c r="I635" s="100">
        <v>3</v>
      </c>
      <c r="J635" s="103">
        <f>หนองคาย!F50</f>
        <v>572871.26</v>
      </c>
      <c r="K635" s="104">
        <f>หนองคาย!AH50</f>
        <v>595754.53</v>
      </c>
      <c r="L635" s="105">
        <f>หนองคาย!AI50</f>
        <v>2391517.3200000003</v>
      </c>
      <c r="M635" s="105">
        <f>หนองคาย!AJ50</f>
        <v>2051884.49</v>
      </c>
      <c r="N635" s="101"/>
      <c r="O635" s="101"/>
      <c r="P635" s="101"/>
      <c r="Q635" s="93">
        <f t="shared" si="21"/>
        <v>339632.83000000031</v>
      </c>
      <c r="R635" s="94">
        <f t="shared" si="22"/>
        <v>668.02159776536325</v>
      </c>
    </row>
    <row r="636" spans="1:18" x14ac:dyDescent="0.35">
      <c r="A636" s="100">
        <v>14</v>
      </c>
      <c r="B636" s="101" t="s">
        <v>60</v>
      </c>
      <c r="C636" s="101" t="s">
        <v>430</v>
      </c>
      <c r="D636" s="101" t="s">
        <v>81</v>
      </c>
      <c r="E636" s="101" t="s">
        <v>431</v>
      </c>
      <c r="F636" s="101" t="s">
        <v>178</v>
      </c>
      <c r="G636" s="101" t="s">
        <v>1061</v>
      </c>
      <c r="H636" s="102">
        <v>3821</v>
      </c>
      <c r="I636" s="100">
        <v>3</v>
      </c>
      <c r="J636" s="103">
        <f>หนองคาย!F51</f>
        <v>651119.43999999994</v>
      </c>
      <c r="K636" s="104">
        <f>หนองคาย!AH51</f>
        <v>645750.86</v>
      </c>
      <c r="L636" s="105">
        <f>หนองคาย!AI51</f>
        <v>2034151.49</v>
      </c>
      <c r="M636" s="105">
        <f>หนองคาย!AJ51</f>
        <v>1760703.21</v>
      </c>
      <c r="N636" s="101"/>
      <c r="O636" s="101"/>
      <c r="P636" s="101"/>
      <c r="Q636" s="93">
        <f t="shared" si="21"/>
        <v>273448.28000000003</v>
      </c>
      <c r="R636" s="94">
        <f t="shared" si="22"/>
        <v>532.3610285265637</v>
      </c>
    </row>
    <row r="637" spans="1:18" x14ac:dyDescent="0.35">
      <c r="A637" s="100">
        <v>15</v>
      </c>
      <c r="B637" s="101" t="s">
        <v>60</v>
      </c>
      <c r="C637" s="101" t="s">
        <v>430</v>
      </c>
      <c r="D637" s="101" t="s">
        <v>81</v>
      </c>
      <c r="E637" s="101" t="s">
        <v>431</v>
      </c>
      <c r="F637" s="101" t="s">
        <v>178</v>
      </c>
      <c r="G637" s="101" t="s">
        <v>1062</v>
      </c>
      <c r="H637" s="102">
        <v>4273</v>
      </c>
      <c r="I637" s="100">
        <v>3</v>
      </c>
      <c r="J637" s="103">
        <f>หนองคาย!F52</f>
        <v>909780.35</v>
      </c>
      <c r="K637" s="104">
        <f>หนองคาย!AH52</f>
        <v>924133.95</v>
      </c>
      <c r="L637" s="105">
        <f>หนองคาย!AI52</f>
        <v>2366396.5</v>
      </c>
      <c r="M637" s="105">
        <f>หนองคาย!AJ52</f>
        <v>1688189.1400000001</v>
      </c>
      <c r="N637" s="101"/>
      <c r="O637" s="101"/>
      <c r="P637" s="101"/>
      <c r="Q637" s="93">
        <f t="shared" si="21"/>
        <v>678207.35999999987</v>
      </c>
      <c r="R637" s="94">
        <f t="shared" si="22"/>
        <v>553.80212965129886</v>
      </c>
    </row>
    <row r="638" spans="1:18" x14ac:dyDescent="0.35">
      <c r="A638" s="100">
        <v>16</v>
      </c>
      <c r="B638" s="101" t="s">
        <v>60</v>
      </c>
      <c r="C638" s="101" t="s">
        <v>430</v>
      </c>
      <c r="D638" s="101" t="s">
        <v>81</v>
      </c>
      <c r="E638" s="101" t="s">
        <v>431</v>
      </c>
      <c r="F638" s="101" t="s">
        <v>178</v>
      </c>
      <c r="G638" s="101" t="s">
        <v>1063</v>
      </c>
      <c r="H638" s="102">
        <v>2633</v>
      </c>
      <c r="I638" s="100">
        <v>2</v>
      </c>
      <c r="J638" s="103">
        <f>หนองคาย!F53</f>
        <v>533460.77</v>
      </c>
      <c r="K638" s="104">
        <f>หนองคาย!AH53</f>
        <v>527383.89</v>
      </c>
      <c r="L638" s="105">
        <f>หนองคาย!AI53</f>
        <v>2469606.27</v>
      </c>
      <c r="M638" s="105">
        <f>หนองคาย!AJ53</f>
        <v>2236288.34</v>
      </c>
      <c r="N638" s="101"/>
      <c r="O638" s="101"/>
      <c r="P638" s="101"/>
      <c r="Q638" s="93">
        <f t="shared" si="21"/>
        <v>233317.93000000017</v>
      </c>
      <c r="R638" s="94">
        <f t="shared" si="22"/>
        <v>937.94389289783521</v>
      </c>
    </row>
    <row r="639" spans="1:18" s="112" customFormat="1" x14ac:dyDescent="0.35">
      <c r="A639" s="106">
        <v>3</v>
      </c>
      <c r="B639" s="107" t="s">
        <v>60</v>
      </c>
      <c r="C639" s="107"/>
      <c r="D639" s="107"/>
      <c r="E639" s="107" t="s">
        <v>75</v>
      </c>
      <c r="F639" s="107"/>
      <c r="G639" s="107" t="s">
        <v>433</v>
      </c>
      <c r="H639" s="113">
        <f>SUM(H623:H638)</f>
        <v>58578</v>
      </c>
      <c r="I639" s="106"/>
      <c r="J639" s="109">
        <f>SUM(J623:J638)</f>
        <v>11046857.439999999</v>
      </c>
      <c r="K639" s="109">
        <f>SUM(K623:K638)</f>
        <v>9030837.5600000024</v>
      </c>
      <c r="L639" s="109">
        <f>SUM(L623:L638)</f>
        <v>39878698.800000004</v>
      </c>
      <c r="M639" s="109">
        <f>SUM(M623:M638)</f>
        <v>36210848.25</v>
      </c>
      <c r="N639" s="107">
        <v>15</v>
      </c>
      <c r="O639" s="107">
        <v>15</v>
      </c>
      <c r="P639" s="107">
        <f>N639-O639</f>
        <v>0</v>
      </c>
      <c r="Q639" s="110">
        <f t="shared" si="21"/>
        <v>3667850.5500000045</v>
      </c>
      <c r="R639" s="111">
        <f>L639/H639</f>
        <v>680.77945303697641</v>
      </c>
    </row>
    <row r="640" spans="1:18" x14ac:dyDescent="0.35">
      <c r="A640" s="100">
        <v>1</v>
      </c>
      <c r="B640" s="101" t="s">
        <v>60</v>
      </c>
      <c r="C640" s="101" t="s">
        <v>434</v>
      </c>
      <c r="D640" s="101" t="s">
        <v>88</v>
      </c>
      <c r="E640" s="101" t="s">
        <v>435</v>
      </c>
      <c r="F640" s="101" t="s">
        <v>208</v>
      </c>
      <c r="G640" s="101" t="s">
        <v>436</v>
      </c>
      <c r="H640" s="102"/>
      <c r="I640" s="100"/>
      <c r="J640" s="103"/>
      <c r="K640" s="104"/>
      <c r="L640" s="105"/>
      <c r="M640" s="105"/>
      <c r="N640" s="101"/>
      <c r="O640" s="101"/>
      <c r="P640" s="101"/>
    </row>
    <row r="641" spans="1:18" s="120" customFormat="1" x14ac:dyDescent="0.35">
      <c r="A641" s="114">
        <v>2</v>
      </c>
      <c r="B641" s="115" t="s">
        <v>60</v>
      </c>
      <c r="C641" s="115" t="s">
        <v>434</v>
      </c>
      <c r="D641" s="115" t="s">
        <v>88</v>
      </c>
      <c r="E641" s="115" t="s">
        <v>435</v>
      </c>
      <c r="F641" s="115" t="s">
        <v>178</v>
      </c>
      <c r="G641" s="115" t="s">
        <v>1064</v>
      </c>
      <c r="H641" s="116">
        <v>2413</v>
      </c>
      <c r="I641" s="114">
        <v>2</v>
      </c>
      <c r="J641" s="103">
        <f>หนองคาย!F54</f>
        <v>176674.1</v>
      </c>
      <c r="K641" s="117">
        <f>หนองคาย!AH54</f>
        <v>233932.98</v>
      </c>
      <c r="L641" s="105">
        <f>หนองคาย!AI54</f>
        <v>1522164.76</v>
      </c>
      <c r="M641" s="105">
        <f>หนองคาย!AJ54</f>
        <v>2444681.84</v>
      </c>
      <c r="N641" s="115"/>
      <c r="O641" s="115"/>
      <c r="P641" s="115"/>
      <c r="Q641" s="93">
        <f t="shared" si="21"/>
        <v>-922517.07999999984</v>
      </c>
      <c r="R641" s="94">
        <f t="shared" si="22"/>
        <v>630.81838375466225</v>
      </c>
    </row>
    <row r="642" spans="1:18" x14ac:dyDescent="0.35">
      <c r="A642" s="100">
        <v>3</v>
      </c>
      <c r="B642" s="101" t="s">
        <v>60</v>
      </c>
      <c r="C642" s="101" t="s">
        <v>434</v>
      </c>
      <c r="D642" s="101" t="s">
        <v>88</v>
      </c>
      <c r="E642" s="101" t="s">
        <v>435</v>
      </c>
      <c r="F642" s="101" t="s">
        <v>178</v>
      </c>
      <c r="G642" s="101" t="s">
        <v>1065</v>
      </c>
      <c r="H642" s="102">
        <v>2055</v>
      </c>
      <c r="I642" s="100">
        <v>2</v>
      </c>
      <c r="J642" s="103">
        <f>หนองคาย!F55</f>
        <v>126331.96</v>
      </c>
      <c r="K642" s="117">
        <f>หนองคาย!AH55</f>
        <v>157496.95000000001</v>
      </c>
      <c r="L642" s="105">
        <f>หนองคาย!AI55</f>
        <v>2528783.94</v>
      </c>
      <c r="M642" s="105">
        <f>หนองคาย!AJ55</f>
        <v>2526008</v>
      </c>
      <c r="N642" s="101"/>
      <c r="O642" s="101"/>
      <c r="P642" s="101"/>
      <c r="Q642" s="93">
        <f t="shared" si="21"/>
        <v>2775.9399999999441</v>
      </c>
      <c r="R642" s="94">
        <f t="shared" si="22"/>
        <v>1230.551795620438</v>
      </c>
    </row>
    <row r="643" spans="1:18" x14ac:dyDescent="0.35">
      <c r="A643" s="100">
        <v>4</v>
      </c>
      <c r="B643" s="101" t="s">
        <v>60</v>
      </c>
      <c r="C643" s="101" t="s">
        <v>434</v>
      </c>
      <c r="D643" s="101" t="s">
        <v>88</v>
      </c>
      <c r="E643" s="101" t="s">
        <v>435</v>
      </c>
      <c r="F643" s="101" t="s">
        <v>178</v>
      </c>
      <c r="G643" s="101" t="s">
        <v>1066</v>
      </c>
      <c r="H643" s="102">
        <v>3420</v>
      </c>
      <c r="I643" s="100">
        <v>3</v>
      </c>
      <c r="J643" s="103">
        <f>หนองคาย!F56</f>
        <v>322761.12</v>
      </c>
      <c r="K643" s="117">
        <f>หนองคาย!AH56</f>
        <v>204200.89</v>
      </c>
      <c r="L643" s="105">
        <f>หนองคาย!AI56</f>
        <v>1993324.4100000001</v>
      </c>
      <c r="M643" s="105">
        <f>หนองคาย!AJ56</f>
        <v>3133753.08</v>
      </c>
      <c r="N643" s="101"/>
      <c r="O643" s="101"/>
      <c r="P643" s="101"/>
      <c r="Q643" s="93">
        <f t="shared" si="21"/>
        <v>-1140428.67</v>
      </c>
      <c r="R643" s="94">
        <f t="shared" si="22"/>
        <v>582.84339473684213</v>
      </c>
    </row>
    <row r="644" spans="1:18" x14ac:dyDescent="0.35">
      <c r="A644" s="100">
        <v>5</v>
      </c>
      <c r="B644" s="101" t="s">
        <v>60</v>
      </c>
      <c r="C644" s="101" t="s">
        <v>434</v>
      </c>
      <c r="D644" s="101" t="s">
        <v>88</v>
      </c>
      <c r="E644" s="101" t="s">
        <v>435</v>
      </c>
      <c r="F644" s="101" t="s">
        <v>178</v>
      </c>
      <c r="G644" s="101" t="s">
        <v>1067</v>
      </c>
      <c r="H644" s="102">
        <v>2566</v>
      </c>
      <c r="I644" s="100">
        <v>2</v>
      </c>
      <c r="J644" s="103">
        <f>หนองคาย!F57</f>
        <v>227907.56</v>
      </c>
      <c r="K644" s="117">
        <f>หนองคาย!AH57</f>
        <v>276566.91000000003</v>
      </c>
      <c r="L644" s="105">
        <f>หนองคาย!AI57</f>
        <v>1989475.75</v>
      </c>
      <c r="M644" s="105">
        <f>หนองคาย!AJ57</f>
        <v>3126097.8899999997</v>
      </c>
      <c r="N644" s="101"/>
      <c r="O644" s="101"/>
      <c r="P644" s="101"/>
      <c r="Q644" s="93">
        <f t="shared" si="21"/>
        <v>-1136622.1399999997</v>
      </c>
      <c r="R644" s="94">
        <f t="shared" si="22"/>
        <v>775.32180436477006</v>
      </c>
    </row>
    <row r="645" spans="1:18" x14ac:dyDescent="0.35">
      <c r="A645" s="100">
        <v>6</v>
      </c>
      <c r="B645" s="101" t="s">
        <v>60</v>
      </c>
      <c r="C645" s="101" t="s">
        <v>434</v>
      </c>
      <c r="D645" s="101" t="s">
        <v>88</v>
      </c>
      <c r="E645" s="101" t="s">
        <v>435</v>
      </c>
      <c r="F645" s="101" t="s">
        <v>178</v>
      </c>
      <c r="G645" s="101" t="s">
        <v>1068</v>
      </c>
      <c r="H645" s="102">
        <v>951</v>
      </c>
      <c r="I645" s="100">
        <v>1</v>
      </c>
      <c r="J645" s="103">
        <f>หนองคาย!F58</f>
        <v>142495.26</v>
      </c>
      <c r="K645" s="117">
        <f>หนองคาย!AH58</f>
        <v>165039.84000000003</v>
      </c>
      <c r="L645" s="105">
        <f>หนองคาย!AI58</f>
        <v>1059191.57</v>
      </c>
      <c r="M645" s="105">
        <f>หนองคาย!AJ58</f>
        <v>1894262.53</v>
      </c>
      <c r="N645" s="101"/>
      <c r="O645" s="101"/>
      <c r="P645" s="101"/>
      <c r="Q645" s="93">
        <f t="shared" si="21"/>
        <v>-835070.96</v>
      </c>
      <c r="R645" s="94">
        <f t="shared" si="22"/>
        <v>1113.76610935857</v>
      </c>
    </row>
    <row r="646" spans="1:18" x14ac:dyDescent="0.35">
      <c r="A646" s="100">
        <v>7</v>
      </c>
      <c r="B646" s="101" t="s">
        <v>60</v>
      </c>
      <c r="C646" s="101" t="s">
        <v>434</v>
      </c>
      <c r="D646" s="101" t="s">
        <v>88</v>
      </c>
      <c r="E646" s="101" t="s">
        <v>435</v>
      </c>
      <c r="F646" s="101" t="s">
        <v>178</v>
      </c>
      <c r="G646" s="101" t="s">
        <v>1069</v>
      </c>
      <c r="H646" s="102">
        <v>2045</v>
      </c>
      <c r="I646" s="100">
        <v>2</v>
      </c>
      <c r="J646" s="103">
        <f>หนองคาย!F59</f>
        <v>366358.75</v>
      </c>
      <c r="K646" s="117">
        <f>หนองคาย!AH59</f>
        <v>364082.54000000004</v>
      </c>
      <c r="L646" s="105">
        <f>หนองคาย!AI59</f>
        <v>1549708.69</v>
      </c>
      <c r="M646" s="105">
        <f>หนองคาย!AJ59</f>
        <v>2891551.73</v>
      </c>
      <c r="N646" s="101"/>
      <c r="O646" s="101"/>
      <c r="P646" s="101"/>
      <c r="Q646" s="93">
        <f t="shared" si="21"/>
        <v>-1341843.04</v>
      </c>
      <c r="R646" s="94">
        <f t="shared" si="22"/>
        <v>757.80376039119801</v>
      </c>
    </row>
    <row r="647" spans="1:18" s="112" customFormat="1" x14ac:dyDescent="0.35">
      <c r="A647" s="106">
        <v>4</v>
      </c>
      <c r="B647" s="107" t="s">
        <v>60</v>
      </c>
      <c r="C647" s="107"/>
      <c r="D647" s="107"/>
      <c r="E647" s="107" t="s">
        <v>75</v>
      </c>
      <c r="F647" s="107"/>
      <c r="G647" s="107" t="s">
        <v>437</v>
      </c>
      <c r="H647" s="113">
        <f>SUM(H640:H646)</f>
        <v>13450</v>
      </c>
      <c r="I647" s="106"/>
      <c r="J647" s="109">
        <f>SUM(J640:J646)</f>
        <v>1362528.75</v>
      </c>
      <c r="K647" s="109">
        <f>SUM(K640:K646)</f>
        <v>1401320.11</v>
      </c>
      <c r="L647" s="109">
        <f>SUM(L640:L646)</f>
        <v>10642649.119999999</v>
      </c>
      <c r="M647" s="109">
        <f>SUM(M640:M646)</f>
        <v>16016355.069999998</v>
      </c>
      <c r="N647" s="107">
        <v>6</v>
      </c>
      <c r="O647" s="107">
        <v>6</v>
      </c>
      <c r="P647" s="107">
        <f>N647-O647</f>
        <v>0</v>
      </c>
      <c r="Q647" s="110">
        <f t="shared" ref="Q647:Q710" si="24">L647-M647</f>
        <v>-5373705.9499999993</v>
      </c>
      <c r="R647" s="111">
        <f>L647/H647</f>
        <v>791.27502750929364</v>
      </c>
    </row>
    <row r="648" spans="1:18" x14ac:dyDescent="0.35">
      <c r="A648" s="100">
        <v>1</v>
      </c>
      <c r="B648" s="101" t="s">
        <v>60</v>
      </c>
      <c r="C648" s="101" t="s">
        <v>438</v>
      </c>
      <c r="D648" s="101" t="s">
        <v>95</v>
      </c>
      <c r="E648" s="101" t="s">
        <v>439</v>
      </c>
      <c r="F648" s="101" t="s">
        <v>208</v>
      </c>
      <c r="G648" s="101" t="s">
        <v>440</v>
      </c>
      <c r="H648" s="102"/>
      <c r="I648" s="100"/>
      <c r="J648" s="103"/>
      <c r="K648" s="104"/>
      <c r="L648" s="105"/>
      <c r="M648" s="105"/>
      <c r="N648" s="101"/>
      <c r="O648" s="101"/>
      <c r="P648" s="101"/>
    </row>
    <row r="649" spans="1:18" x14ac:dyDescent="0.35">
      <c r="A649" s="100">
        <v>2</v>
      </c>
      <c r="B649" s="101" t="s">
        <v>60</v>
      </c>
      <c r="C649" s="101" t="s">
        <v>438</v>
      </c>
      <c r="D649" s="101" t="s">
        <v>95</v>
      </c>
      <c r="E649" s="101" t="s">
        <v>439</v>
      </c>
      <c r="F649" s="101" t="s">
        <v>178</v>
      </c>
      <c r="G649" s="101" t="s">
        <v>1070</v>
      </c>
      <c r="H649" s="102">
        <v>3171</v>
      </c>
      <c r="I649" s="100">
        <v>3</v>
      </c>
      <c r="J649" s="103">
        <f>หนองคาย!F60</f>
        <v>299825.74</v>
      </c>
      <c r="K649" s="104">
        <f>หนองคาย!AH60</f>
        <v>303019.78999999998</v>
      </c>
      <c r="L649" s="105">
        <f>หนองคาย!AI60</f>
        <v>2158226.16</v>
      </c>
      <c r="M649" s="105">
        <f>หนองคาย!AJ60</f>
        <v>1675624.5499999998</v>
      </c>
      <c r="N649" s="101"/>
      <c r="O649" s="101"/>
      <c r="P649" s="101"/>
      <c r="Q649" s="93">
        <f t="shared" si="24"/>
        <v>482601.61000000034</v>
      </c>
      <c r="R649" s="94">
        <f t="shared" ref="R649:R710" si="25">L649/H649</f>
        <v>680.61373699148544</v>
      </c>
    </row>
    <row r="650" spans="1:18" x14ac:dyDescent="0.35">
      <c r="A650" s="100">
        <v>3</v>
      </c>
      <c r="B650" s="101" t="s">
        <v>60</v>
      </c>
      <c r="C650" s="101" t="s">
        <v>438</v>
      </c>
      <c r="D650" s="101" t="s">
        <v>95</v>
      </c>
      <c r="E650" s="101" t="s">
        <v>439</v>
      </c>
      <c r="F650" s="101" t="s">
        <v>178</v>
      </c>
      <c r="G650" s="101" t="s">
        <v>1071</v>
      </c>
      <c r="H650" s="102">
        <v>4975</v>
      </c>
      <c r="I650" s="100">
        <v>4</v>
      </c>
      <c r="J650" s="103">
        <f>หนองคาย!F61</f>
        <v>36099.74</v>
      </c>
      <c r="K650" s="104">
        <f>หนองคาย!AH61</f>
        <v>56587.09</v>
      </c>
      <c r="L650" s="105">
        <f>หนองคาย!AI61</f>
        <v>2078134.92</v>
      </c>
      <c r="M650" s="105">
        <f>หนองคาย!AJ61</f>
        <v>2136137.48</v>
      </c>
      <c r="N650" s="101"/>
      <c r="O650" s="101"/>
      <c r="P650" s="101"/>
      <c r="Q650" s="93">
        <f t="shared" si="24"/>
        <v>-58002.560000000056</v>
      </c>
      <c r="R650" s="94">
        <f t="shared" si="25"/>
        <v>417.7155618090452</v>
      </c>
    </row>
    <row r="651" spans="1:18" x14ac:dyDescent="0.35">
      <c r="A651" s="100">
        <v>4</v>
      </c>
      <c r="B651" s="101" t="s">
        <v>60</v>
      </c>
      <c r="C651" s="101" t="s">
        <v>438</v>
      </c>
      <c r="D651" s="101" t="s">
        <v>95</v>
      </c>
      <c r="E651" s="101" t="s">
        <v>439</v>
      </c>
      <c r="F651" s="101" t="s">
        <v>178</v>
      </c>
      <c r="G651" s="101" t="s">
        <v>1072</v>
      </c>
      <c r="H651" s="102">
        <v>2674</v>
      </c>
      <c r="I651" s="100">
        <v>2</v>
      </c>
      <c r="J651" s="103">
        <f>หนองคาย!F62</f>
        <v>139737.49</v>
      </c>
      <c r="K651" s="104">
        <f>หนองคาย!AH62</f>
        <v>143464.54999999999</v>
      </c>
      <c r="L651" s="105">
        <f>หนองคาย!AI62</f>
        <v>1805218.46</v>
      </c>
      <c r="M651" s="105">
        <f>หนองคาย!AJ62</f>
        <v>1802084.06</v>
      </c>
      <c r="N651" s="101"/>
      <c r="O651" s="101"/>
      <c r="P651" s="101"/>
      <c r="Q651" s="93">
        <f t="shared" si="24"/>
        <v>3134.3999999999069</v>
      </c>
      <c r="R651" s="94">
        <f t="shared" si="25"/>
        <v>675.10039640987281</v>
      </c>
    </row>
    <row r="652" spans="1:18" x14ac:dyDescent="0.35">
      <c r="A652" s="100">
        <v>5</v>
      </c>
      <c r="B652" s="101" t="s">
        <v>60</v>
      </c>
      <c r="C652" s="101" t="s">
        <v>438</v>
      </c>
      <c r="D652" s="101" t="s">
        <v>95</v>
      </c>
      <c r="E652" s="101" t="s">
        <v>439</v>
      </c>
      <c r="F652" s="101" t="s">
        <v>178</v>
      </c>
      <c r="G652" s="101" t="s">
        <v>1073</v>
      </c>
      <c r="H652" s="102">
        <v>3165</v>
      </c>
      <c r="I652" s="100">
        <v>3</v>
      </c>
      <c r="J652" s="103">
        <f>หนองคาย!F63</f>
        <v>799700.45</v>
      </c>
      <c r="K652" s="104">
        <f>หนองคาย!AH63</f>
        <v>821897.75</v>
      </c>
      <c r="L652" s="105">
        <f>หนองคาย!AI63</f>
        <v>3539353.98</v>
      </c>
      <c r="M652" s="105">
        <f>หนองคาย!AJ63</f>
        <v>2479662.69</v>
      </c>
      <c r="N652" s="101"/>
      <c r="O652" s="101"/>
      <c r="P652" s="101"/>
      <c r="Q652" s="93">
        <f t="shared" si="24"/>
        <v>1059691.29</v>
      </c>
      <c r="R652" s="94">
        <f t="shared" si="25"/>
        <v>1118.2792985781991</v>
      </c>
    </row>
    <row r="653" spans="1:18" x14ac:dyDescent="0.35">
      <c r="A653" s="100">
        <v>6</v>
      </c>
      <c r="B653" s="101" t="s">
        <v>60</v>
      </c>
      <c r="C653" s="101" t="s">
        <v>438</v>
      </c>
      <c r="D653" s="101" t="s">
        <v>95</v>
      </c>
      <c r="E653" s="101" t="s">
        <v>439</v>
      </c>
      <c r="F653" s="101" t="s">
        <v>178</v>
      </c>
      <c r="G653" s="101" t="s">
        <v>1074</v>
      </c>
      <c r="H653" s="102">
        <v>2202</v>
      </c>
      <c r="I653" s="100">
        <v>2</v>
      </c>
      <c r="J653" s="103">
        <f>หนองคาย!F64</f>
        <v>1219399.05</v>
      </c>
      <c r="K653" s="104">
        <f>หนองคาย!AH64</f>
        <v>1231753.8700000001</v>
      </c>
      <c r="L653" s="105">
        <f>หนองคาย!AI64</f>
        <v>2925293.84</v>
      </c>
      <c r="M653" s="105">
        <f>หนองคาย!AJ64</f>
        <v>1745157.92</v>
      </c>
      <c r="N653" s="101"/>
      <c r="O653" s="101"/>
      <c r="P653" s="101"/>
      <c r="Q653" s="93">
        <f t="shared" si="24"/>
        <v>1180135.92</v>
      </c>
      <c r="R653" s="94">
        <f t="shared" si="25"/>
        <v>1328.4713169845595</v>
      </c>
    </row>
    <row r="654" spans="1:18" s="112" customFormat="1" x14ac:dyDescent="0.35">
      <c r="A654" s="106">
        <v>5</v>
      </c>
      <c r="B654" s="107" t="s">
        <v>60</v>
      </c>
      <c r="C654" s="107"/>
      <c r="D654" s="107"/>
      <c r="E654" s="107" t="s">
        <v>75</v>
      </c>
      <c r="F654" s="107"/>
      <c r="G654" s="107" t="s">
        <v>441</v>
      </c>
      <c r="H654" s="113">
        <f>SUM(H648:H653)</f>
        <v>16187</v>
      </c>
      <c r="I654" s="106"/>
      <c r="J654" s="109">
        <f>SUM(J648:J653)</f>
        <v>2494762.4699999997</v>
      </c>
      <c r="K654" s="144">
        <f>SUM(K648:K653)</f>
        <v>2556723.0499999998</v>
      </c>
      <c r="L654" s="109">
        <f>SUM(L648:L653)</f>
        <v>12506227.359999999</v>
      </c>
      <c r="M654" s="109">
        <f>SUM(M648:M653)</f>
        <v>9838666.6999999993</v>
      </c>
      <c r="N654" s="107">
        <v>5</v>
      </c>
      <c r="O654" s="107">
        <v>5</v>
      </c>
      <c r="P654" s="107">
        <f>N654-O654</f>
        <v>0</v>
      </c>
      <c r="Q654" s="110">
        <f t="shared" si="24"/>
        <v>2667560.66</v>
      </c>
      <c r="R654" s="111">
        <f>L654/H654</f>
        <v>772.60933835794151</v>
      </c>
    </row>
    <row r="655" spans="1:18" x14ac:dyDescent="0.35">
      <c r="A655" s="100">
        <v>1</v>
      </c>
      <c r="B655" s="101" t="s">
        <v>60</v>
      </c>
      <c r="C655" s="101" t="s">
        <v>442</v>
      </c>
      <c r="D655" s="101" t="s">
        <v>109</v>
      </c>
      <c r="E655" s="101" t="s">
        <v>443</v>
      </c>
      <c r="F655" s="101" t="s">
        <v>208</v>
      </c>
      <c r="G655" s="101" t="s">
        <v>444</v>
      </c>
      <c r="H655" s="102"/>
      <c r="I655" s="100"/>
      <c r="J655" s="103"/>
      <c r="K655" s="104"/>
      <c r="L655" s="105"/>
      <c r="M655" s="105"/>
      <c r="N655" s="101"/>
      <c r="O655" s="101"/>
      <c r="P655" s="101"/>
    </row>
    <row r="656" spans="1:18" x14ac:dyDescent="0.35">
      <c r="A656" s="100">
        <v>2</v>
      </c>
      <c r="B656" s="101" t="s">
        <v>60</v>
      </c>
      <c r="C656" s="101" t="s">
        <v>442</v>
      </c>
      <c r="D656" s="101" t="s">
        <v>109</v>
      </c>
      <c r="E656" s="101" t="s">
        <v>443</v>
      </c>
      <c r="F656" s="101" t="s">
        <v>178</v>
      </c>
      <c r="G656" s="101" t="s">
        <v>1075</v>
      </c>
      <c r="H656" s="102">
        <v>5571</v>
      </c>
      <c r="I656" s="100">
        <v>4</v>
      </c>
      <c r="J656" s="103">
        <f>หนองคาย!F65</f>
        <v>712999.4</v>
      </c>
      <c r="K656" s="104">
        <f>หนองคาย!AH65</f>
        <v>646699.5</v>
      </c>
      <c r="L656" s="105">
        <f>หนองคาย!AI65</f>
        <v>2602483.71</v>
      </c>
      <c r="M656" s="105">
        <f>หนองคาย!AJ65</f>
        <v>2420545.96</v>
      </c>
      <c r="N656" s="101"/>
      <c r="O656" s="101"/>
      <c r="P656" s="101"/>
      <c r="Q656" s="93">
        <f t="shared" si="24"/>
        <v>181937.75</v>
      </c>
      <c r="R656" s="94">
        <f t="shared" si="25"/>
        <v>467.1483952611739</v>
      </c>
    </row>
    <row r="657" spans="1:18" x14ac:dyDescent="0.35">
      <c r="A657" s="100">
        <v>3</v>
      </c>
      <c r="B657" s="101" t="s">
        <v>60</v>
      </c>
      <c r="C657" s="101" t="s">
        <v>442</v>
      </c>
      <c r="D657" s="101" t="s">
        <v>109</v>
      </c>
      <c r="E657" s="101" t="s">
        <v>443</v>
      </c>
      <c r="F657" s="101" t="s">
        <v>178</v>
      </c>
      <c r="G657" s="101" t="s">
        <v>1076</v>
      </c>
      <c r="H657" s="102">
        <v>5124</v>
      </c>
      <c r="I657" s="100">
        <v>4</v>
      </c>
      <c r="J657" s="103">
        <f>หนองคาย!F66</f>
        <v>618903.36</v>
      </c>
      <c r="K657" s="104">
        <f>หนองคาย!AH66</f>
        <v>605482.21</v>
      </c>
      <c r="L657" s="105">
        <f>หนองคาย!AI66</f>
        <v>2301384.71</v>
      </c>
      <c r="M657" s="105">
        <f>หนองคาย!AJ66</f>
        <v>2311715.1800000002</v>
      </c>
      <c r="N657" s="101"/>
      <c r="O657" s="101"/>
      <c r="P657" s="101"/>
      <c r="Q657" s="93">
        <f t="shared" si="24"/>
        <v>-10330.470000000205</v>
      </c>
      <c r="R657" s="94">
        <f t="shared" si="25"/>
        <v>449.13831186572992</v>
      </c>
    </row>
    <row r="658" spans="1:18" x14ac:dyDescent="0.35">
      <c r="A658" s="100">
        <v>4</v>
      </c>
      <c r="B658" s="101" t="s">
        <v>60</v>
      </c>
      <c r="C658" s="101" t="s">
        <v>442</v>
      </c>
      <c r="D658" s="101" t="s">
        <v>109</v>
      </c>
      <c r="E658" s="101" t="s">
        <v>443</v>
      </c>
      <c r="F658" s="101" t="s">
        <v>178</v>
      </c>
      <c r="G658" s="101" t="s">
        <v>1077</v>
      </c>
      <c r="H658" s="102">
        <v>7200</v>
      </c>
      <c r="I658" s="100">
        <v>5</v>
      </c>
      <c r="J658" s="103">
        <f>หนองคาย!F67</f>
        <v>974803.39</v>
      </c>
      <c r="K658" s="104">
        <f>หนองคาย!AH67</f>
        <v>973822.74</v>
      </c>
      <c r="L658" s="105">
        <f>หนองคาย!AI67</f>
        <v>2170243.79</v>
      </c>
      <c r="M658" s="105">
        <f>หนองคาย!AJ67</f>
        <v>1643282.25</v>
      </c>
      <c r="N658" s="101"/>
      <c r="O658" s="101"/>
      <c r="P658" s="101"/>
      <c r="Q658" s="93">
        <f t="shared" si="24"/>
        <v>526961.54</v>
      </c>
      <c r="R658" s="94">
        <f t="shared" si="25"/>
        <v>301.4227486111111</v>
      </c>
    </row>
    <row r="659" spans="1:18" s="112" customFormat="1" x14ac:dyDescent="0.35">
      <c r="A659" s="106">
        <v>6</v>
      </c>
      <c r="B659" s="107" t="s">
        <v>60</v>
      </c>
      <c r="C659" s="107"/>
      <c r="D659" s="107"/>
      <c r="E659" s="107" t="s">
        <v>75</v>
      </c>
      <c r="F659" s="107"/>
      <c r="G659" s="107" t="s">
        <v>445</v>
      </c>
      <c r="H659" s="113">
        <f>SUM(H656:H658)</f>
        <v>17895</v>
      </c>
      <c r="I659" s="106"/>
      <c r="J659" s="109">
        <f>SUM(J655:J658)</f>
        <v>2306706.15</v>
      </c>
      <c r="K659" s="109">
        <f>SUM(K655:K658)</f>
        <v>2226004.4500000002</v>
      </c>
      <c r="L659" s="109">
        <f>SUM(L655:L658)</f>
        <v>7074112.21</v>
      </c>
      <c r="M659" s="109">
        <f>SUM(M655:M658)</f>
        <v>6375543.3900000006</v>
      </c>
      <c r="N659" s="107">
        <v>3</v>
      </c>
      <c r="O659" s="107">
        <v>3</v>
      </c>
      <c r="P659" s="107">
        <f>N659-O659</f>
        <v>0</v>
      </c>
      <c r="Q659" s="110">
        <f t="shared" si="24"/>
        <v>698568.81999999937</v>
      </c>
      <c r="R659" s="111">
        <f>L659/H659</f>
        <v>395.31222184967868</v>
      </c>
    </row>
    <row r="660" spans="1:18" x14ac:dyDescent="0.35">
      <c r="A660" s="100">
        <v>1</v>
      </c>
      <c r="B660" s="101" t="s">
        <v>60</v>
      </c>
      <c r="C660" s="101" t="s">
        <v>446</v>
      </c>
      <c r="D660" s="101" t="s">
        <v>123</v>
      </c>
      <c r="E660" s="101" t="s">
        <v>447</v>
      </c>
      <c r="F660" s="101" t="s">
        <v>208</v>
      </c>
      <c r="G660" s="101" t="s">
        <v>448</v>
      </c>
      <c r="H660" s="102"/>
      <c r="I660" s="100"/>
      <c r="J660" s="103"/>
      <c r="K660" s="104"/>
      <c r="L660" s="105"/>
      <c r="M660" s="105"/>
      <c r="N660" s="101"/>
      <c r="O660" s="101"/>
      <c r="P660" s="101"/>
    </row>
    <row r="661" spans="1:18" x14ac:dyDescent="0.35">
      <c r="A661" s="100">
        <v>2</v>
      </c>
      <c r="B661" s="101" t="s">
        <v>60</v>
      </c>
      <c r="C661" s="101" t="s">
        <v>446</v>
      </c>
      <c r="D661" s="101" t="s">
        <v>123</v>
      </c>
      <c r="E661" s="101" t="s">
        <v>447</v>
      </c>
      <c r="F661" s="101" t="s">
        <v>178</v>
      </c>
      <c r="G661" s="101" t="s">
        <v>1078</v>
      </c>
      <c r="H661" s="102">
        <v>6642</v>
      </c>
      <c r="I661" s="100">
        <v>5</v>
      </c>
      <c r="J661" s="103">
        <f>หนองคาย!F68</f>
        <v>1099147.8500000001</v>
      </c>
      <c r="K661" s="104">
        <f>หนองคาย!AH68</f>
        <v>1131194.6000000001</v>
      </c>
      <c r="L661" s="105">
        <f>หนองคาย!AI68</f>
        <v>4237599.67</v>
      </c>
      <c r="M661" s="105">
        <f>หนองคาย!AJ68</f>
        <v>2502134.56</v>
      </c>
      <c r="N661" s="101"/>
      <c r="O661" s="101"/>
      <c r="P661" s="101"/>
      <c r="Q661" s="93">
        <f t="shared" si="24"/>
        <v>1735465.1099999999</v>
      </c>
      <c r="R661" s="94">
        <f t="shared" si="25"/>
        <v>638.00055254441429</v>
      </c>
    </row>
    <row r="662" spans="1:18" x14ac:dyDescent="0.35">
      <c r="A662" s="100">
        <v>3</v>
      </c>
      <c r="B662" s="101" t="s">
        <v>60</v>
      </c>
      <c r="C662" s="101" t="s">
        <v>446</v>
      </c>
      <c r="D662" s="101" t="s">
        <v>123</v>
      </c>
      <c r="E662" s="101" t="s">
        <v>447</v>
      </c>
      <c r="F662" s="101" t="s">
        <v>178</v>
      </c>
      <c r="G662" s="101" t="s">
        <v>1079</v>
      </c>
      <c r="H662" s="102">
        <v>3199</v>
      </c>
      <c r="I662" s="100">
        <v>3</v>
      </c>
      <c r="J662" s="103">
        <f>หนองคาย!F69</f>
        <v>641331.81999999995</v>
      </c>
      <c r="K662" s="104">
        <f>หนองคาย!AH69</f>
        <v>668940.34</v>
      </c>
      <c r="L662" s="105">
        <f>หนองคาย!AI69</f>
        <v>2373547.3400000003</v>
      </c>
      <c r="M662" s="105">
        <f>หนองคาย!AJ69</f>
        <v>1487269.94</v>
      </c>
      <c r="N662" s="101"/>
      <c r="O662" s="101"/>
      <c r="P662" s="101"/>
      <c r="Q662" s="93">
        <f t="shared" si="24"/>
        <v>886277.40000000037</v>
      </c>
      <c r="R662" s="94">
        <f t="shared" si="25"/>
        <v>741.96540793998133</v>
      </c>
    </row>
    <row r="663" spans="1:18" x14ac:dyDescent="0.35">
      <c r="A663" s="100">
        <v>4</v>
      </c>
      <c r="B663" s="101" t="s">
        <v>60</v>
      </c>
      <c r="C663" s="101" t="s">
        <v>446</v>
      </c>
      <c r="D663" s="101" t="s">
        <v>123</v>
      </c>
      <c r="E663" s="101" t="s">
        <v>447</v>
      </c>
      <c r="F663" s="101" t="s">
        <v>178</v>
      </c>
      <c r="G663" s="101" t="s">
        <v>1080</v>
      </c>
      <c r="H663" s="102">
        <v>5644</v>
      </c>
      <c r="I663" s="100">
        <v>4</v>
      </c>
      <c r="J663" s="103">
        <f>หนองคาย!F70</f>
        <v>861764.05</v>
      </c>
      <c r="K663" s="104">
        <f>หนองคาย!AH70</f>
        <v>922315.43</v>
      </c>
      <c r="L663" s="105">
        <f>หนองคาย!AI70</f>
        <v>4404477.29</v>
      </c>
      <c r="M663" s="105">
        <f>หนองคาย!AJ70</f>
        <v>3034552.0799999996</v>
      </c>
      <c r="N663" s="101"/>
      <c r="O663" s="101"/>
      <c r="P663" s="101"/>
      <c r="Q663" s="93">
        <f t="shared" si="24"/>
        <v>1369925.2100000004</v>
      </c>
      <c r="R663" s="94">
        <f t="shared" si="25"/>
        <v>780.38222714386961</v>
      </c>
    </row>
    <row r="664" spans="1:18" x14ac:dyDescent="0.35">
      <c r="A664" s="100">
        <v>5</v>
      </c>
      <c r="B664" s="101" t="s">
        <v>60</v>
      </c>
      <c r="C664" s="101" t="s">
        <v>446</v>
      </c>
      <c r="D664" s="101" t="s">
        <v>123</v>
      </c>
      <c r="E664" s="101" t="s">
        <v>447</v>
      </c>
      <c r="F664" s="101" t="s">
        <v>178</v>
      </c>
      <c r="G664" s="101" t="s">
        <v>1081</v>
      </c>
      <c r="H664" s="102">
        <v>5464</v>
      </c>
      <c r="I664" s="100">
        <v>4</v>
      </c>
      <c r="J664" s="103">
        <f>หนองคาย!F71</f>
        <v>2132233.39</v>
      </c>
      <c r="K664" s="104">
        <f>หนองคาย!AH71</f>
        <v>2218547.39</v>
      </c>
      <c r="L664" s="105">
        <f>หนองคาย!AI71</f>
        <v>3118856.55</v>
      </c>
      <c r="M664" s="105">
        <f>หนองคาย!AJ71</f>
        <v>2185690.16</v>
      </c>
      <c r="N664" s="101"/>
      <c r="O664" s="101"/>
      <c r="P664" s="101"/>
      <c r="Q664" s="93">
        <f t="shared" si="24"/>
        <v>933166.38999999966</v>
      </c>
      <c r="R664" s="94">
        <f t="shared" si="25"/>
        <v>570.80097913616396</v>
      </c>
    </row>
    <row r="665" spans="1:18" x14ac:dyDescent="0.35">
      <c r="A665" s="100">
        <v>6</v>
      </c>
      <c r="B665" s="101" t="s">
        <v>60</v>
      </c>
      <c r="C665" s="101" t="s">
        <v>446</v>
      </c>
      <c r="D665" s="101" t="s">
        <v>123</v>
      </c>
      <c r="E665" s="101" t="s">
        <v>447</v>
      </c>
      <c r="F665" s="101" t="s">
        <v>178</v>
      </c>
      <c r="G665" s="101" t="s">
        <v>1082</v>
      </c>
      <c r="H665" s="102">
        <v>10050</v>
      </c>
      <c r="I665" s="100">
        <v>5</v>
      </c>
      <c r="J665" s="103">
        <f>หนองคาย!F72</f>
        <v>1929211.72</v>
      </c>
      <c r="K665" s="104">
        <f>หนองคาย!AH72</f>
        <v>1942708.54</v>
      </c>
      <c r="L665" s="105">
        <f>หนองคาย!AI72</f>
        <v>5932148.2600000007</v>
      </c>
      <c r="M665" s="105">
        <f>หนองคาย!AJ72</f>
        <v>3905080.58</v>
      </c>
      <c r="N665" s="101"/>
      <c r="O665" s="101"/>
      <c r="P665" s="101"/>
      <c r="Q665" s="93">
        <f t="shared" si="24"/>
        <v>2027067.6800000006</v>
      </c>
      <c r="R665" s="94">
        <f t="shared" si="25"/>
        <v>590.26350845771151</v>
      </c>
    </row>
    <row r="666" spans="1:18" x14ac:dyDescent="0.35">
      <c r="A666" s="100">
        <v>7</v>
      </c>
      <c r="B666" s="101" t="s">
        <v>60</v>
      </c>
      <c r="C666" s="101" t="s">
        <v>446</v>
      </c>
      <c r="D666" s="101" t="s">
        <v>123</v>
      </c>
      <c r="E666" s="101" t="s">
        <v>447</v>
      </c>
      <c r="F666" s="101" t="s">
        <v>178</v>
      </c>
      <c r="G666" s="101" t="s">
        <v>1083</v>
      </c>
      <c r="H666" s="102">
        <v>2842</v>
      </c>
      <c r="I666" s="100">
        <v>2</v>
      </c>
      <c r="J666" s="103">
        <f>หนองคาย!F73</f>
        <v>458923.99</v>
      </c>
      <c r="K666" s="104">
        <f>หนองคาย!AH73</f>
        <v>484011.22</v>
      </c>
      <c r="L666" s="105">
        <f>หนองคาย!AI73</f>
        <v>1576246.65</v>
      </c>
      <c r="M666" s="105">
        <f>หนองคาย!AJ73</f>
        <v>2160012.66</v>
      </c>
      <c r="N666" s="101"/>
      <c r="O666" s="101"/>
      <c r="P666" s="101"/>
      <c r="Q666" s="93">
        <f t="shared" si="24"/>
        <v>-583766.01000000024</v>
      </c>
      <c r="R666" s="94">
        <f t="shared" si="25"/>
        <v>554.62584447572124</v>
      </c>
    </row>
    <row r="667" spans="1:18" x14ac:dyDescent="0.35">
      <c r="A667" s="100">
        <v>8</v>
      </c>
      <c r="B667" s="101" t="s">
        <v>60</v>
      </c>
      <c r="C667" s="101" t="s">
        <v>446</v>
      </c>
      <c r="D667" s="101" t="s">
        <v>123</v>
      </c>
      <c r="E667" s="101" t="s">
        <v>447</v>
      </c>
      <c r="F667" s="101" t="s">
        <v>178</v>
      </c>
      <c r="G667" s="101" t="s">
        <v>1084</v>
      </c>
      <c r="H667" s="102">
        <v>3136</v>
      </c>
      <c r="I667" s="100">
        <v>3</v>
      </c>
      <c r="J667" s="103">
        <f>หนองคาย!F74</f>
        <v>421431.41</v>
      </c>
      <c r="K667" s="104">
        <f>หนองคาย!AH74</f>
        <v>456338.57999999996</v>
      </c>
      <c r="L667" s="105">
        <f>หนองคาย!AI74</f>
        <v>2446502.0099999998</v>
      </c>
      <c r="M667" s="105">
        <f>หนองคาย!AJ74</f>
        <v>1476733.81</v>
      </c>
      <c r="N667" s="101"/>
      <c r="O667" s="101"/>
      <c r="P667" s="101"/>
      <c r="Q667" s="93">
        <f t="shared" si="24"/>
        <v>969768.19999999972</v>
      </c>
      <c r="R667" s="94">
        <f t="shared" si="25"/>
        <v>780.134569515306</v>
      </c>
    </row>
    <row r="668" spans="1:18" s="112" customFormat="1" x14ac:dyDescent="0.35">
      <c r="A668" s="106">
        <v>7</v>
      </c>
      <c r="B668" s="107" t="s">
        <v>60</v>
      </c>
      <c r="C668" s="107"/>
      <c r="D668" s="107"/>
      <c r="E668" s="107" t="s">
        <v>75</v>
      </c>
      <c r="F668" s="107"/>
      <c r="G668" s="107" t="s">
        <v>449</v>
      </c>
      <c r="H668" s="113">
        <f>SUM(H661:H667)</f>
        <v>36977</v>
      </c>
      <c r="I668" s="106"/>
      <c r="J668" s="109">
        <f>SUM(J660:J667)</f>
        <v>7544044.2299999995</v>
      </c>
      <c r="K668" s="109">
        <f>SUM(K660:K667)</f>
        <v>7824056.0999999996</v>
      </c>
      <c r="L668" s="109">
        <f>SUM(L660:L667)</f>
        <v>24089377.770000003</v>
      </c>
      <c r="M668" s="109">
        <f>SUM(M660:M667)</f>
        <v>16751473.790000001</v>
      </c>
      <c r="N668" s="107">
        <v>7</v>
      </c>
      <c r="O668" s="107">
        <v>7</v>
      </c>
      <c r="P668" s="107">
        <f>N668-O668</f>
        <v>0</v>
      </c>
      <c r="Q668" s="110">
        <f t="shared" si="24"/>
        <v>7337903.9800000023</v>
      </c>
      <c r="R668" s="111">
        <f>L668/H668</f>
        <v>651.46923141412242</v>
      </c>
    </row>
    <row r="669" spans="1:18" x14ac:dyDescent="0.35">
      <c r="A669" s="100">
        <v>1</v>
      </c>
      <c r="B669" s="101" t="s">
        <v>60</v>
      </c>
      <c r="C669" s="101" t="s">
        <v>450</v>
      </c>
      <c r="D669" s="101" t="s">
        <v>128</v>
      </c>
      <c r="E669" s="101" t="s">
        <v>451</v>
      </c>
      <c r="F669" s="101" t="s">
        <v>208</v>
      </c>
      <c r="G669" s="101" t="s">
        <v>452</v>
      </c>
      <c r="H669" s="102"/>
      <c r="I669" s="100"/>
      <c r="J669" s="103"/>
      <c r="K669" s="104"/>
      <c r="L669" s="105"/>
      <c r="M669" s="105"/>
      <c r="N669" s="101"/>
      <c r="O669" s="101"/>
      <c r="P669" s="101"/>
    </row>
    <row r="670" spans="1:18" x14ac:dyDescent="0.35">
      <c r="A670" s="100">
        <v>2</v>
      </c>
      <c r="B670" s="101" t="s">
        <v>60</v>
      </c>
      <c r="C670" s="101" t="s">
        <v>450</v>
      </c>
      <c r="D670" s="101" t="s">
        <v>128</v>
      </c>
      <c r="E670" s="101" t="s">
        <v>451</v>
      </c>
      <c r="F670" s="101" t="s">
        <v>178</v>
      </c>
      <c r="G670" s="101" t="s">
        <v>1085</v>
      </c>
      <c r="H670" s="102">
        <v>5261</v>
      </c>
      <c r="I670" s="100">
        <v>4</v>
      </c>
      <c r="J670" s="103">
        <f>หนองคาย!F75</f>
        <v>750051.24</v>
      </c>
      <c r="K670" s="104">
        <f>หนองคาย!AH75</f>
        <v>856248.79</v>
      </c>
      <c r="L670" s="105">
        <f>หนองคาย!AI75</f>
        <v>3177272.4899999998</v>
      </c>
      <c r="M670" s="105">
        <f>หนองคาย!AJ75</f>
        <v>2551542.12</v>
      </c>
      <c r="N670" s="101"/>
      <c r="O670" s="101"/>
      <c r="P670" s="101"/>
      <c r="Q670" s="93">
        <f t="shared" si="24"/>
        <v>625730.36999999965</v>
      </c>
      <c r="R670" s="94">
        <f t="shared" si="25"/>
        <v>603.9293841475004</v>
      </c>
    </row>
    <row r="671" spans="1:18" x14ac:dyDescent="0.35">
      <c r="A671" s="100">
        <v>3</v>
      </c>
      <c r="B671" s="101" t="s">
        <v>60</v>
      </c>
      <c r="C671" s="101" t="s">
        <v>450</v>
      </c>
      <c r="D671" s="101" t="s">
        <v>128</v>
      </c>
      <c r="E671" s="101" t="s">
        <v>451</v>
      </c>
      <c r="F671" s="101" t="s">
        <v>178</v>
      </c>
      <c r="G671" s="101" t="s">
        <v>1086</v>
      </c>
      <c r="H671" s="102">
        <v>6578</v>
      </c>
      <c r="I671" s="100">
        <v>5</v>
      </c>
      <c r="J671" s="103">
        <f>หนองคาย!F76</f>
        <v>1222522.17</v>
      </c>
      <c r="K671" s="104">
        <f>หนองคาย!AH76</f>
        <v>1193685.17</v>
      </c>
      <c r="L671" s="105">
        <f>หนองคาย!AI76</f>
        <v>3643750.01</v>
      </c>
      <c r="M671" s="105">
        <f>หนองคาย!AJ76</f>
        <v>2845214.28</v>
      </c>
      <c r="N671" s="101"/>
      <c r="O671" s="101"/>
      <c r="P671" s="101"/>
      <c r="Q671" s="93">
        <f t="shared" si="24"/>
        <v>798535.73</v>
      </c>
      <c r="R671" s="94">
        <f t="shared" si="25"/>
        <v>553.92976740650647</v>
      </c>
    </row>
    <row r="672" spans="1:18" x14ac:dyDescent="0.35">
      <c r="A672" s="100">
        <v>4</v>
      </c>
      <c r="B672" s="101" t="s">
        <v>60</v>
      </c>
      <c r="C672" s="101" t="s">
        <v>450</v>
      </c>
      <c r="D672" s="101" t="s">
        <v>128</v>
      </c>
      <c r="E672" s="101" t="s">
        <v>451</v>
      </c>
      <c r="F672" s="101" t="s">
        <v>178</v>
      </c>
      <c r="G672" s="101" t="s">
        <v>1087</v>
      </c>
      <c r="H672" s="102">
        <v>2647</v>
      </c>
      <c r="I672" s="100">
        <v>2</v>
      </c>
      <c r="J672" s="103">
        <f>หนองคาย!F77</f>
        <v>207527.86</v>
      </c>
      <c r="K672" s="104">
        <f>หนองคาย!AH77</f>
        <v>216088.88999999998</v>
      </c>
      <c r="L672" s="105">
        <f>หนองคาย!AI77</f>
        <v>1891839.81</v>
      </c>
      <c r="M672" s="105">
        <f>หนองคาย!AJ77</f>
        <v>1625614.6099999999</v>
      </c>
      <c r="N672" s="101"/>
      <c r="O672" s="101"/>
      <c r="P672" s="101"/>
      <c r="Q672" s="93">
        <f t="shared" si="24"/>
        <v>266225.20000000019</v>
      </c>
      <c r="R672" s="94">
        <f t="shared" si="25"/>
        <v>714.71092179826223</v>
      </c>
    </row>
    <row r="673" spans="1:18" x14ac:dyDescent="0.35">
      <c r="A673" s="100">
        <v>5</v>
      </c>
      <c r="B673" s="101" t="s">
        <v>60</v>
      </c>
      <c r="C673" s="101" t="s">
        <v>450</v>
      </c>
      <c r="D673" s="101" t="s">
        <v>128</v>
      </c>
      <c r="E673" s="101" t="s">
        <v>451</v>
      </c>
      <c r="F673" s="101" t="s">
        <v>178</v>
      </c>
      <c r="G673" s="101" t="s">
        <v>1088</v>
      </c>
      <c r="H673" s="102">
        <v>5060</v>
      </c>
      <c r="I673" s="100">
        <v>4</v>
      </c>
      <c r="J673" s="103">
        <f>หนองคาย!F78</f>
        <v>841776.14</v>
      </c>
      <c r="K673" s="104">
        <f>หนองคาย!AH78</f>
        <v>905962.02</v>
      </c>
      <c r="L673" s="105">
        <f>หนองคาย!AI78</f>
        <v>3321530.63</v>
      </c>
      <c r="M673" s="105">
        <f>หนองคาย!AJ78</f>
        <v>2939312.2199999997</v>
      </c>
      <c r="N673" s="101"/>
      <c r="O673" s="101"/>
      <c r="P673" s="101"/>
      <c r="Q673" s="93">
        <f t="shared" si="24"/>
        <v>382218.41000000015</v>
      </c>
      <c r="R673" s="94">
        <f t="shared" si="25"/>
        <v>656.4289782608696</v>
      </c>
    </row>
    <row r="674" spans="1:18" x14ac:dyDescent="0.35">
      <c r="A674" s="100">
        <v>6</v>
      </c>
      <c r="B674" s="101" t="s">
        <v>60</v>
      </c>
      <c r="C674" s="101" t="s">
        <v>450</v>
      </c>
      <c r="D674" s="101" t="s">
        <v>128</v>
      </c>
      <c r="E674" s="101" t="s">
        <v>451</v>
      </c>
      <c r="F674" s="101" t="s">
        <v>178</v>
      </c>
      <c r="G674" s="101" t="s">
        <v>1089</v>
      </c>
      <c r="H674" s="102">
        <v>4419</v>
      </c>
      <c r="I674" s="100">
        <v>3</v>
      </c>
      <c r="J674" s="103">
        <f>หนองคาย!F79</f>
        <v>1026634.8</v>
      </c>
      <c r="K674" s="104">
        <f>หนองคาย!AH79</f>
        <v>1085092.6500000001</v>
      </c>
      <c r="L674" s="105">
        <f>หนองคาย!AI79</f>
        <v>3120787.33</v>
      </c>
      <c r="M674" s="105">
        <f>หนองคาย!AJ79</f>
        <v>3708173.76</v>
      </c>
      <c r="N674" s="101"/>
      <c r="O674" s="101"/>
      <c r="P674" s="101"/>
      <c r="Q674" s="93">
        <f t="shared" si="24"/>
        <v>-587386.4299999997</v>
      </c>
      <c r="R674" s="94">
        <f t="shared" si="25"/>
        <v>706.22026023987326</v>
      </c>
    </row>
    <row r="675" spans="1:18" x14ac:dyDescent="0.35">
      <c r="A675" s="100">
        <v>7</v>
      </c>
      <c r="B675" s="101" t="s">
        <v>60</v>
      </c>
      <c r="C675" s="101" t="s">
        <v>450</v>
      </c>
      <c r="D675" s="101" t="s">
        <v>128</v>
      </c>
      <c r="E675" s="101" t="s">
        <v>451</v>
      </c>
      <c r="F675" s="101" t="s">
        <v>178</v>
      </c>
      <c r="G675" s="101" t="s">
        <v>1090</v>
      </c>
      <c r="H675" s="102">
        <v>4269</v>
      </c>
      <c r="I675" s="100">
        <v>3</v>
      </c>
      <c r="J675" s="103">
        <f>หนองคาย!F80</f>
        <v>825001.68</v>
      </c>
      <c r="K675" s="104">
        <f>หนองคาย!AH80</f>
        <v>835223.97000000009</v>
      </c>
      <c r="L675" s="105">
        <f>หนองคาย!AI80</f>
        <v>2197729.86</v>
      </c>
      <c r="M675" s="105">
        <f>หนองคาย!AJ80</f>
        <v>1664029.7599999998</v>
      </c>
      <c r="N675" s="101"/>
      <c r="O675" s="101"/>
      <c r="P675" s="101"/>
      <c r="Q675" s="93">
        <f t="shared" si="24"/>
        <v>533700.10000000009</v>
      </c>
      <c r="R675" s="94">
        <f t="shared" si="25"/>
        <v>514.81139845397047</v>
      </c>
    </row>
    <row r="676" spans="1:18" s="112" customFormat="1" x14ac:dyDescent="0.35">
      <c r="A676" s="106">
        <v>8</v>
      </c>
      <c r="B676" s="107" t="s">
        <v>60</v>
      </c>
      <c r="C676" s="107"/>
      <c r="D676" s="107"/>
      <c r="E676" s="107" t="s">
        <v>75</v>
      </c>
      <c r="F676" s="107"/>
      <c r="G676" s="107" t="s">
        <v>453</v>
      </c>
      <c r="H676" s="113">
        <f>SUM(H670:H675)</f>
        <v>28234</v>
      </c>
      <c r="I676" s="106"/>
      <c r="J676" s="109">
        <f>SUM(J669:J675)</f>
        <v>4873513.8899999997</v>
      </c>
      <c r="K676" s="109">
        <f>SUM(K669:K675)</f>
        <v>5092301.49</v>
      </c>
      <c r="L676" s="109">
        <f>SUM(L669:L675)</f>
        <v>17352910.130000003</v>
      </c>
      <c r="M676" s="109">
        <f>SUM(M669:M675)</f>
        <v>15333886.75</v>
      </c>
      <c r="N676" s="107">
        <v>6</v>
      </c>
      <c r="O676" s="107">
        <v>6</v>
      </c>
      <c r="P676" s="107">
        <f>N676-O676</f>
        <v>0</v>
      </c>
      <c r="Q676" s="110">
        <f t="shared" si="24"/>
        <v>2019023.3800000027</v>
      </c>
      <c r="R676" s="111">
        <f>L676/H676</f>
        <v>614.61040341432329</v>
      </c>
    </row>
    <row r="677" spans="1:18" x14ac:dyDescent="0.35">
      <c r="A677" s="100">
        <v>1</v>
      </c>
      <c r="B677" s="101" t="s">
        <v>60</v>
      </c>
      <c r="C677" s="101" t="s">
        <v>454</v>
      </c>
      <c r="D677" s="101" t="s">
        <v>116</v>
      </c>
      <c r="E677" s="101" t="s">
        <v>455</v>
      </c>
      <c r="F677" s="101" t="s">
        <v>208</v>
      </c>
      <c r="G677" s="101" t="s">
        <v>456</v>
      </c>
      <c r="H677" s="102"/>
      <c r="I677" s="100"/>
      <c r="J677" s="103"/>
      <c r="K677" s="104"/>
      <c r="L677" s="105"/>
      <c r="M677" s="105"/>
      <c r="N677" s="101"/>
      <c r="O677" s="101"/>
      <c r="P677" s="101"/>
    </row>
    <row r="678" spans="1:18" x14ac:dyDescent="0.35">
      <c r="A678" s="100">
        <v>2</v>
      </c>
      <c r="B678" s="101" t="s">
        <v>60</v>
      </c>
      <c r="C678" s="101" t="s">
        <v>454</v>
      </c>
      <c r="D678" s="101" t="s">
        <v>116</v>
      </c>
      <c r="E678" s="101" t="s">
        <v>455</v>
      </c>
      <c r="F678" s="101" t="s">
        <v>178</v>
      </c>
      <c r="G678" s="101" t="s">
        <v>1091</v>
      </c>
      <c r="H678" s="102">
        <v>1113</v>
      </c>
      <c r="I678" s="100">
        <v>1</v>
      </c>
      <c r="J678" s="103">
        <f>หนองคาย!F81</f>
        <v>501451.33</v>
      </c>
      <c r="K678" s="104">
        <f>หนองคาย!AH81</f>
        <v>452853.83</v>
      </c>
      <c r="L678" s="105">
        <f>หนองคาย!AI81</f>
        <v>1583151.8399999999</v>
      </c>
      <c r="M678" s="105">
        <f>หนองคาย!AJ81</f>
        <v>1153419.1099999999</v>
      </c>
      <c r="N678" s="101"/>
      <c r="O678" s="101"/>
      <c r="P678" s="101"/>
      <c r="Q678" s="93">
        <f t="shared" si="24"/>
        <v>429732.73</v>
      </c>
      <c r="R678" s="94">
        <f t="shared" si="25"/>
        <v>1422.4185444743935</v>
      </c>
    </row>
    <row r="679" spans="1:18" x14ac:dyDescent="0.35">
      <c r="A679" s="100">
        <v>3</v>
      </c>
      <c r="B679" s="101" t="s">
        <v>60</v>
      </c>
      <c r="C679" s="101" t="s">
        <v>454</v>
      </c>
      <c r="D679" s="101" t="s">
        <v>116</v>
      </c>
      <c r="E679" s="101" t="s">
        <v>455</v>
      </c>
      <c r="F679" s="101" t="s">
        <v>178</v>
      </c>
      <c r="G679" s="101" t="s">
        <v>1092</v>
      </c>
      <c r="H679" s="102">
        <v>1149</v>
      </c>
      <c r="I679" s="100">
        <v>1</v>
      </c>
      <c r="J679" s="103">
        <f>หนองคาย!F82</f>
        <v>947495.94</v>
      </c>
      <c r="K679" s="104">
        <f>หนองคาย!AH82</f>
        <v>865308.25999999989</v>
      </c>
      <c r="L679" s="105">
        <f>หนองคาย!AI82</f>
        <v>2787993.98</v>
      </c>
      <c r="M679" s="105">
        <f>หนองคาย!AJ82</f>
        <v>1643608.78</v>
      </c>
      <c r="N679" s="101"/>
      <c r="O679" s="101"/>
      <c r="P679" s="101"/>
      <c r="Q679" s="93">
        <f t="shared" si="24"/>
        <v>1144385.2</v>
      </c>
      <c r="R679" s="94">
        <f t="shared" si="25"/>
        <v>2426.4525500435161</v>
      </c>
    </row>
    <row r="680" spans="1:18" x14ac:dyDescent="0.35">
      <c r="A680" s="100">
        <v>4</v>
      </c>
      <c r="B680" s="101" t="s">
        <v>60</v>
      </c>
      <c r="C680" s="101" t="s">
        <v>454</v>
      </c>
      <c r="D680" s="101" t="s">
        <v>116</v>
      </c>
      <c r="E680" s="101" t="s">
        <v>455</v>
      </c>
      <c r="F680" s="101" t="s">
        <v>178</v>
      </c>
      <c r="G680" s="101" t="s">
        <v>1093</v>
      </c>
      <c r="H680" s="102">
        <v>2337</v>
      </c>
      <c r="I680" s="100">
        <v>2</v>
      </c>
      <c r="J680" s="103">
        <f>หนองคาย!F83</f>
        <v>407355.28</v>
      </c>
      <c r="K680" s="104">
        <f>หนองคาย!AH83</f>
        <v>442732.83</v>
      </c>
      <c r="L680" s="105">
        <f>หนองคาย!AI83</f>
        <v>2402971.75</v>
      </c>
      <c r="M680" s="105">
        <f>หนองคาย!AJ83</f>
        <v>2040674.6800000002</v>
      </c>
      <c r="N680" s="101"/>
      <c r="O680" s="101"/>
      <c r="P680" s="101"/>
      <c r="Q680" s="93">
        <f t="shared" si="24"/>
        <v>362297.06999999983</v>
      </c>
      <c r="R680" s="94">
        <f t="shared" si="25"/>
        <v>1028.2292468977321</v>
      </c>
    </row>
    <row r="681" spans="1:18" x14ac:dyDescent="0.35">
      <c r="A681" s="100">
        <v>5</v>
      </c>
      <c r="B681" s="101" t="s">
        <v>60</v>
      </c>
      <c r="C681" s="101" t="s">
        <v>454</v>
      </c>
      <c r="D681" s="101" t="s">
        <v>116</v>
      </c>
      <c r="E681" s="101" t="s">
        <v>455</v>
      </c>
      <c r="F681" s="101" t="s">
        <v>178</v>
      </c>
      <c r="G681" s="101" t="s">
        <v>1094</v>
      </c>
      <c r="H681" s="102">
        <v>2469</v>
      </c>
      <c r="I681" s="100">
        <v>2</v>
      </c>
      <c r="J681" s="103">
        <f>หนองคาย!F84</f>
        <v>98326.27</v>
      </c>
      <c r="K681" s="104">
        <f>หนองคาย!AH84</f>
        <v>86606.57</v>
      </c>
      <c r="L681" s="105">
        <f>หนองคาย!AI84</f>
        <v>1877648.4</v>
      </c>
      <c r="M681" s="105">
        <f>หนองคาย!AJ84</f>
        <v>1837455.63</v>
      </c>
      <c r="N681" s="101"/>
      <c r="O681" s="101"/>
      <c r="P681" s="101"/>
      <c r="Q681" s="93">
        <f t="shared" si="24"/>
        <v>40192.770000000019</v>
      </c>
      <c r="R681" s="94">
        <f t="shared" si="25"/>
        <v>760.48942891859053</v>
      </c>
    </row>
    <row r="682" spans="1:18" x14ac:dyDescent="0.35">
      <c r="A682" s="100">
        <v>6</v>
      </c>
      <c r="B682" s="101" t="s">
        <v>60</v>
      </c>
      <c r="C682" s="101" t="s">
        <v>454</v>
      </c>
      <c r="D682" s="101" t="s">
        <v>116</v>
      </c>
      <c r="E682" s="101" t="s">
        <v>455</v>
      </c>
      <c r="F682" s="101" t="s">
        <v>178</v>
      </c>
      <c r="G682" s="101" t="s">
        <v>1095</v>
      </c>
      <c r="H682" s="102">
        <v>3510</v>
      </c>
      <c r="I682" s="100">
        <v>3</v>
      </c>
      <c r="J682" s="103">
        <f>หนองคาย!F85</f>
        <v>154184.95999999999</v>
      </c>
      <c r="K682" s="104">
        <f>หนองคาย!AH85</f>
        <v>187672.16</v>
      </c>
      <c r="L682" s="105">
        <f>หนองคาย!AI85</f>
        <v>1524603.01</v>
      </c>
      <c r="M682" s="105">
        <f>หนองคาย!AJ85</f>
        <v>1472414.46</v>
      </c>
      <c r="N682" s="101"/>
      <c r="O682" s="101"/>
      <c r="P682" s="101"/>
      <c r="Q682" s="93">
        <f t="shared" si="24"/>
        <v>52188.550000000047</v>
      </c>
      <c r="R682" s="94">
        <f t="shared" si="25"/>
        <v>434.35983190883189</v>
      </c>
    </row>
    <row r="683" spans="1:18" s="112" customFormat="1" x14ac:dyDescent="0.35">
      <c r="A683" s="106">
        <v>9</v>
      </c>
      <c r="B683" s="107" t="s">
        <v>60</v>
      </c>
      <c r="C683" s="107"/>
      <c r="D683" s="107"/>
      <c r="E683" s="107" t="s">
        <v>75</v>
      </c>
      <c r="F683" s="107"/>
      <c r="G683" s="107" t="s">
        <v>457</v>
      </c>
      <c r="H683" s="113">
        <f>SUM(H678:H682)</f>
        <v>10578</v>
      </c>
      <c r="I683" s="106"/>
      <c r="J683" s="109">
        <f>SUM(J677:J682)</f>
        <v>2108813.7800000003</v>
      </c>
      <c r="K683" s="109">
        <f>SUM(K677:K682)</f>
        <v>2035173.65</v>
      </c>
      <c r="L683" s="109">
        <f>SUM(L677:L682)</f>
        <v>10176368.98</v>
      </c>
      <c r="M683" s="109">
        <f>SUM(M677:M682)</f>
        <v>8147572.6600000001</v>
      </c>
      <c r="N683" s="107">
        <v>5</v>
      </c>
      <c r="O683" s="107">
        <v>5</v>
      </c>
      <c r="P683" s="107"/>
      <c r="Q683" s="110">
        <f t="shared" si="24"/>
        <v>2028796.3200000003</v>
      </c>
      <c r="R683" s="111">
        <f t="shared" si="25"/>
        <v>962.03147854036683</v>
      </c>
    </row>
    <row r="684" spans="1:18" s="112" customFormat="1" x14ac:dyDescent="0.35">
      <c r="A684" s="179"/>
      <c r="B684" s="180" t="s">
        <v>60</v>
      </c>
      <c r="C684" s="180" t="s">
        <v>60</v>
      </c>
      <c r="D684" s="180" t="s">
        <v>60</v>
      </c>
      <c r="E684" s="180" t="s">
        <v>60</v>
      </c>
      <c r="F684" s="180"/>
      <c r="G684" s="180" t="s">
        <v>458</v>
      </c>
      <c r="H684" s="181">
        <f>H610+H622+H639+H647+H654+H659+H668+H676+H683</f>
        <v>305792</v>
      </c>
      <c r="I684" s="179"/>
      <c r="J684" s="182">
        <f t="shared" ref="J684:O684" si="26">J610+J622+J639+J647+J654+J659+J668+J676+J683</f>
        <v>63269037.799999997</v>
      </c>
      <c r="K684" s="183">
        <f t="shared" si="26"/>
        <v>65065293.430000007</v>
      </c>
      <c r="L684" s="182">
        <f t="shared" si="26"/>
        <v>200941905.22999999</v>
      </c>
      <c r="M684" s="182">
        <f t="shared" si="26"/>
        <v>169316006.81999999</v>
      </c>
      <c r="N684" s="180">
        <f t="shared" si="26"/>
        <v>74</v>
      </c>
      <c r="O684" s="180">
        <f t="shared" si="26"/>
        <v>74</v>
      </c>
      <c r="P684" s="180">
        <f>N684-O684</f>
        <v>0</v>
      </c>
      <c r="Q684" s="110">
        <f t="shared" si="24"/>
        <v>31625898.409999996</v>
      </c>
      <c r="R684" s="111">
        <f t="shared" si="25"/>
        <v>657.11956241497489</v>
      </c>
    </row>
    <row r="685" spans="1:18" ht="21.75" thickBot="1" x14ac:dyDescent="0.4">
      <c r="A685" s="184"/>
      <c r="B685" s="185"/>
      <c r="C685" s="185"/>
      <c r="D685" s="185"/>
      <c r="E685" s="389" t="s">
        <v>459</v>
      </c>
      <c r="F685" s="390"/>
      <c r="G685" s="391"/>
      <c r="H685" s="186"/>
      <c r="I685" s="184"/>
      <c r="J685" s="187">
        <f>J684/O684</f>
        <v>854986.99729729723</v>
      </c>
      <c r="K685" s="188">
        <f>K684/O684</f>
        <v>879260.72202702716</v>
      </c>
      <c r="L685" s="187">
        <f>L684/O684</f>
        <v>2715431.1517567565</v>
      </c>
      <c r="M685" s="187">
        <f>M684/O684</f>
        <v>2288054.146216216</v>
      </c>
      <c r="N685" s="189"/>
      <c r="O685" s="189"/>
      <c r="P685" s="189"/>
      <c r="Q685" s="93">
        <f t="shared" si="24"/>
        <v>427377.00554054044</v>
      </c>
    </row>
    <row r="686" spans="1:18" ht="21.75" thickTop="1" x14ac:dyDescent="0.35">
      <c r="A686" s="131">
        <v>1</v>
      </c>
      <c r="B686" s="132" t="s">
        <v>59</v>
      </c>
      <c r="C686" s="132" t="s">
        <v>460</v>
      </c>
      <c r="D686" s="132" t="s">
        <v>461</v>
      </c>
      <c r="E686" s="132" t="s">
        <v>462</v>
      </c>
      <c r="F686" s="132" t="s">
        <v>302</v>
      </c>
      <c r="G686" s="132" t="s">
        <v>463</v>
      </c>
      <c r="H686" s="133"/>
      <c r="I686" s="131"/>
      <c r="J686" s="134"/>
      <c r="K686" s="135"/>
      <c r="L686" s="136"/>
      <c r="M686" s="136"/>
      <c r="N686" s="132"/>
      <c r="O686" s="132"/>
      <c r="P686" s="132"/>
    </row>
    <row r="687" spans="1:18" x14ac:dyDescent="0.35">
      <c r="A687" s="100">
        <v>2</v>
      </c>
      <c r="B687" s="101" t="s">
        <v>59</v>
      </c>
      <c r="C687" s="101" t="s">
        <v>460</v>
      </c>
      <c r="D687" s="101" t="s">
        <v>461</v>
      </c>
      <c r="E687" s="101" t="s">
        <v>462</v>
      </c>
      <c r="F687" s="101" t="s">
        <v>178</v>
      </c>
      <c r="G687" s="101" t="s">
        <v>1096</v>
      </c>
      <c r="H687" s="102">
        <v>5138</v>
      </c>
      <c r="I687" s="100">
        <v>4</v>
      </c>
      <c r="J687" s="103">
        <f>สกลนคร!F22</f>
        <v>782887.49</v>
      </c>
      <c r="K687" s="104">
        <f>สกลนคร!AI22</f>
        <v>1087421.8500000001</v>
      </c>
      <c r="L687" s="105">
        <f>สกลนคร!AJ22</f>
        <v>2582948.67</v>
      </c>
      <c r="M687" s="105">
        <f>สกลนคร!AK22</f>
        <v>2375213.9</v>
      </c>
      <c r="N687" s="101"/>
      <c r="O687" s="101"/>
      <c r="P687" s="101"/>
      <c r="Q687" s="93">
        <f t="shared" si="24"/>
        <v>207734.77000000002</v>
      </c>
      <c r="R687" s="94">
        <f t="shared" si="25"/>
        <v>502.71480537173994</v>
      </c>
    </row>
    <row r="688" spans="1:18" x14ac:dyDescent="0.35">
      <c r="A688" s="100">
        <v>3</v>
      </c>
      <c r="B688" s="101" t="s">
        <v>59</v>
      </c>
      <c r="C688" s="101" t="s">
        <v>460</v>
      </c>
      <c r="D688" s="101" t="s">
        <v>461</v>
      </c>
      <c r="E688" s="101" t="s">
        <v>462</v>
      </c>
      <c r="F688" s="101" t="s">
        <v>178</v>
      </c>
      <c r="G688" s="101" t="s">
        <v>1097</v>
      </c>
      <c r="H688" s="102">
        <v>3999</v>
      </c>
      <c r="I688" s="100">
        <v>3</v>
      </c>
      <c r="J688" s="103">
        <f>สกลนคร!F23</f>
        <v>537600.1</v>
      </c>
      <c r="K688" s="104">
        <f>สกลนคร!AI23</f>
        <v>641809.09</v>
      </c>
      <c r="L688" s="105">
        <f>สกลนคร!AJ23</f>
        <v>2165066.31</v>
      </c>
      <c r="M688" s="105">
        <f>สกลนคร!AK23</f>
        <v>1706092.91</v>
      </c>
      <c r="N688" s="101"/>
      <c r="O688" s="101"/>
      <c r="P688" s="101"/>
      <c r="Q688" s="93">
        <f t="shared" si="24"/>
        <v>458973.40000000014</v>
      </c>
      <c r="R688" s="94">
        <f t="shared" si="25"/>
        <v>541.40192798199553</v>
      </c>
    </row>
    <row r="689" spans="1:18" x14ac:dyDescent="0.35">
      <c r="A689" s="100">
        <v>4</v>
      </c>
      <c r="B689" s="101" t="s">
        <v>59</v>
      </c>
      <c r="C689" s="101" t="s">
        <v>460</v>
      </c>
      <c r="D689" s="101" t="s">
        <v>461</v>
      </c>
      <c r="E689" s="101" t="s">
        <v>462</v>
      </c>
      <c r="F689" s="101" t="s">
        <v>178</v>
      </c>
      <c r="G689" s="101" t="s">
        <v>1098</v>
      </c>
      <c r="H689" s="102">
        <v>9129</v>
      </c>
      <c r="I689" s="100">
        <v>5</v>
      </c>
      <c r="J689" s="103">
        <f>สกลนคร!F24</f>
        <v>1246349.52</v>
      </c>
      <c r="K689" s="104">
        <f>สกลนคร!AI24</f>
        <v>1661176.69</v>
      </c>
      <c r="L689" s="105">
        <f>สกลนคร!AJ24</f>
        <v>4156667.4799999995</v>
      </c>
      <c r="M689" s="105">
        <f>สกลนคร!AK24</f>
        <v>3090744.58</v>
      </c>
      <c r="N689" s="101"/>
      <c r="O689" s="101"/>
      <c r="P689" s="101"/>
      <c r="Q689" s="93">
        <f t="shared" si="24"/>
        <v>1065922.8999999994</v>
      </c>
      <c r="R689" s="94">
        <f t="shared" si="25"/>
        <v>455.32560850038334</v>
      </c>
    </row>
    <row r="690" spans="1:18" x14ac:dyDescent="0.35">
      <c r="A690" s="100">
        <v>5</v>
      </c>
      <c r="B690" s="101" t="s">
        <v>59</v>
      </c>
      <c r="C690" s="101" t="s">
        <v>460</v>
      </c>
      <c r="D690" s="101" t="s">
        <v>461</v>
      </c>
      <c r="E690" s="101" t="s">
        <v>462</v>
      </c>
      <c r="F690" s="101" t="s">
        <v>178</v>
      </c>
      <c r="G690" s="101" t="s">
        <v>1099</v>
      </c>
      <c r="H690" s="102">
        <v>4195</v>
      </c>
      <c r="I690" s="100">
        <v>3</v>
      </c>
      <c r="J690" s="103">
        <f>สกลนคร!F25</f>
        <v>651653.57999999996</v>
      </c>
      <c r="K690" s="104">
        <f>สกลนคร!AI25</f>
        <v>795492.52</v>
      </c>
      <c r="L690" s="105">
        <f>สกลนคร!AJ25</f>
        <v>2988240.5</v>
      </c>
      <c r="M690" s="105">
        <f>สกลนคร!AK25</f>
        <v>1937416.69</v>
      </c>
      <c r="N690" s="101"/>
      <c r="O690" s="101"/>
      <c r="P690" s="101"/>
      <c r="Q690" s="93">
        <f t="shared" si="24"/>
        <v>1050823.81</v>
      </c>
      <c r="R690" s="94">
        <f t="shared" si="25"/>
        <v>712.33384982121572</v>
      </c>
    </row>
    <row r="691" spans="1:18" x14ac:dyDescent="0.35">
      <c r="A691" s="100">
        <v>6</v>
      </c>
      <c r="B691" s="101" t="s">
        <v>59</v>
      </c>
      <c r="C691" s="101" t="s">
        <v>460</v>
      </c>
      <c r="D691" s="101" t="s">
        <v>461</v>
      </c>
      <c r="E691" s="101" t="s">
        <v>462</v>
      </c>
      <c r="F691" s="101" t="s">
        <v>178</v>
      </c>
      <c r="G691" s="101" t="s">
        <v>1100</v>
      </c>
      <c r="H691" s="102">
        <v>2134</v>
      </c>
      <c r="I691" s="100">
        <v>2</v>
      </c>
      <c r="J691" s="103">
        <f>สกลนคร!F26</f>
        <v>435727.93</v>
      </c>
      <c r="K691" s="104">
        <f>สกลนคร!AI26</f>
        <v>577789.46</v>
      </c>
      <c r="L691" s="105">
        <f>สกลนคร!AJ26</f>
        <v>1336739.76</v>
      </c>
      <c r="M691" s="105">
        <f>สกลนคร!AK26</f>
        <v>1000479.1100000001</v>
      </c>
      <c r="N691" s="101"/>
      <c r="O691" s="101"/>
      <c r="P691" s="101"/>
      <c r="Q691" s="93">
        <f t="shared" si="24"/>
        <v>336260.64999999991</v>
      </c>
      <c r="R691" s="94">
        <f t="shared" si="25"/>
        <v>626.40101218369261</v>
      </c>
    </row>
    <row r="692" spans="1:18" x14ac:dyDescent="0.35">
      <c r="A692" s="100">
        <v>7</v>
      </c>
      <c r="B692" s="101" t="s">
        <v>59</v>
      </c>
      <c r="C692" s="101" t="s">
        <v>460</v>
      </c>
      <c r="D692" s="101" t="s">
        <v>461</v>
      </c>
      <c r="E692" s="101" t="s">
        <v>462</v>
      </c>
      <c r="F692" s="101" t="s">
        <v>178</v>
      </c>
      <c r="G692" s="101" t="s">
        <v>1101</v>
      </c>
      <c r="H692" s="102">
        <v>4917</v>
      </c>
      <c r="I692" s="100">
        <v>4</v>
      </c>
      <c r="J692" s="103">
        <f>สกลนคร!F27</f>
        <v>892929.84</v>
      </c>
      <c r="K692" s="104">
        <f>สกลนคร!AI27</f>
        <v>1098046.9000000001</v>
      </c>
      <c r="L692" s="105">
        <f>สกลนคร!AJ27</f>
        <v>2820746.35</v>
      </c>
      <c r="M692" s="105">
        <f>สกลนคร!AK27</f>
        <v>2395077.5699999998</v>
      </c>
      <c r="N692" s="101"/>
      <c r="O692" s="101"/>
      <c r="P692" s="101"/>
      <c r="Q692" s="93">
        <f t="shared" si="24"/>
        <v>425668.78000000026</v>
      </c>
      <c r="R692" s="94">
        <f t="shared" si="25"/>
        <v>573.6722290014236</v>
      </c>
    </row>
    <row r="693" spans="1:18" x14ac:dyDescent="0.35">
      <c r="A693" s="100">
        <v>8</v>
      </c>
      <c r="B693" s="101" t="s">
        <v>59</v>
      </c>
      <c r="C693" s="101" t="s">
        <v>460</v>
      </c>
      <c r="D693" s="101" t="s">
        <v>461</v>
      </c>
      <c r="E693" s="101" t="s">
        <v>462</v>
      </c>
      <c r="F693" s="101" t="s">
        <v>178</v>
      </c>
      <c r="G693" s="101" t="s">
        <v>1102</v>
      </c>
      <c r="H693" s="102">
        <v>5095</v>
      </c>
      <c r="I693" s="100">
        <v>4</v>
      </c>
      <c r="J693" s="103">
        <f>สกลนคร!F28</f>
        <v>917045.21</v>
      </c>
      <c r="K693" s="104">
        <f>สกลนคร!AI28</f>
        <v>1090450.8799999999</v>
      </c>
      <c r="L693" s="105">
        <f>สกลนคร!AJ28</f>
        <v>2478969.79</v>
      </c>
      <c r="M693" s="105">
        <f>สกลนคร!AK28</f>
        <v>1651327.38</v>
      </c>
      <c r="N693" s="101"/>
      <c r="O693" s="101"/>
      <c r="P693" s="101"/>
      <c r="Q693" s="93">
        <f t="shared" si="24"/>
        <v>827642.41000000015</v>
      </c>
      <c r="R693" s="94">
        <f t="shared" si="25"/>
        <v>486.54951717369971</v>
      </c>
    </row>
    <row r="694" spans="1:18" x14ac:dyDescent="0.35">
      <c r="A694" s="100">
        <v>9</v>
      </c>
      <c r="B694" s="101" t="s">
        <v>59</v>
      </c>
      <c r="C694" s="101" t="s">
        <v>460</v>
      </c>
      <c r="D694" s="101" t="s">
        <v>461</v>
      </c>
      <c r="E694" s="101" t="s">
        <v>462</v>
      </c>
      <c r="F694" s="101" t="s">
        <v>178</v>
      </c>
      <c r="G694" s="101" t="s">
        <v>1103</v>
      </c>
      <c r="H694" s="102">
        <v>7253</v>
      </c>
      <c r="I694" s="100">
        <v>5</v>
      </c>
      <c r="J694" s="103">
        <f>สกลนคร!F29</f>
        <v>876030.35</v>
      </c>
      <c r="K694" s="104">
        <f>สกลนคร!AI29</f>
        <v>1024544.7399999999</v>
      </c>
      <c r="L694" s="105">
        <f>สกลนคร!AJ29</f>
        <v>2735095.6399999997</v>
      </c>
      <c r="M694" s="105">
        <f>สกลนคร!AK29</f>
        <v>2392136.59</v>
      </c>
      <c r="N694" s="101"/>
      <c r="O694" s="101"/>
      <c r="P694" s="101"/>
      <c r="Q694" s="93">
        <f t="shared" si="24"/>
        <v>342959.04999999981</v>
      </c>
      <c r="R694" s="94">
        <f t="shared" si="25"/>
        <v>377.09853026333928</v>
      </c>
    </row>
    <row r="695" spans="1:18" x14ac:dyDescent="0.35">
      <c r="A695" s="100">
        <v>10</v>
      </c>
      <c r="B695" s="101" t="s">
        <v>59</v>
      </c>
      <c r="C695" s="101" t="s">
        <v>460</v>
      </c>
      <c r="D695" s="101" t="s">
        <v>461</v>
      </c>
      <c r="E695" s="101" t="s">
        <v>462</v>
      </c>
      <c r="F695" s="101" t="s">
        <v>178</v>
      </c>
      <c r="G695" s="101" t="s">
        <v>1104</v>
      </c>
      <c r="H695" s="102">
        <v>8018</v>
      </c>
      <c r="I695" s="100">
        <v>5</v>
      </c>
      <c r="J695" s="103">
        <f>สกลนคร!F30</f>
        <v>1025846.13</v>
      </c>
      <c r="K695" s="104">
        <f>สกลนคร!AI30</f>
        <v>1682448.69</v>
      </c>
      <c r="L695" s="105">
        <f>สกลนคร!AJ30</f>
        <v>4330877.04</v>
      </c>
      <c r="M695" s="105">
        <f>สกลนคร!AK30</f>
        <v>3856119.3099999996</v>
      </c>
      <c r="N695" s="101"/>
      <c r="O695" s="101"/>
      <c r="P695" s="101"/>
      <c r="Q695" s="93">
        <f t="shared" si="24"/>
        <v>474757.73000000045</v>
      </c>
      <c r="R695" s="94">
        <f t="shared" si="25"/>
        <v>540.14430531304561</v>
      </c>
    </row>
    <row r="696" spans="1:18" x14ac:dyDescent="0.35">
      <c r="A696" s="100">
        <v>11</v>
      </c>
      <c r="B696" s="101" t="s">
        <v>59</v>
      </c>
      <c r="C696" s="101" t="s">
        <v>460</v>
      </c>
      <c r="D696" s="101" t="s">
        <v>461</v>
      </c>
      <c r="E696" s="101" t="s">
        <v>462</v>
      </c>
      <c r="F696" s="101" t="s">
        <v>178</v>
      </c>
      <c r="G696" s="101" t="s">
        <v>1105</v>
      </c>
      <c r="H696" s="102">
        <v>3577</v>
      </c>
      <c r="I696" s="100">
        <v>3</v>
      </c>
      <c r="J696" s="103">
        <f>สกลนคร!F31</f>
        <v>713186.38</v>
      </c>
      <c r="K696" s="104">
        <f>สกลนคร!AI31</f>
        <v>1002966.15</v>
      </c>
      <c r="L696" s="105">
        <f>สกลนคร!AJ31</f>
        <v>1728588.03</v>
      </c>
      <c r="M696" s="105">
        <f>สกลนคร!AK31</f>
        <v>1507121.33</v>
      </c>
      <c r="N696" s="101"/>
      <c r="O696" s="101"/>
      <c r="P696" s="101"/>
      <c r="Q696" s="93">
        <f t="shared" si="24"/>
        <v>221466.69999999995</v>
      </c>
      <c r="R696" s="94">
        <f t="shared" si="25"/>
        <v>483.25077718758735</v>
      </c>
    </row>
    <row r="697" spans="1:18" x14ac:dyDescent="0.35">
      <c r="A697" s="100">
        <v>12</v>
      </c>
      <c r="B697" s="101" t="s">
        <v>59</v>
      </c>
      <c r="C697" s="101" t="s">
        <v>460</v>
      </c>
      <c r="D697" s="101" t="s">
        <v>461</v>
      </c>
      <c r="E697" s="101" t="s">
        <v>462</v>
      </c>
      <c r="F697" s="101" t="s">
        <v>178</v>
      </c>
      <c r="G697" s="101" t="s">
        <v>1106</v>
      </c>
      <c r="H697" s="102">
        <v>3160</v>
      </c>
      <c r="I697" s="100">
        <v>3</v>
      </c>
      <c r="J697" s="103">
        <f>สกลนคร!F32</f>
        <v>771346.24</v>
      </c>
      <c r="K697" s="104">
        <f>สกลนคร!AI32</f>
        <v>871006.26</v>
      </c>
      <c r="L697" s="105">
        <f>สกลนคร!AJ32</f>
        <v>2714385.7800000003</v>
      </c>
      <c r="M697" s="105">
        <f>สกลนคร!AK32</f>
        <v>2430698.2799999998</v>
      </c>
      <c r="N697" s="101"/>
      <c r="O697" s="101"/>
      <c r="P697" s="101"/>
      <c r="Q697" s="93">
        <f t="shared" si="24"/>
        <v>283687.50000000047</v>
      </c>
      <c r="R697" s="94">
        <f t="shared" si="25"/>
        <v>858.98284177215203</v>
      </c>
    </row>
    <row r="698" spans="1:18" x14ac:dyDescent="0.35">
      <c r="A698" s="100">
        <v>13</v>
      </c>
      <c r="B698" s="101" t="s">
        <v>59</v>
      </c>
      <c r="C698" s="101" t="s">
        <v>460</v>
      </c>
      <c r="D698" s="101" t="s">
        <v>461</v>
      </c>
      <c r="E698" s="101" t="s">
        <v>462</v>
      </c>
      <c r="F698" s="101" t="s">
        <v>178</v>
      </c>
      <c r="G698" s="101" t="s">
        <v>1107</v>
      </c>
      <c r="H698" s="102">
        <v>3883</v>
      </c>
      <c r="I698" s="100">
        <v>3</v>
      </c>
      <c r="J698" s="103">
        <f>สกลนคร!F33</f>
        <v>956096.95</v>
      </c>
      <c r="K698" s="104">
        <f>สกลนคร!AI33</f>
        <v>1162870.94</v>
      </c>
      <c r="L698" s="105">
        <f>สกลนคร!AJ33</f>
        <v>2519754.17</v>
      </c>
      <c r="M698" s="105">
        <f>สกลนคร!AK33</f>
        <v>1735859.81</v>
      </c>
      <c r="N698" s="101"/>
      <c r="O698" s="101"/>
      <c r="P698" s="101"/>
      <c r="Q698" s="93">
        <f t="shared" si="24"/>
        <v>783894.35999999987</v>
      </c>
      <c r="R698" s="94">
        <f t="shared" si="25"/>
        <v>648.91943600309037</v>
      </c>
    </row>
    <row r="699" spans="1:18" x14ac:dyDescent="0.35">
      <c r="A699" s="100">
        <v>14</v>
      </c>
      <c r="B699" s="101" t="s">
        <v>59</v>
      </c>
      <c r="C699" s="101" t="s">
        <v>460</v>
      </c>
      <c r="D699" s="101" t="s">
        <v>461</v>
      </c>
      <c r="E699" s="101" t="s">
        <v>462</v>
      </c>
      <c r="F699" s="101" t="s">
        <v>178</v>
      </c>
      <c r="G699" s="101" t="s">
        <v>1108</v>
      </c>
      <c r="H699" s="102">
        <v>3847</v>
      </c>
      <c r="I699" s="100">
        <v>3</v>
      </c>
      <c r="J699" s="103">
        <f>สกลนคร!F34</f>
        <v>1154506.05</v>
      </c>
      <c r="K699" s="104">
        <f>สกลนคร!AI34</f>
        <v>1416955.1400000001</v>
      </c>
      <c r="L699" s="105">
        <f>สกลนคร!AJ34</f>
        <v>2540126.4699999997</v>
      </c>
      <c r="M699" s="105">
        <f>สกลนคร!AK34</f>
        <v>1747997.61</v>
      </c>
      <c r="N699" s="101"/>
      <c r="O699" s="101"/>
      <c r="P699" s="101"/>
      <c r="Q699" s="93">
        <f t="shared" si="24"/>
        <v>792128.85999999964</v>
      </c>
      <c r="R699" s="94">
        <f t="shared" si="25"/>
        <v>660.2876189238367</v>
      </c>
    </row>
    <row r="700" spans="1:18" x14ac:dyDescent="0.35">
      <c r="A700" s="100">
        <v>15</v>
      </c>
      <c r="B700" s="101" t="s">
        <v>59</v>
      </c>
      <c r="C700" s="101" t="s">
        <v>460</v>
      </c>
      <c r="D700" s="101" t="s">
        <v>461</v>
      </c>
      <c r="E700" s="101" t="s">
        <v>462</v>
      </c>
      <c r="F700" s="101" t="s">
        <v>178</v>
      </c>
      <c r="G700" s="101" t="s">
        <v>1109</v>
      </c>
      <c r="H700" s="102">
        <v>7106</v>
      </c>
      <c r="I700" s="100">
        <v>5</v>
      </c>
      <c r="J700" s="103">
        <f>สกลนคร!F35</f>
        <v>1526558.14</v>
      </c>
      <c r="K700" s="104">
        <f>สกลนคร!AI35</f>
        <v>1786372.45</v>
      </c>
      <c r="L700" s="105">
        <f>สกลนคร!AJ35</f>
        <v>3053462.42</v>
      </c>
      <c r="M700" s="105">
        <f>สกลนคร!AK35</f>
        <v>2398178.7000000002</v>
      </c>
      <c r="N700" s="101"/>
      <c r="O700" s="101"/>
      <c r="P700" s="101"/>
      <c r="Q700" s="93">
        <f t="shared" si="24"/>
        <v>655283.71999999974</v>
      </c>
      <c r="R700" s="94">
        <f t="shared" si="25"/>
        <v>429.70200112580915</v>
      </c>
    </row>
    <row r="701" spans="1:18" x14ac:dyDescent="0.35">
      <c r="A701" s="100">
        <v>16</v>
      </c>
      <c r="B701" s="101" t="s">
        <v>59</v>
      </c>
      <c r="C701" s="101" t="s">
        <v>460</v>
      </c>
      <c r="D701" s="101" t="s">
        <v>461</v>
      </c>
      <c r="E701" s="101" t="s">
        <v>462</v>
      </c>
      <c r="F701" s="101" t="s">
        <v>178</v>
      </c>
      <c r="G701" s="101" t="s">
        <v>1110</v>
      </c>
      <c r="H701" s="102">
        <v>3440</v>
      </c>
      <c r="I701" s="100">
        <v>3</v>
      </c>
      <c r="J701" s="103">
        <f>สกลนคร!F36</f>
        <v>760927.37</v>
      </c>
      <c r="K701" s="104">
        <f>สกลนคร!AI36</f>
        <v>936470.26</v>
      </c>
      <c r="L701" s="105">
        <f>สกลนคร!AJ36</f>
        <v>2260744</v>
      </c>
      <c r="M701" s="105">
        <f>สกลนคร!AK36</f>
        <v>1791997.02</v>
      </c>
      <c r="N701" s="101"/>
      <c r="O701" s="101"/>
      <c r="P701" s="101"/>
      <c r="Q701" s="93">
        <f t="shared" si="24"/>
        <v>468746.98</v>
      </c>
      <c r="R701" s="94">
        <f t="shared" si="25"/>
        <v>657.19302325581396</v>
      </c>
    </row>
    <row r="702" spans="1:18" x14ac:dyDescent="0.35">
      <c r="A702" s="100">
        <v>17</v>
      </c>
      <c r="B702" s="101" t="s">
        <v>59</v>
      </c>
      <c r="C702" s="101" t="s">
        <v>460</v>
      </c>
      <c r="D702" s="101" t="s">
        <v>461</v>
      </c>
      <c r="E702" s="101" t="s">
        <v>462</v>
      </c>
      <c r="F702" s="101" t="s">
        <v>178</v>
      </c>
      <c r="G702" s="101" t="s">
        <v>1111</v>
      </c>
      <c r="H702" s="102">
        <v>4274</v>
      </c>
      <c r="I702" s="100">
        <v>3</v>
      </c>
      <c r="J702" s="103">
        <f>สกลนคร!F37</f>
        <v>1036245.41</v>
      </c>
      <c r="K702" s="104">
        <f>สกลนคร!AI37</f>
        <v>1381278.55</v>
      </c>
      <c r="L702" s="105">
        <f>สกลนคร!AJ37</f>
        <v>3127450.0300000003</v>
      </c>
      <c r="M702" s="105">
        <f>สกลนคร!AK37</f>
        <v>2049478.9300000002</v>
      </c>
      <c r="N702" s="101"/>
      <c r="O702" s="101"/>
      <c r="P702" s="101"/>
      <c r="Q702" s="93">
        <f t="shared" si="24"/>
        <v>1077971.1000000001</v>
      </c>
      <c r="R702" s="94">
        <f t="shared" si="25"/>
        <v>731.73842536265795</v>
      </c>
    </row>
    <row r="703" spans="1:18" x14ac:dyDescent="0.35">
      <c r="A703" s="100">
        <v>18</v>
      </c>
      <c r="B703" s="101" t="s">
        <v>59</v>
      </c>
      <c r="C703" s="101" t="s">
        <v>460</v>
      </c>
      <c r="D703" s="101" t="s">
        <v>461</v>
      </c>
      <c r="E703" s="101" t="s">
        <v>462</v>
      </c>
      <c r="F703" s="101" t="s">
        <v>178</v>
      </c>
      <c r="G703" s="101" t="s">
        <v>1112</v>
      </c>
      <c r="H703" s="102">
        <v>2034</v>
      </c>
      <c r="I703" s="100">
        <v>2</v>
      </c>
      <c r="J703" s="103">
        <f>สกลนคร!F38</f>
        <v>685728.49</v>
      </c>
      <c r="K703" s="104">
        <f>สกลนคร!AI38</f>
        <v>793951.7</v>
      </c>
      <c r="L703" s="105">
        <f>สกลนคร!AJ38</f>
        <v>1658586.4</v>
      </c>
      <c r="M703" s="105">
        <f>สกลนคร!AK38</f>
        <v>1170281.6000000001</v>
      </c>
      <c r="N703" s="101"/>
      <c r="O703" s="101"/>
      <c r="P703" s="101"/>
      <c r="Q703" s="93">
        <f t="shared" si="24"/>
        <v>488304.79999999981</v>
      </c>
      <c r="R703" s="94">
        <f t="shared" si="25"/>
        <v>815.43087512291049</v>
      </c>
    </row>
    <row r="704" spans="1:18" x14ac:dyDescent="0.35">
      <c r="A704" s="100">
        <v>19</v>
      </c>
      <c r="B704" s="101" t="s">
        <v>59</v>
      </c>
      <c r="C704" s="101" t="s">
        <v>460</v>
      </c>
      <c r="D704" s="101" t="s">
        <v>461</v>
      </c>
      <c r="E704" s="101" t="s">
        <v>462</v>
      </c>
      <c r="F704" s="101" t="s">
        <v>178</v>
      </c>
      <c r="G704" s="101" t="s">
        <v>1113</v>
      </c>
      <c r="H704" s="102">
        <v>5381</v>
      </c>
      <c r="I704" s="100">
        <v>4</v>
      </c>
      <c r="J704" s="103">
        <f>สกลนคร!F39</f>
        <v>694975.75</v>
      </c>
      <c r="K704" s="104">
        <f>สกลนคร!AI39</f>
        <v>791566.52</v>
      </c>
      <c r="L704" s="105">
        <f>สกลนคร!AJ39</f>
        <v>2804203.74</v>
      </c>
      <c r="M704" s="105">
        <f>สกลนคร!AK39</f>
        <v>2230189.6799999997</v>
      </c>
      <c r="N704" s="101"/>
      <c r="O704" s="101"/>
      <c r="P704" s="101"/>
      <c r="Q704" s="93">
        <f t="shared" si="24"/>
        <v>574014.06000000052</v>
      </c>
      <c r="R704" s="94">
        <f t="shared" si="25"/>
        <v>521.13059654339349</v>
      </c>
    </row>
    <row r="705" spans="1:18" x14ac:dyDescent="0.35">
      <c r="A705" s="100">
        <v>20</v>
      </c>
      <c r="B705" s="101" t="s">
        <v>59</v>
      </c>
      <c r="C705" s="101" t="s">
        <v>460</v>
      </c>
      <c r="D705" s="101" t="s">
        <v>461</v>
      </c>
      <c r="E705" s="101" t="s">
        <v>462</v>
      </c>
      <c r="F705" s="101" t="s">
        <v>178</v>
      </c>
      <c r="G705" s="101" t="s">
        <v>1114</v>
      </c>
      <c r="H705" s="102">
        <v>2615</v>
      </c>
      <c r="I705" s="100">
        <v>2</v>
      </c>
      <c r="J705" s="103">
        <f>สกลนคร!F40</f>
        <v>1265031.9099999999</v>
      </c>
      <c r="K705" s="104">
        <f>สกลนคร!AI40</f>
        <v>1441715.92</v>
      </c>
      <c r="L705" s="105">
        <f>สกลนคร!AJ40</f>
        <v>2095302.25</v>
      </c>
      <c r="M705" s="105">
        <f>สกลนคร!AK40</f>
        <v>1114523.4100000001</v>
      </c>
      <c r="N705" s="101"/>
      <c r="O705" s="101"/>
      <c r="P705" s="101"/>
      <c r="Q705" s="93">
        <f t="shared" si="24"/>
        <v>980778.83999999985</v>
      </c>
      <c r="R705" s="94">
        <f t="shared" si="25"/>
        <v>801.26281070745699</v>
      </c>
    </row>
    <row r="706" spans="1:18" x14ac:dyDescent="0.35">
      <c r="A706" s="100">
        <v>21</v>
      </c>
      <c r="B706" s="101" t="s">
        <v>59</v>
      </c>
      <c r="C706" s="101" t="s">
        <v>460</v>
      </c>
      <c r="D706" s="101" t="s">
        <v>461</v>
      </c>
      <c r="E706" s="101" t="s">
        <v>462</v>
      </c>
      <c r="F706" s="101" t="s">
        <v>178</v>
      </c>
      <c r="G706" s="101" t="s">
        <v>1115</v>
      </c>
      <c r="H706" s="102">
        <v>2358</v>
      </c>
      <c r="I706" s="100">
        <v>2</v>
      </c>
      <c r="J706" s="103">
        <f>สกลนคร!F41</f>
        <v>1206850.46</v>
      </c>
      <c r="K706" s="104">
        <f>สกลนคร!AI41</f>
        <v>1366209.77</v>
      </c>
      <c r="L706" s="105">
        <f>สกลนคร!AJ41</f>
        <v>2735439.68</v>
      </c>
      <c r="M706" s="105">
        <f>สกลนคร!AK41</f>
        <v>1412126.36</v>
      </c>
      <c r="N706" s="101"/>
      <c r="O706" s="101"/>
      <c r="P706" s="101"/>
      <c r="Q706" s="93">
        <f t="shared" si="24"/>
        <v>1323313.32</v>
      </c>
      <c r="R706" s="94">
        <f t="shared" si="25"/>
        <v>1160.0677184054284</v>
      </c>
    </row>
    <row r="707" spans="1:18" x14ac:dyDescent="0.35">
      <c r="A707" s="100">
        <v>22</v>
      </c>
      <c r="B707" s="101" t="s">
        <v>59</v>
      </c>
      <c r="C707" s="101" t="s">
        <v>460</v>
      </c>
      <c r="D707" s="101" t="s">
        <v>461</v>
      </c>
      <c r="E707" s="101" t="s">
        <v>462</v>
      </c>
      <c r="F707" s="101" t="s">
        <v>178</v>
      </c>
      <c r="G707" s="101" t="s">
        <v>1116</v>
      </c>
      <c r="H707" s="102">
        <v>5963</v>
      </c>
      <c r="I707" s="100">
        <v>4</v>
      </c>
      <c r="J707" s="103">
        <f>สกลนคร!F42</f>
        <v>869609.61</v>
      </c>
      <c r="K707" s="104">
        <f>สกลนคร!AI42</f>
        <v>1040680.4700000001</v>
      </c>
      <c r="L707" s="105">
        <f>สกลนคร!AJ42</f>
        <v>3521319.84</v>
      </c>
      <c r="M707" s="105">
        <f>สกลนคร!AK42</f>
        <v>2338675.59</v>
      </c>
      <c r="N707" s="101"/>
      <c r="O707" s="101"/>
      <c r="P707" s="101"/>
      <c r="Q707" s="93">
        <f t="shared" si="24"/>
        <v>1182644.25</v>
      </c>
      <c r="R707" s="94">
        <f t="shared" si="25"/>
        <v>590.52823075633069</v>
      </c>
    </row>
    <row r="708" spans="1:18" x14ac:dyDescent="0.35">
      <c r="A708" s="100">
        <v>23</v>
      </c>
      <c r="B708" s="101" t="s">
        <v>59</v>
      </c>
      <c r="C708" s="101" t="s">
        <v>460</v>
      </c>
      <c r="D708" s="101" t="s">
        <v>461</v>
      </c>
      <c r="E708" s="101" t="s">
        <v>462</v>
      </c>
      <c r="F708" s="101" t="s">
        <v>178</v>
      </c>
      <c r="G708" s="101" t="s">
        <v>1117</v>
      </c>
      <c r="H708" s="102">
        <v>3364</v>
      </c>
      <c r="I708" s="100">
        <v>3</v>
      </c>
      <c r="J708" s="103">
        <f>สกลนคร!F43</f>
        <v>676823.69</v>
      </c>
      <c r="K708" s="104">
        <f>สกลนคร!AI43</f>
        <v>890992.82</v>
      </c>
      <c r="L708" s="105">
        <f>สกลนคร!AJ43</f>
        <v>1817873.96</v>
      </c>
      <c r="M708" s="105">
        <f>สกลนคร!AK43</f>
        <v>1312319.42</v>
      </c>
      <c r="N708" s="101"/>
      <c r="O708" s="101"/>
      <c r="P708" s="101"/>
      <c r="Q708" s="93">
        <f t="shared" si="24"/>
        <v>505554.54000000004</v>
      </c>
      <c r="R708" s="94">
        <f t="shared" si="25"/>
        <v>540.39059453032098</v>
      </c>
    </row>
    <row r="709" spans="1:18" x14ac:dyDescent="0.35">
      <c r="A709" s="100">
        <v>24</v>
      </c>
      <c r="B709" s="101" t="s">
        <v>59</v>
      </c>
      <c r="C709" s="101" t="s">
        <v>460</v>
      </c>
      <c r="D709" s="101" t="s">
        <v>461</v>
      </c>
      <c r="E709" s="101" t="s">
        <v>462</v>
      </c>
      <c r="F709" s="101" t="s">
        <v>178</v>
      </c>
      <c r="G709" s="101" t="s">
        <v>1118</v>
      </c>
      <c r="H709" s="102">
        <v>2792</v>
      </c>
      <c r="I709" s="100">
        <v>2</v>
      </c>
      <c r="J709" s="103">
        <f>สกลนคร!F44</f>
        <v>926110.76</v>
      </c>
      <c r="K709" s="104">
        <f>สกลนคร!AI44</f>
        <v>1155974.6600000001</v>
      </c>
      <c r="L709" s="105">
        <f>สกลนคร!AJ44</f>
        <v>1734873.24</v>
      </c>
      <c r="M709" s="105">
        <f>สกลนคร!AK44</f>
        <v>1337008.92</v>
      </c>
      <c r="N709" s="101"/>
      <c r="O709" s="101"/>
      <c r="P709" s="101"/>
      <c r="Q709" s="93">
        <f t="shared" si="24"/>
        <v>397864.32000000007</v>
      </c>
      <c r="R709" s="94">
        <f t="shared" si="25"/>
        <v>621.37293696275071</v>
      </c>
    </row>
    <row r="710" spans="1:18" x14ac:dyDescent="0.35">
      <c r="A710" s="100">
        <v>25</v>
      </c>
      <c r="B710" s="101" t="s">
        <v>59</v>
      </c>
      <c r="C710" s="101" t="s">
        <v>460</v>
      </c>
      <c r="D710" s="101" t="s">
        <v>461</v>
      </c>
      <c r="E710" s="101" t="s">
        <v>462</v>
      </c>
      <c r="F710" s="101" t="s">
        <v>178</v>
      </c>
      <c r="G710" s="101" t="s">
        <v>1119</v>
      </c>
      <c r="H710" s="102">
        <v>2430</v>
      </c>
      <c r="I710" s="100">
        <v>2</v>
      </c>
      <c r="J710" s="103">
        <f>สกลนคร!F45</f>
        <v>707295.17</v>
      </c>
      <c r="K710" s="104">
        <f>สกลนคร!AI45</f>
        <v>942817.23</v>
      </c>
      <c r="L710" s="105">
        <f>สกลนคร!AJ45</f>
        <v>2480226.42</v>
      </c>
      <c r="M710" s="105">
        <f>สกลนคร!AK45</f>
        <v>1859556.56</v>
      </c>
      <c r="N710" s="101"/>
      <c r="O710" s="101"/>
      <c r="P710" s="101"/>
      <c r="Q710" s="93">
        <f t="shared" si="24"/>
        <v>620669.85999999987</v>
      </c>
      <c r="R710" s="94">
        <f t="shared" si="25"/>
        <v>1020.6693086419752</v>
      </c>
    </row>
    <row r="711" spans="1:18" s="112" customFormat="1" x14ac:dyDescent="0.35">
      <c r="A711" s="106">
        <v>1</v>
      </c>
      <c r="B711" s="107" t="s">
        <v>59</v>
      </c>
      <c r="C711" s="107"/>
      <c r="D711" s="107"/>
      <c r="E711" s="107" t="s">
        <v>75</v>
      </c>
      <c r="F711" s="107"/>
      <c r="G711" s="107" t="s">
        <v>464</v>
      </c>
      <c r="H711" s="113">
        <f>SUM(H686:H710)</f>
        <v>106102</v>
      </c>
      <c r="I711" s="106"/>
      <c r="J711" s="109">
        <f>SUM(J686:J710)</f>
        <v>21317362.530000005</v>
      </c>
      <c r="K711" s="109">
        <f>SUM(K686:K710)</f>
        <v>26641009.66</v>
      </c>
      <c r="L711" s="109">
        <f>SUM(L686:L710)</f>
        <v>62387687.970000014</v>
      </c>
      <c r="M711" s="109">
        <f>SUM(M686:M710)</f>
        <v>46840621.260000005</v>
      </c>
      <c r="N711" s="107">
        <v>24</v>
      </c>
      <c r="O711" s="107">
        <v>24</v>
      </c>
      <c r="P711" s="107">
        <f>N711-O711</f>
        <v>0</v>
      </c>
      <c r="Q711" s="110">
        <f t="shared" ref="Q711:Q774" si="27">L711-M711</f>
        <v>15547066.710000008</v>
      </c>
      <c r="R711" s="111">
        <f>L711/H711</f>
        <v>587.99728534806138</v>
      </c>
    </row>
    <row r="712" spans="1:18" x14ac:dyDescent="0.35">
      <c r="A712" s="100">
        <v>1</v>
      </c>
      <c r="B712" s="101" t="s">
        <v>59</v>
      </c>
      <c r="C712" s="101" t="s">
        <v>465</v>
      </c>
      <c r="D712" s="101" t="s">
        <v>80</v>
      </c>
      <c r="E712" s="101" t="s">
        <v>466</v>
      </c>
      <c r="F712" s="101" t="s">
        <v>208</v>
      </c>
      <c r="G712" s="101" t="s">
        <v>467</v>
      </c>
      <c r="H712" s="102"/>
      <c r="I712" s="100"/>
      <c r="J712" s="103"/>
      <c r="K712" s="104"/>
      <c r="L712" s="105"/>
      <c r="M712" s="105"/>
      <c r="N712" s="101"/>
      <c r="O712" s="101"/>
      <c r="P712" s="101"/>
    </row>
    <row r="713" spans="1:18" x14ac:dyDescent="0.35">
      <c r="A713" s="100">
        <v>2</v>
      </c>
      <c r="B713" s="101" t="s">
        <v>59</v>
      </c>
      <c r="C713" s="101" t="s">
        <v>465</v>
      </c>
      <c r="D713" s="101" t="s">
        <v>80</v>
      </c>
      <c r="E713" s="101" t="s">
        <v>466</v>
      </c>
      <c r="F713" s="101" t="s">
        <v>178</v>
      </c>
      <c r="G713" s="101" t="s">
        <v>1120</v>
      </c>
      <c r="H713" s="102">
        <v>6067</v>
      </c>
      <c r="I713" s="100">
        <v>5</v>
      </c>
      <c r="J713" s="103">
        <f>สกลนคร!F46</f>
        <v>502056.69</v>
      </c>
      <c r="K713" s="104">
        <f>สกลนคร!AI46</f>
        <v>536928.88</v>
      </c>
      <c r="L713" s="105">
        <f>สกลนคร!AJ46</f>
        <v>2488580.6800000002</v>
      </c>
      <c r="M713" s="105">
        <f>สกลนคร!AK46</f>
        <v>2319826.6700000004</v>
      </c>
      <c r="N713" s="101"/>
      <c r="O713" s="101"/>
      <c r="P713" s="101"/>
      <c r="Q713" s="93">
        <f t="shared" si="27"/>
        <v>168754.00999999978</v>
      </c>
      <c r="R713" s="94">
        <f t="shared" ref="R713:R774" si="28">L713/H713</f>
        <v>410.18306906213945</v>
      </c>
    </row>
    <row r="714" spans="1:18" x14ac:dyDescent="0.35">
      <c r="A714" s="100">
        <v>3</v>
      </c>
      <c r="B714" s="101" t="s">
        <v>59</v>
      </c>
      <c r="C714" s="101" t="s">
        <v>465</v>
      </c>
      <c r="D714" s="101" t="s">
        <v>80</v>
      </c>
      <c r="E714" s="101" t="s">
        <v>466</v>
      </c>
      <c r="F714" s="101" t="s">
        <v>178</v>
      </c>
      <c r="G714" s="101" t="s">
        <v>1121</v>
      </c>
      <c r="H714" s="102">
        <v>5626</v>
      </c>
      <c r="I714" s="100">
        <v>4</v>
      </c>
      <c r="J714" s="103">
        <f>สกลนคร!F47</f>
        <v>600719.68000000005</v>
      </c>
      <c r="K714" s="104">
        <f>สกลนคร!AI47</f>
        <v>575468.67000000004</v>
      </c>
      <c r="L714" s="105">
        <f>สกลนคร!AJ47</f>
        <v>3354222.46</v>
      </c>
      <c r="M714" s="105">
        <f>สกลนคร!AK47</f>
        <v>3011566.87</v>
      </c>
      <c r="N714" s="101"/>
      <c r="O714" s="101"/>
      <c r="P714" s="101"/>
      <c r="Q714" s="93">
        <f t="shared" si="27"/>
        <v>342655.58999999985</v>
      </c>
      <c r="R714" s="94">
        <f t="shared" si="28"/>
        <v>596.20022396018487</v>
      </c>
    </row>
    <row r="715" spans="1:18" x14ac:dyDescent="0.35">
      <c r="A715" s="100">
        <v>4</v>
      </c>
      <c r="B715" s="101" t="s">
        <v>59</v>
      </c>
      <c r="C715" s="101" t="s">
        <v>465</v>
      </c>
      <c r="D715" s="101" t="s">
        <v>80</v>
      </c>
      <c r="E715" s="101" t="s">
        <v>466</v>
      </c>
      <c r="F715" s="101" t="s">
        <v>178</v>
      </c>
      <c r="G715" s="101" t="s">
        <v>1122</v>
      </c>
      <c r="H715" s="102">
        <v>3964</v>
      </c>
      <c r="I715" s="100">
        <v>3</v>
      </c>
      <c r="J715" s="103">
        <f>สกลนคร!F48</f>
        <v>433332.29</v>
      </c>
      <c r="K715" s="104">
        <f>สกลนคร!AI48</f>
        <v>459545.63</v>
      </c>
      <c r="L715" s="105">
        <f>สกลนคร!AJ48</f>
        <v>3289374.26</v>
      </c>
      <c r="M715" s="105">
        <f>สกลนคร!AK48</f>
        <v>3188285.33</v>
      </c>
      <c r="N715" s="101"/>
      <c r="O715" s="101"/>
      <c r="P715" s="101"/>
      <c r="Q715" s="93">
        <f t="shared" si="27"/>
        <v>101088.9299999997</v>
      </c>
      <c r="R715" s="94">
        <f t="shared" si="28"/>
        <v>829.81187184661951</v>
      </c>
    </row>
    <row r="716" spans="1:18" x14ac:dyDescent="0.35">
      <c r="A716" s="100">
        <v>5</v>
      </c>
      <c r="B716" s="101" t="s">
        <v>59</v>
      </c>
      <c r="C716" s="101" t="s">
        <v>465</v>
      </c>
      <c r="D716" s="101" t="s">
        <v>80</v>
      </c>
      <c r="E716" s="101" t="s">
        <v>466</v>
      </c>
      <c r="F716" s="101" t="s">
        <v>178</v>
      </c>
      <c r="G716" s="101" t="s">
        <v>1123</v>
      </c>
      <c r="H716" s="102">
        <v>2688</v>
      </c>
      <c r="I716" s="100">
        <v>2</v>
      </c>
      <c r="J716" s="103">
        <f>สกลนคร!F49</f>
        <v>298977.45</v>
      </c>
      <c r="K716" s="104">
        <f>สกลนคร!AI49</f>
        <v>310745.44</v>
      </c>
      <c r="L716" s="105">
        <f>สกลนคร!AJ49</f>
        <v>2906651.14</v>
      </c>
      <c r="M716" s="105">
        <f>สกลนคร!AK49</f>
        <v>1993239.2999999998</v>
      </c>
      <c r="N716" s="101"/>
      <c r="O716" s="101"/>
      <c r="P716" s="101"/>
      <c r="Q716" s="93">
        <f t="shared" si="27"/>
        <v>913411.84000000032</v>
      </c>
      <c r="R716" s="94">
        <f t="shared" si="28"/>
        <v>1081.3434300595238</v>
      </c>
    </row>
    <row r="717" spans="1:18" x14ac:dyDescent="0.35">
      <c r="A717" s="100">
        <v>6</v>
      </c>
      <c r="B717" s="101" t="s">
        <v>59</v>
      </c>
      <c r="C717" s="101" t="s">
        <v>465</v>
      </c>
      <c r="D717" s="101" t="s">
        <v>80</v>
      </c>
      <c r="E717" s="101" t="s">
        <v>466</v>
      </c>
      <c r="F717" s="101" t="s">
        <v>178</v>
      </c>
      <c r="G717" s="101" t="s">
        <v>1124</v>
      </c>
      <c r="H717" s="102">
        <v>4641</v>
      </c>
      <c r="I717" s="100">
        <v>4</v>
      </c>
      <c r="J717" s="103">
        <f>สกลนคร!F50</f>
        <v>820482.42</v>
      </c>
      <c r="K717" s="104">
        <f>สกลนคร!AI50</f>
        <v>840066.73</v>
      </c>
      <c r="L717" s="105">
        <f>สกลนคร!AJ50</f>
        <v>3182453.43</v>
      </c>
      <c r="M717" s="105">
        <f>สกลนคร!AK50</f>
        <v>2528039.1800000002</v>
      </c>
      <c r="N717" s="101"/>
      <c r="O717" s="101"/>
      <c r="P717" s="101"/>
      <c r="Q717" s="93">
        <f t="shared" si="27"/>
        <v>654414.25</v>
      </c>
      <c r="R717" s="94">
        <f t="shared" si="28"/>
        <v>685.72579831932774</v>
      </c>
    </row>
    <row r="718" spans="1:18" x14ac:dyDescent="0.35">
      <c r="A718" s="100">
        <v>7</v>
      </c>
      <c r="B718" s="101" t="s">
        <v>59</v>
      </c>
      <c r="C718" s="101" t="s">
        <v>465</v>
      </c>
      <c r="D718" s="101" t="s">
        <v>80</v>
      </c>
      <c r="E718" s="101" t="s">
        <v>466</v>
      </c>
      <c r="F718" s="101" t="s">
        <v>178</v>
      </c>
      <c r="G718" s="101" t="s">
        <v>1125</v>
      </c>
      <c r="H718" s="102">
        <v>3844</v>
      </c>
      <c r="I718" s="100">
        <v>3</v>
      </c>
      <c r="J718" s="103">
        <f>สกลนคร!F51</f>
        <v>474936.83</v>
      </c>
      <c r="K718" s="104">
        <f>สกลนคร!AI51</f>
        <v>515843.89</v>
      </c>
      <c r="L718" s="105">
        <f>สกลนคร!AJ51</f>
        <v>1972435.2</v>
      </c>
      <c r="M718" s="105">
        <f>สกลนคร!AK51</f>
        <v>1728198.05</v>
      </c>
      <c r="N718" s="101"/>
      <c r="O718" s="101"/>
      <c r="P718" s="101"/>
      <c r="Q718" s="93">
        <f t="shared" si="27"/>
        <v>244237.14999999991</v>
      </c>
      <c r="R718" s="94">
        <f t="shared" si="28"/>
        <v>513.12049947970866</v>
      </c>
    </row>
    <row r="719" spans="1:18" s="112" customFormat="1" x14ac:dyDescent="0.35">
      <c r="A719" s="106">
        <v>2</v>
      </c>
      <c r="B719" s="107" t="s">
        <v>59</v>
      </c>
      <c r="C719" s="107"/>
      <c r="D719" s="107"/>
      <c r="E719" s="107" t="s">
        <v>75</v>
      </c>
      <c r="F719" s="107"/>
      <c r="G719" s="107" t="s">
        <v>468</v>
      </c>
      <c r="H719" s="113">
        <f>SUM(H712:H718)</f>
        <v>26830</v>
      </c>
      <c r="I719" s="106"/>
      <c r="J719" s="109">
        <f>SUM(J712:J718)</f>
        <v>3130505.3600000003</v>
      </c>
      <c r="K719" s="109">
        <f>SUM(K712:K718)</f>
        <v>3238599.24</v>
      </c>
      <c r="L719" s="109">
        <f>SUM(L712:L718)</f>
        <v>17193717.170000002</v>
      </c>
      <c r="M719" s="109">
        <f>SUM(M712:M718)</f>
        <v>14769155.400000002</v>
      </c>
      <c r="N719" s="107">
        <v>6</v>
      </c>
      <c r="O719" s="107">
        <v>6</v>
      </c>
      <c r="P719" s="107">
        <f>N719-O719</f>
        <v>0</v>
      </c>
      <c r="Q719" s="110">
        <f t="shared" si="27"/>
        <v>2424561.7699999996</v>
      </c>
      <c r="R719" s="111">
        <f>L719/H719</f>
        <v>640.83925344763327</v>
      </c>
    </row>
    <row r="720" spans="1:18" s="112" customFormat="1" x14ac:dyDescent="0.35">
      <c r="A720" s="172">
        <v>1</v>
      </c>
      <c r="B720" s="143" t="s">
        <v>59</v>
      </c>
      <c r="C720" s="143" t="s">
        <v>469</v>
      </c>
      <c r="D720" s="143" t="s">
        <v>87</v>
      </c>
      <c r="E720" s="143" t="s">
        <v>470</v>
      </c>
      <c r="F720" s="143" t="s">
        <v>208</v>
      </c>
      <c r="G720" s="143" t="s">
        <v>470</v>
      </c>
      <c r="H720" s="190"/>
      <c r="I720" s="172"/>
      <c r="J720" s="191"/>
      <c r="K720" s="192"/>
      <c r="L720" s="142"/>
      <c r="M720" s="142"/>
      <c r="N720" s="143"/>
      <c r="O720" s="143"/>
      <c r="P720" s="143"/>
      <c r="Q720" s="110"/>
      <c r="R720" s="111"/>
    </row>
    <row r="721" spans="1:18" x14ac:dyDescent="0.35">
      <c r="A721" s="100">
        <v>2</v>
      </c>
      <c r="B721" s="101" t="s">
        <v>59</v>
      </c>
      <c r="C721" s="101" t="s">
        <v>469</v>
      </c>
      <c r="D721" s="101" t="s">
        <v>87</v>
      </c>
      <c r="E721" s="101" t="s">
        <v>470</v>
      </c>
      <c r="F721" s="101" t="s">
        <v>178</v>
      </c>
      <c r="G721" s="101" t="s">
        <v>1126</v>
      </c>
      <c r="H721" s="102">
        <v>4084</v>
      </c>
      <c r="I721" s="100">
        <v>3</v>
      </c>
      <c r="J721" s="103">
        <f>สกลนคร!F52</f>
        <v>197567.17</v>
      </c>
      <c r="K721" s="104">
        <f>สกลนคร!AI52</f>
        <v>224159.98</v>
      </c>
      <c r="L721" s="105">
        <f>สกลนคร!AJ52</f>
        <v>1972513.59</v>
      </c>
      <c r="M721" s="105">
        <f>สกลนคร!AK52</f>
        <v>1963984.3800000001</v>
      </c>
      <c r="N721" s="101"/>
      <c r="O721" s="101"/>
      <c r="P721" s="101"/>
      <c r="Q721" s="93">
        <f t="shared" si="27"/>
        <v>8529.2099999999627</v>
      </c>
      <c r="R721" s="94">
        <f t="shared" si="28"/>
        <v>482.98569784524977</v>
      </c>
    </row>
    <row r="722" spans="1:18" x14ac:dyDescent="0.35">
      <c r="A722" s="100">
        <v>3</v>
      </c>
      <c r="B722" s="101" t="s">
        <v>59</v>
      </c>
      <c r="C722" s="101" t="s">
        <v>469</v>
      </c>
      <c r="D722" s="101" t="s">
        <v>87</v>
      </c>
      <c r="E722" s="101" t="s">
        <v>470</v>
      </c>
      <c r="F722" s="101" t="s">
        <v>178</v>
      </c>
      <c r="G722" s="101" t="s">
        <v>1127</v>
      </c>
      <c r="H722" s="102">
        <v>4275</v>
      </c>
      <c r="I722" s="100">
        <v>3</v>
      </c>
      <c r="J722" s="103">
        <f>สกลนคร!F53</f>
        <v>326910.46000000002</v>
      </c>
      <c r="K722" s="104">
        <f>สกลนคร!AI53</f>
        <v>395749.96</v>
      </c>
      <c r="L722" s="105">
        <f>สกลนคร!AJ53</f>
        <v>1932620</v>
      </c>
      <c r="M722" s="105">
        <f>สกลนคร!AK53</f>
        <v>2227151.5100000002</v>
      </c>
      <c r="N722" s="101"/>
      <c r="O722" s="101"/>
      <c r="P722" s="101"/>
      <c r="Q722" s="93">
        <f t="shared" si="27"/>
        <v>-294531.51000000024</v>
      </c>
      <c r="R722" s="94">
        <f t="shared" si="28"/>
        <v>452.07485380116958</v>
      </c>
    </row>
    <row r="723" spans="1:18" x14ac:dyDescent="0.35">
      <c r="A723" s="100">
        <v>4</v>
      </c>
      <c r="B723" s="101" t="s">
        <v>59</v>
      </c>
      <c r="C723" s="101" t="s">
        <v>469</v>
      </c>
      <c r="D723" s="101" t="s">
        <v>87</v>
      </c>
      <c r="E723" s="101" t="s">
        <v>470</v>
      </c>
      <c r="F723" s="101" t="s">
        <v>178</v>
      </c>
      <c r="G723" s="101" t="s">
        <v>1128</v>
      </c>
      <c r="H723" s="102">
        <v>4414</v>
      </c>
      <c r="I723" s="100">
        <v>3</v>
      </c>
      <c r="J723" s="103">
        <f>สกลนคร!F54</f>
        <v>913943.24</v>
      </c>
      <c r="K723" s="104">
        <f>สกลนคร!AI54</f>
        <v>927592.27</v>
      </c>
      <c r="L723" s="105">
        <f>สกลนคร!AJ54</f>
        <v>1982514.3399999999</v>
      </c>
      <c r="M723" s="105">
        <f>สกลนคร!AK54</f>
        <v>1902093.8599999999</v>
      </c>
      <c r="N723" s="101"/>
      <c r="O723" s="101"/>
      <c r="P723" s="101"/>
      <c r="Q723" s="93">
        <f t="shared" si="27"/>
        <v>80420.479999999981</v>
      </c>
      <c r="R723" s="94">
        <f t="shared" si="28"/>
        <v>449.14235160851831</v>
      </c>
    </row>
    <row r="724" spans="1:18" x14ac:dyDescent="0.35">
      <c r="A724" s="100">
        <v>5</v>
      </c>
      <c r="B724" s="101" t="s">
        <v>59</v>
      </c>
      <c r="C724" s="101" t="s">
        <v>469</v>
      </c>
      <c r="D724" s="101" t="s">
        <v>87</v>
      </c>
      <c r="E724" s="101" t="s">
        <v>470</v>
      </c>
      <c r="F724" s="101" t="s">
        <v>178</v>
      </c>
      <c r="G724" s="101" t="s">
        <v>1129</v>
      </c>
      <c r="H724" s="102">
        <v>3418</v>
      </c>
      <c r="I724" s="100">
        <v>3</v>
      </c>
      <c r="J724" s="103">
        <f>สกลนคร!F55</f>
        <v>258382.86</v>
      </c>
      <c r="K724" s="104">
        <f>สกลนคร!AI55</f>
        <v>302277.01</v>
      </c>
      <c r="L724" s="105">
        <f>สกลนคร!AJ55</f>
        <v>1845639.5899999999</v>
      </c>
      <c r="M724" s="105">
        <f>สกลนคร!AK55</f>
        <v>1868583.4</v>
      </c>
      <c r="N724" s="101"/>
      <c r="O724" s="101"/>
      <c r="P724" s="101"/>
      <c r="Q724" s="93">
        <f t="shared" si="27"/>
        <v>-22943.810000000056</v>
      </c>
      <c r="R724" s="94">
        <f t="shared" si="28"/>
        <v>539.97647454651838</v>
      </c>
    </row>
    <row r="725" spans="1:18" x14ac:dyDescent="0.35">
      <c r="A725" s="100">
        <v>6</v>
      </c>
      <c r="B725" s="101" t="s">
        <v>59</v>
      </c>
      <c r="C725" s="101" t="s">
        <v>469</v>
      </c>
      <c r="D725" s="101" t="s">
        <v>87</v>
      </c>
      <c r="E725" s="101" t="s">
        <v>470</v>
      </c>
      <c r="F725" s="101" t="s">
        <v>178</v>
      </c>
      <c r="G725" s="101" t="s">
        <v>1130</v>
      </c>
      <c r="H725" s="102">
        <v>3625</v>
      </c>
      <c r="I725" s="100">
        <v>3</v>
      </c>
      <c r="J725" s="103">
        <f>สกลนคร!F56</f>
        <v>836826.5</v>
      </c>
      <c r="K725" s="104">
        <f>สกลนคร!AI56</f>
        <v>860646.14</v>
      </c>
      <c r="L725" s="105">
        <f>สกลนคร!AJ56</f>
        <v>1698858.25</v>
      </c>
      <c r="M725" s="105">
        <f>สกลนคร!AK56</f>
        <v>1586172.97</v>
      </c>
      <c r="N725" s="101"/>
      <c r="O725" s="101"/>
      <c r="P725" s="101"/>
      <c r="Q725" s="93">
        <f t="shared" si="27"/>
        <v>112685.28000000003</v>
      </c>
      <c r="R725" s="94">
        <f t="shared" si="28"/>
        <v>468.65055172413793</v>
      </c>
    </row>
    <row r="726" spans="1:18" s="112" customFormat="1" x14ac:dyDescent="0.35">
      <c r="A726" s="106">
        <v>3</v>
      </c>
      <c r="B726" s="107" t="s">
        <v>59</v>
      </c>
      <c r="C726" s="107"/>
      <c r="D726" s="107"/>
      <c r="E726" s="107" t="s">
        <v>75</v>
      </c>
      <c r="F726" s="107"/>
      <c r="G726" s="107" t="s">
        <v>471</v>
      </c>
      <c r="H726" s="113">
        <f>SUM(H721:H725)</f>
        <v>19816</v>
      </c>
      <c r="I726" s="106"/>
      <c r="J726" s="109">
        <f>SUM(J720:J725)</f>
        <v>2533630.23</v>
      </c>
      <c r="K726" s="109">
        <f>SUM(K720:K725)</f>
        <v>2710425.36</v>
      </c>
      <c r="L726" s="109">
        <f>SUM(L720:L725)</f>
        <v>9432145.7699999996</v>
      </c>
      <c r="M726" s="109">
        <f>SUM(M720:M725)</f>
        <v>9547986.120000001</v>
      </c>
      <c r="N726" s="107">
        <v>5</v>
      </c>
      <c r="O726" s="107">
        <v>5</v>
      </c>
      <c r="P726" s="107">
        <f>N726-O726</f>
        <v>0</v>
      </c>
      <c r="Q726" s="110">
        <f t="shared" si="27"/>
        <v>-115840.35000000149</v>
      </c>
      <c r="R726" s="111">
        <f>L726/H726</f>
        <v>475.98636303996767</v>
      </c>
    </row>
    <row r="727" spans="1:18" x14ac:dyDescent="0.35">
      <c r="A727" s="100">
        <v>1</v>
      </c>
      <c r="B727" s="101" t="s">
        <v>59</v>
      </c>
      <c r="C727" s="101" t="s">
        <v>472</v>
      </c>
      <c r="D727" s="101" t="s">
        <v>473</v>
      </c>
      <c r="E727" s="101" t="s">
        <v>474</v>
      </c>
      <c r="F727" s="101" t="s">
        <v>208</v>
      </c>
      <c r="G727" s="101" t="s">
        <v>475</v>
      </c>
      <c r="H727" s="102"/>
      <c r="I727" s="100"/>
      <c r="J727" s="103"/>
      <c r="K727" s="104"/>
      <c r="L727" s="105"/>
      <c r="M727" s="105"/>
      <c r="N727" s="101"/>
      <c r="O727" s="101"/>
      <c r="P727" s="101"/>
    </row>
    <row r="728" spans="1:18" x14ac:dyDescent="0.35">
      <c r="A728" s="100">
        <v>2</v>
      </c>
      <c r="B728" s="101" t="s">
        <v>59</v>
      </c>
      <c r="C728" s="101" t="s">
        <v>472</v>
      </c>
      <c r="D728" s="101" t="s">
        <v>473</v>
      </c>
      <c r="E728" s="101" t="s">
        <v>474</v>
      </c>
      <c r="F728" s="101" t="s">
        <v>178</v>
      </c>
      <c r="G728" s="101" t="s">
        <v>1131</v>
      </c>
      <c r="H728" s="102">
        <v>5334</v>
      </c>
      <c r="I728" s="100">
        <v>4</v>
      </c>
      <c r="J728" s="105">
        <f>สกลนคร!F57</f>
        <v>897463.68</v>
      </c>
      <c r="K728" s="104">
        <f>สกลนคร!AI57</f>
        <v>955353.25</v>
      </c>
      <c r="L728" s="105">
        <f>สกลนคร!AJ57</f>
        <v>2775897.8</v>
      </c>
      <c r="M728" s="105">
        <f>สกลนคร!AK57</f>
        <v>2314147.7000000002</v>
      </c>
      <c r="N728" s="101"/>
      <c r="O728" s="101"/>
      <c r="P728" s="101"/>
      <c r="Q728" s="93">
        <f t="shared" si="27"/>
        <v>461750.09999999963</v>
      </c>
      <c r="R728" s="94">
        <f t="shared" si="28"/>
        <v>520.41578552680915</v>
      </c>
    </row>
    <row r="729" spans="1:18" x14ac:dyDescent="0.35">
      <c r="A729" s="100">
        <v>3</v>
      </c>
      <c r="B729" s="101" t="s">
        <v>59</v>
      </c>
      <c r="C729" s="101" t="s">
        <v>472</v>
      </c>
      <c r="D729" s="101" t="s">
        <v>473</v>
      </c>
      <c r="E729" s="101" t="s">
        <v>474</v>
      </c>
      <c r="F729" s="101" t="s">
        <v>178</v>
      </c>
      <c r="G729" s="101" t="s">
        <v>1132</v>
      </c>
      <c r="H729" s="102">
        <v>5309</v>
      </c>
      <c r="I729" s="100">
        <v>4</v>
      </c>
      <c r="J729" s="105">
        <f>สกลนคร!F58</f>
        <v>738545.31</v>
      </c>
      <c r="K729" s="104">
        <f>สกลนคร!AI58</f>
        <v>600413.96000000008</v>
      </c>
      <c r="L729" s="105">
        <f>สกลนคร!AJ58</f>
        <v>3016805.4299999997</v>
      </c>
      <c r="M729" s="105">
        <f>สกลนคร!AK58</f>
        <v>2678255.29</v>
      </c>
      <c r="N729" s="101"/>
      <c r="O729" s="101"/>
      <c r="P729" s="101"/>
      <c r="Q729" s="93">
        <f t="shared" si="27"/>
        <v>338550.13999999966</v>
      </c>
      <c r="R729" s="94">
        <f t="shared" si="28"/>
        <v>568.24362968543971</v>
      </c>
    </row>
    <row r="730" spans="1:18" x14ac:dyDescent="0.35">
      <c r="A730" s="100">
        <v>4</v>
      </c>
      <c r="B730" s="101" t="s">
        <v>59</v>
      </c>
      <c r="C730" s="101" t="s">
        <v>472</v>
      </c>
      <c r="D730" s="101" t="s">
        <v>473</v>
      </c>
      <c r="E730" s="101" t="s">
        <v>474</v>
      </c>
      <c r="F730" s="101" t="s">
        <v>178</v>
      </c>
      <c r="G730" s="101" t="s">
        <v>1133</v>
      </c>
      <c r="H730" s="102">
        <v>4812</v>
      </c>
      <c r="I730" s="100">
        <v>4</v>
      </c>
      <c r="J730" s="105">
        <f>สกลนคร!F59</f>
        <v>722213.25</v>
      </c>
      <c r="K730" s="104">
        <f>สกลนคร!AI59</f>
        <v>817946.14</v>
      </c>
      <c r="L730" s="105">
        <f>สกลนคร!AJ59</f>
        <v>2050211.13</v>
      </c>
      <c r="M730" s="105">
        <f>สกลนคร!AK59</f>
        <v>1983208.24</v>
      </c>
      <c r="N730" s="101"/>
      <c r="O730" s="101"/>
      <c r="P730" s="101"/>
      <c r="Q730" s="93">
        <f t="shared" si="27"/>
        <v>67002.889999999898</v>
      </c>
      <c r="R730" s="94">
        <f t="shared" si="28"/>
        <v>426.06216334164588</v>
      </c>
    </row>
    <row r="731" spans="1:18" x14ac:dyDescent="0.35">
      <c r="A731" s="100">
        <v>5</v>
      </c>
      <c r="B731" s="101" t="s">
        <v>59</v>
      </c>
      <c r="C731" s="101" t="s">
        <v>472</v>
      </c>
      <c r="D731" s="101" t="s">
        <v>473</v>
      </c>
      <c r="E731" s="101" t="s">
        <v>474</v>
      </c>
      <c r="F731" s="101" t="s">
        <v>178</v>
      </c>
      <c r="G731" s="101" t="s">
        <v>1134</v>
      </c>
      <c r="H731" s="102">
        <v>3019</v>
      </c>
      <c r="I731" s="100">
        <v>3</v>
      </c>
      <c r="J731" s="105">
        <f>สกลนคร!F60</f>
        <v>298953.67</v>
      </c>
      <c r="K731" s="104">
        <f>สกลนคร!AI60</f>
        <v>417137.52</v>
      </c>
      <c r="L731" s="105">
        <f>สกลนคร!AJ60</f>
        <v>2287659.19</v>
      </c>
      <c r="M731" s="105">
        <f>สกลนคร!AK60</f>
        <v>2083653.19</v>
      </c>
      <c r="N731" s="101"/>
      <c r="O731" s="101"/>
      <c r="P731" s="101"/>
      <c r="Q731" s="93">
        <f t="shared" si="27"/>
        <v>204006</v>
      </c>
      <c r="R731" s="94">
        <f t="shared" si="28"/>
        <v>757.75395495197085</v>
      </c>
    </row>
    <row r="732" spans="1:18" x14ac:dyDescent="0.35">
      <c r="A732" s="100">
        <v>6</v>
      </c>
      <c r="B732" s="101" t="s">
        <v>59</v>
      </c>
      <c r="C732" s="101" t="s">
        <v>472</v>
      </c>
      <c r="D732" s="101" t="s">
        <v>473</v>
      </c>
      <c r="E732" s="101" t="s">
        <v>474</v>
      </c>
      <c r="F732" s="101" t="s">
        <v>178</v>
      </c>
      <c r="G732" s="101" t="s">
        <v>1135</v>
      </c>
      <c r="H732" s="102">
        <v>2474</v>
      </c>
      <c r="I732" s="100">
        <v>2</v>
      </c>
      <c r="J732" s="105">
        <f>สกลนคร!F61</f>
        <v>211890.62</v>
      </c>
      <c r="K732" s="104">
        <f>สกลนคร!AI61</f>
        <v>305065.60000000003</v>
      </c>
      <c r="L732" s="105">
        <f>สกลนคร!AJ61</f>
        <v>1694069.87</v>
      </c>
      <c r="M732" s="105">
        <f>สกลนคร!AK61</f>
        <v>1511834.61</v>
      </c>
      <c r="N732" s="101"/>
      <c r="O732" s="101"/>
      <c r="P732" s="101"/>
      <c r="Q732" s="93">
        <f t="shared" si="27"/>
        <v>182235.26</v>
      </c>
      <c r="R732" s="94">
        <f t="shared" si="28"/>
        <v>684.74934114793859</v>
      </c>
    </row>
    <row r="733" spans="1:18" x14ac:dyDescent="0.35">
      <c r="A733" s="100">
        <v>7</v>
      </c>
      <c r="B733" s="101" t="s">
        <v>59</v>
      </c>
      <c r="C733" s="101" t="s">
        <v>472</v>
      </c>
      <c r="D733" s="101" t="s">
        <v>473</v>
      </c>
      <c r="E733" s="101" t="s">
        <v>474</v>
      </c>
      <c r="F733" s="101" t="s">
        <v>178</v>
      </c>
      <c r="G733" s="101" t="s">
        <v>1136</v>
      </c>
      <c r="H733" s="102">
        <v>1964</v>
      </c>
      <c r="I733" s="100">
        <v>2</v>
      </c>
      <c r="J733" s="105">
        <f>สกลนคร!F62</f>
        <v>272214.96999999997</v>
      </c>
      <c r="K733" s="104">
        <f>สกลนคร!AI62</f>
        <v>307894.40999999992</v>
      </c>
      <c r="L733" s="105">
        <f>สกลนคร!AJ62</f>
        <v>1708093.0699999998</v>
      </c>
      <c r="M733" s="105">
        <f>สกลนคร!AK62</f>
        <v>1615230.8800000001</v>
      </c>
      <c r="N733" s="101"/>
      <c r="O733" s="101"/>
      <c r="P733" s="101"/>
      <c r="Q733" s="93">
        <f t="shared" si="27"/>
        <v>92862.189999999711</v>
      </c>
      <c r="R733" s="94">
        <f t="shared" si="28"/>
        <v>869.70115580448055</v>
      </c>
    </row>
    <row r="734" spans="1:18" x14ac:dyDescent="0.35">
      <c r="A734" s="100">
        <v>8</v>
      </c>
      <c r="B734" s="101" t="s">
        <v>59</v>
      </c>
      <c r="C734" s="101" t="s">
        <v>472</v>
      </c>
      <c r="D734" s="101" t="s">
        <v>473</v>
      </c>
      <c r="E734" s="101" t="s">
        <v>474</v>
      </c>
      <c r="F734" s="101" t="s">
        <v>178</v>
      </c>
      <c r="G734" s="101" t="s">
        <v>1137</v>
      </c>
      <c r="H734" s="102">
        <v>1314</v>
      </c>
      <c r="I734" s="100">
        <v>1</v>
      </c>
      <c r="J734" s="105">
        <f>สกลนคร!F63</f>
        <v>753315.31</v>
      </c>
      <c r="K734" s="104">
        <f>สกลนคร!AI63</f>
        <v>867795.33000000007</v>
      </c>
      <c r="L734" s="105">
        <f>สกลนคร!AJ63</f>
        <v>1733413.07</v>
      </c>
      <c r="M734" s="105">
        <f>สกลนคร!AK63</f>
        <v>1660230.94</v>
      </c>
      <c r="N734" s="101"/>
      <c r="O734" s="101"/>
      <c r="P734" s="101"/>
      <c r="Q734" s="93">
        <f t="shared" si="27"/>
        <v>73182.130000000121</v>
      </c>
      <c r="R734" s="94">
        <f t="shared" si="28"/>
        <v>1319.1880289193302</v>
      </c>
    </row>
    <row r="735" spans="1:18" x14ac:dyDescent="0.35">
      <c r="A735" s="100">
        <v>9</v>
      </c>
      <c r="B735" s="101" t="s">
        <v>59</v>
      </c>
      <c r="C735" s="101" t="s">
        <v>472</v>
      </c>
      <c r="D735" s="101" t="s">
        <v>473</v>
      </c>
      <c r="E735" s="101" t="s">
        <v>474</v>
      </c>
      <c r="F735" s="101" t="s">
        <v>178</v>
      </c>
      <c r="G735" s="101" t="s">
        <v>1138</v>
      </c>
      <c r="H735" s="102">
        <v>2614</v>
      </c>
      <c r="I735" s="100">
        <v>2</v>
      </c>
      <c r="J735" s="105">
        <f>สกลนคร!F64</f>
        <v>443741.61</v>
      </c>
      <c r="K735" s="104">
        <f>สกลนคร!AI64</f>
        <v>503089.75</v>
      </c>
      <c r="L735" s="105">
        <f>สกลนคร!AJ64</f>
        <v>1940081.02</v>
      </c>
      <c r="M735" s="105">
        <f>สกลนคร!AK64</f>
        <v>1701773.2</v>
      </c>
      <c r="N735" s="101"/>
      <c r="O735" s="101"/>
      <c r="P735" s="101"/>
      <c r="Q735" s="93">
        <f t="shared" si="27"/>
        <v>238307.82000000007</v>
      </c>
      <c r="R735" s="94">
        <f t="shared" si="28"/>
        <v>742.18860749808721</v>
      </c>
    </row>
    <row r="736" spans="1:18" x14ac:dyDescent="0.35">
      <c r="A736" s="100">
        <v>10</v>
      </c>
      <c r="B736" s="101" t="s">
        <v>59</v>
      </c>
      <c r="C736" s="101" t="s">
        <v>472</v>
      </c>
      <c r="D736" s="101" t="s">
        <v>473</v>
      </c>
      <c r="E736" s="101" t="s">
        <v>474</v>
      </c>
      <c r="F736" s="101" t="s">
        <v>178</v>
      </c>
      <c r="G736" s="101" t="s">
        <v>1139</v>
      </c>
      <c r="H736" s="102">
        <v>3039</v>
      </c>
      <c r="I736" s="100">
        <v>3</v>
      </c>
      <c r="J736" s="105">
        <f>สกลนคร!F65</f>
        <v>313388.08</v>
      </c>
      <c r="K736" s="104">
        <f>สกลนคร!AI65</f>
        <v>360517.52</v>
      </c>
      <c r="L736" s="105">
        <f>สกลนคร!AJ65</f>
        <v>1785459.56</v>
      </c>
      <c r="M736" s="105">
        <f>สกลนคร!AK65</f>
        <v>1635437.72</v>
      </c>
      <c r="N736" s="101"/>
      <c r="O736" s="101"/>
      <c r="P736" s="101"/>
      <c r="Q736" s="93">
        <f t="shared" si="27"/>
        <v>150021.84000000008</v>
      </c>
      <c r="R736" s="94">
        <f t="shared" si="28"/>
        <v>587.51548535702534</v>
      </c>
    </row>
    <row r="737" spans="1:18" x14ac:dyDescent="0.35">
      <c r="A737" s="100">
        <v>11</v>
      </c>
      <c r="B737" s="101" t="s">
        <v>59</v>
      </c>
      <c r="C737" s="101" t="s">
        <v>472</v>
      </c>
      <c r="D737" s="101" t="s">
        <v>473</v>
      </c>
      <c r="E737" s="101" t="s">
        <v>474</v>
      </c>
      <c r="F737" s="101" t="s">
        <v>178</v>
      </c>
      <c r="G737" s="101" t="s">
        <v>1140</v>
      </c>
      <c r="H737" s="102">
        <v>5019</v>
      </c>
      <c r="I737" s="100">
        <v>4</v>
      </c>
      <c r="J737" s="105">
        <f>สกลนคร!F66</f>
        <v>558136.44999999995</v>
      </c>
      <c r="K737" s="104">
        <f>สกลนคร!AI66</f>
        <v>625472.40999999992</v>
      </c>
      <c r="L737" s="105">
        <f>สกลนคร!AJ66</f>
        <v>2506968.17</v>
      </c>
      <c r="M737" s="105">
        <f>สกลนคร!AK66</f>
        <v>2307302.27</v>
      </c>
      <c r="N737" s="101"/>
      <c r="O737" s="101"/>
      <c r="P737" s="101"/>
      <c r="Q737" s="93">
        <f t="shared" si="27"/>
        <v>199665.89999999991</v>
      </c>
      <c r="R737" s="94">
        <f t="shared" si="28"/>
        <v>499.49555090655508</v>
      </c>
    </row>
    <row r="738" spans="1:18" x14ac:dyDescent="0.35">
      <c r="A738" s="100">
        <v>12</v>
      </c>
      <c r="B738" s="101" t="s">
        <v>59</v>
      </c>
      <c r="C738" s="101" t="s">
        <v>472</v>
      </c>
      <c r="D738" s="101" t="s">
        <v>473</v>
      </c>
      <c r="E738" s="101" t="s">
        <v>474</v>
      </c>
      <c r="F738" s="101" t="s">
        <v>178</v>
      </c>
      <c r="G738" s="101" t="s">
        <v>1141</v>
      </c>
      <c r="H738" s="102">
        <v>4462</v>
      </c>
      <c r="I738" s="100">
        <v>3</v>
      </c>
      <c r="J738" s="105">
        <f>สกลนคร!F67</f>
        <v>681199.66</v>
      </c>
      <c r="K738" s="104">
        <f>สกลนคร!AI67</f>
        <v>707166.67</v>
      </c>
      <c r="L738" s="105">
        <f>สกลนคร!AJ67</f>
        <v>2700341.42</v>
      </c>
      <c r="M738" s="105">
        <f>สกลนคร!AK67</f>
        <v>2628326.56</v>
      </c>
      <c r="N738" s="101"/>
      <c r="O738" s="101"/>
      <c r="P738" s="101"/>
      <c r="Q738" s="93">
        <f t="shared" si="27"/>
        <v>72014.85999999987</v>
      </c>
      <c r="R738" s="94">
        <f t="shared" si="28"/>
        <v>605.18633348274318</v>
      </c>
    </row>
    <row r="739" spans="1:18" x14ac:dyDescent="0.35">
      <c r="A739" s="100">
        <v>13</v>
      </c>
      <c r="B739" s="101" t="s">
        <v>59</v>
      </c>
      <c r="C739" s="101" t="s">
        <v>472</v>
      </c>
      <c r="D739" s="101" t="s">
        <v>473</v>
      </c>
      <c r="E739" s="101" t="s">
        <v>474</v>
      </c>
      <c r="F739" s="101" t="s">
        <v>178</v>
      </c>
      <c r="G739" s="101" t="s">
        <v>1142</v>
      </c>
      <c r="H739" s="102">
        <v>3744</v>
      </c>
      <c r="I739" s="100">
        <v>3</v>
      </c>
      <c r="J739" s="105">
        <f>สกลนคร!F68</f>
        <v>219788.43</v>
      </c>
      <c r="K739" s="104">
        <f>สกลนคร!AI68</f>
        <v>254499.22</v>
      </c>
      <c r="L739" s="105">
        <f>สกลนคร!AJ68</f>
        <v>2916503.33</v>
      </c>
      <c r="M739" s="105">
        <f>สกลนคร!AK68</f>
        <v>2812038.01</v>
      </c>
      <c r="N739" s="101"/>
      <c r="O739" s="101"/>
      <c r="P739" s="101"/>
      <c r="Q739" s="93">
        <f t="shared" si="27"/>
        <v>104465.3200000003</v>
      </c>
      <c r="R739" s="94">
        <f t="shared" si="28"/>
        <v>778.98059027777776</v>
      </c>
    </row>
    <row r="740" spans="1:18" x14ac:dyDescent="0.35">
      <c r="A740" s="100">
        <v>14</v>
      </c>
      <c r="B740" s="101" t="s">
        <v>59</v>
      </c>
      <c r="C740" s="101" t="s">
        <v>472</v>
      </c>
      <c r="D740" s="101" t="s">
        <v>473</v>
      </c>
      <c r="E740" s="101" t="s">
        <v>474</v>
      </c>
      <c r="F740" s="101" t="s">
        <v>178</v>
      </c>
      <c r="G740" s="101" t="s">
        <v>1143</v>
      </c>
      <c r="H740" s="102">
        <v>3274</v>
      </c>
      <c r="I740" s="100">
        <v>3</v>
      </c>
      <c r="J740" s="105">
        <f>สกลนคร!F69</f>
        <v>334034.38</v>
      </c>
      <c r="K740" s="104">
        <f>สกลนคร!AI69</f>
        <v>379811.84000000003</v>
      </c>
      <c r="L740" s="105">
        <f>สกลนคร!AJ69</f>
        <v>3286729.34</v>
      </c>
      <c r="M740" s="105">
        <f>สกลนคร!AK69</f>
        <v>3176652.08</v>
      </c>
      <c r="N740" s="101"/>
      <c r="O740" s="101"/>
      <c r="P740" s="101"/>
      <c r="Q740" s="93">
        <f t="shared" si="27"/>
        <v>110077.25999999978</v>
      </c>
      <c r="R740" s="94">
        <f t="shared" si="28"/>
        <v>1003.8880085522296</v>
      </c>
    </row>
    <row r="741" spans="1:18" s="120" customFormat="1" x14ac:dyDescent="0.35">
      <c r="A741" s="114">
        <v>15</v>
      </c>
      <c r="B741" s="115" t="s">
        <v>59</v>
      </c>
      <c r="C741" s="115" t="s">
        <v>477</v>
      </c>
      <c r="D741" s="115" t="s">
        <v>473</v>
      </c>
      <c r="E741" s="115" t="s">
        <v>474</v>
      </c>
      <c r="F741" s="115" t="s">
        <v>178</v>
      </c>
      <c r="G741" s="115" t="s">
        <v>1144</v>
      </c>
      <c r="H741" s="116">
        <v>2726</v>
      </c>
      <c r="I741" s="114">
        <v>2</v>
      </c>
      <c r="J741" s="105">
        <f>สกลนคร!F70</f>
        <v>474036.46</v>
      </c>
      <c r="K741" s="104">
        <f>สกลนคร!AI70</f>
        <v>536958.92000000004</v>
      </c>
      <c r="L741" s="105">
        <f>สกลนคร!AJ70</f>
        <v>1253778.2000000002</v>
      </c>
      <c r="M741" s="105">
        <f>สกลนคร!AK70</f>
        <v>1327840.8400000001</v>
      </c>
      <c r="N741" s="115"/>
      <c r="O741" s="115"/>
      <c r="P741" s="115"/>
      <c r="Q741" s="118">
        <f t="shared" si="27"/>
        <v>-74062.639999999898</v>
      </c>
      <c r="R741" s="119">
        <f t="shared" si="28"/>
        <v>459.93330887747624</v>
      </c>
    </row>
    <row r="742" spans="1:18" s="112" customFormat="1" x14ac:dyDescent="0.35">
      <c r="A742" s="106">
        <v>4</v>
      </c>
      <c r="B742" s="107" t="s">
        <v>59</v>
      </c>
      <c r="C742" s="107"/>
      <c r="D742" s="107"/>
      <c r="E742" s="107" t="s">
        <v>75</v>
      </c>
      <c r="F742" s="107"/>
      <c r="G742" s="107" t="s">
        <v>476</v>
      </c>
      <c r="H742" s="113">
        <f>SUM(H727:H740)</f>
        <v>46378</v>
      </c>
      <c r="I742" s="106"/>
      <c r="J742" s="109">
        <f>SUM(J727:J740)</f>
        <v>6444885.4199999999</v>
      </c>
      <c r="K742" s="109">
        <f>SUM(K727:K740)</f>
        <v>7102163.6200000001</v>
      </c>
      <c r="L742" s="109">
        <f>SUM(L727:L740)</f>
        <v>30402232.399999995</v>
      </c>
      <c r="M742" s="109">
        <f>SUM(M727:M740)</f>
        <v>28108090.689999998</v>
      </c>
      <c r="N742" s="107">
        <v>14</v>
      </c>
      <c r="O742" s="107">
        <v>14</v>
      </c>
      <c r="P742" s="107">
        <f>N742-O742</f>
        <v>0</v>
      </c>
      <c r="Q742" s="110">
        <f t="shared" si="27"/>
        <v>2294141.7099999972</v>
      </c>
      <c r="R742" s="111">
        <f>L742/H742</f>
        <v>655.53133813446016</v>
      </c>
    </row>
    <row r="743" spans="1:18" x14ac:dyDescent="0.35">
      <c r="A743" s="100">
        <v>1</v>
      </c>
      <c r="B743" s="101" t="s">
        <v>59</v>
      </c>
      <c r="C743" s="101" t="s">
        <v>477</v>
      </c>
      <c r="D743" s="101" t="s">
        <v>101</v>
      </c>
      <c r="E743" s="101" t="s">
        <v>478</v>
      </c>
      <c r="F743" s="101" t="s">
        <v>208</v>
      </c>
      <c r="G743" s="101" t="s">
        <v>479</v>
      </c>
      <c r="H743" s="102"/>
      <c r="I743" s="100"/>
      <c r="J743" s="103"/>
      <c r="K743" s="104"/>
      <c r="L743" s="105"/>
      <c r="M743" s="105"/>
      <c r="N743" s="101"/>
      <c r="O743" s="101"/>
      <c r="P743" s="101"/>
    </row>
    <row r="744" spans="1:18" s="120" customFormat="1" x14ac:dyDescent="0.35">
      <c r="A744" s="114">
        <v>2</v>
      </c>
      <c r="B744" s="115" t="s">
        <v>59</v>
      </c>
      <c r="C744" s="115" t="s">
        <v>477</v>
      </c>
      <c r="D744" s="115" t="s">
        <v>101</v>
      </c>
      <c r="E744" s="115" t="s">
        <v>478</v>
      </c>
      <c r="F744" s="115" t="s">
        <v>178</v>
      </c>
      <c r="G744" s="115" t="s">
        <v>1145</v>
      </c>
      <c r="H744" s="116">
        <v>6085</v>
      </c>
      <c r="I744" s="114">
        <v>5</v>
      </c>
      <c r="J744" s="105">
        <f>สกลนคร!F71</f>
        <v>690652.53</v>
      </c>
      <c r="K744" s="117">
        <f>สกลนคร!AI71</f>
        <v>791765.01</v>
      </c>
      <c r="L744" s="105">
        <f>สกลนคร!AJ71</f>
        <v>3193593.45</v>
      </c>
      <c r="M744" s="105">
        <f>สกลนคร!AK71</f>
        <v>2907167.1599999997</v>
      </c>
      <c r="N744" s="115"/>
      <c r="O744" s="115"/>
      <c r="P744" s="115"/>
      <c r="Q744" s="93">
        <f t="shared" si="27"/>
        <v>286426.2900000005</v>
      </c>
      <c r="R744" s="94">
        <f t="shared" si="28"/>
        <v>524.83047658175849</v>
      </c>
    </row>
    <row r="745" spans="1:18" s="120" customFormat="1" x14ac:dyDescent="0.35">
      <c r="A745" s="114">
        <v>3</v>
      </c>
      <c r="B745" s="115" t="s">
        <v>59</v>
      </c>
      <c r="C745" s="115" t="s">
        <v>477</v>
      </c>
      <c r="D745" s="115" t="s">
        <v>101</v>
      </c>
      <c r="E745" s="115" t="s">
        <v>478</v>
      </c>
      <c r="F745" s="115" t="s">
        <v>178</v>
      </c>
      <c r="G745" s="115" t="s">
        <v>1146</v>
      </c>
      <c r="H745" s="116">
        <v>4230</v>
      </c>
      <c r="I745" s="114">
        <v>3</v>
      </c>
      <c r="J745" s="105">
        <f>สกลนคร!F72</f>
        <v>710550.25</v>
      </c>
      <c r="K745" s="117">
        <f>สกลนคร!AI72</f>
        <v>1017249.73</v>
      </c>
      <c r="L745" s="105">
        <f>สกลนคร!AJ72</f>
        <v>2918358.0300000003</v>
      </c>
      <c r="M745" s="105">
        <f>สกลนคร!AK72</f>
        <v>2585602.27</v>
      </c>
      <c r="N745" s="115"/>
      <c r="O745" s="115"/>
      <c r="P745" s="115"/>
      <c r="Q745" s="93">
        <f t="shared" si="27"/>
        <v>332755.76000000024</v>
      </c>
      <c r="R745" s="94">
        <f t="shared" si="28"/>
        <v>689.91915602836889</v>
      </c>
    </row>
    <row r="746" spans="1:18" s="120" customFormat="1" x14ac:dyDescent="0.35">
      <c r="A746" s="114">
        <v>4</v>
      </c>
      <c r="B746" s="115" t="s">
        <v>59</v>
      </c>
      <c r="C746" s="115" t="s">
        <v>477</v>
      </c>
      <c r="D746" s="115" t="s">
        <v>101</v>
      </c>
      <c r="E746" s="115" t="s">
        <v>478</v>
      </c>
      <c r="F746" s="115" t="s">
        <v>178</v>
      </c>
      <c r="G746" s="115" t="s">
        <v>1147</v>
      </c>
      <c r="H746" s="116">
        <v>4909</v>
      </c>
      <c r="I746" s="114">
        <v>4</v>
      </c>
      <c r="J746" s="105">
        <f>สกลนคร!F73</f>
        <v>733088.23</v>
      </c>
      <c r="K746" s="117">
        <f>สกลนคร!AI73</f>
        <v>922336</v>
      </c>
      <c r="L746" s="105">
        <f>สกลนคร!AJ73</f>
        <v>2755857.9000000004</v>
      </c>
      <c r="M746" s="105">
        <f>สกลนคร!AK73</f>
        <v>2653184.1900000004</v>
      </c>
      <c r="N746" s="115"/>
      <c r="O746" s="115"/>
      <c r="P746" s="115"/>
      <c r="Q746" s="93">
        <f t="shared" si="27"/>
        <v>102673.70999999996</v>
      </c>
      <c r="R746" s="94">
        <f t="shared" si="28"/>
        <v>561.38885720105941</v>
      </c>
    </row>
    <row r="747" spans="1:18" s="120" customFormat="1" x14ac:dyDescent="0.35">
      <c r="A747" s="114">
        <v>5</v>
      </c>
      <c r="B747" s="115" t="s">
        <v>59</v>
      </c>
      <c r="C747" s="115" t="s">
        <v>477</v>
      </c>
      <c r="D747" s="115" t="s">
        <v>101</v>
      </c>
      <c r="E747" s="115" t="s">
        <v>478</v>
      </c>
      <c r="F747" s="115" t="s">
        <v>178</v>
      </c>
      <c r="G747" s="115" t="s">
        <v>1148</v>
      </c>
      <c r="H747" s="116">
        <v>3876</v>
      </c>
      <c r="I747" s="114">
        <v>3</v>
      </c>
      <c r="J747" s="105">
        <f>สกลนคร!F74</f>
        <v>724293.95</v>
      </c>
      <c r="K747" s="117">
        <f>สกลนคร!AI74</f>
        <v>919815.87</v>
      </c>
      <c r="L747" s="105">
        <f>สกลนคร!AJ74</f>
        <v>2531629.85</v>
      </c>
      <c r="M747" s="105">
        <f>สกลนคร!AK74</f>
        <v>2123311.3000000003</v>
      </c>
      <c r="N747" s="115"/>
      <c r="O747" s="115"/>
      <c r="P747" s="115"/>
      <c r="Q747" s="93">
        <f t="shared" si="27"/>
        <v>408318.54999999981</v>
      </c>
      <c r="R747" s="94">
        <f t="shared" si="28"/>
        <v>653.15527605779153</v>
      </c>
    </row>
    <row r="748" spans="1:18" s="120" customFormat="1" x14ac:dyDescent="0.35">
      <c r="A748" s="114">
        <v>6</v>
      </c>
      <c r="B748" s="115" t="s">
        <v>59</v>
      </c>
      <c r="C748" s="115" t="s">
        <v>477</v>
      </c>
      <c r="D748" s="115" t="s">
        <v>101</v>
      </c>
      <c r="E748" s="115" t="s">
        <v>478</v>
      </c>
      <c r="F748" s="115" t="s">
        <v>178</v>
      </c>
      <c r="G748" s="115" t="s">
        <v>1149</v>
      </c>
      <c r="H748" s="116">
        <v>4206</v>
      </c>
      <c r="I748" s="114">
        <v>3</v>
      </c>
      <c r="J748" s="105">
        <f>สกลนคร!F75</f>
        <v>401862.35</v>
      </c>
      <c r="K748" s="117">
        <f>สกลนคร!AI75</f>
        <v>506503.98</v>
      </c>
      <c r="L748" s="105">
        <f>สกลนคร!AJ75</f>
        <v>2203739.19</v>
      </c>
      <c r="M748" s="105">
        <f>สกลนคร!AK75</f>
        <v>2469209.62</v>
      </c>
      <c r="N748" s="115"/>
      <c r="O748" s="115"/>
      <c r="P748" s="115"/>
      <c r="Q748" s="93">
        <f t="shared" si="27"/>
        <v>-265470.43000000017</v>
      </c>
      <c r="R748" s="94">
        <f t="shared" si="28"/>
        <v>523.951305278174</v>
      </c>
    </row>
    <row r="749" spans="1:18" s="120" customFormat="1" x14ac:dyDescent="0.35">
      <c r="A749" s="114">
        <v>7</v>
      </c>
      <c r="B749" s="115" t="s">
        <v>59</v>
      </c>
      <c r="C749" s="115" t="s">
        <v>477</v>
      </c>
      <c r="D749" s="115" t="s">
        <v>101</v>
      </c>
      <c r="E749" s="115" t="s">
        <v>478</v>
      </c>
      <c r="F749" s="115" t="s">
        <v>178</v>
      </c>
      <c r="G749" s="115" t="s">
        <v>1150</v>
      </c>
      <c r="H749" s="116">
        <v>2071</v>
      </c>
      <c r="I749" s="114">
        <v>2</v>
      </c>
      <c r="J749" s="105">
        <f>สกลนคร!F76</f>
        <v>542141.06999999995</v>
      </c>
      <c r="K749" s="117">
        <f>สกลนคร!AI76</f>
        <v>585747.01</v>
      </c>
      <c r="L749" s="105">
        <f>สกลนคร!AJ76</f>
        <v>2177850.92</v>
      </c>
      <c r="M749" s="105">
        <f>สกลนคร!AK76</f>
        <v>2120748.27</v>
      </c>
      <c r="N749" s="115"/>
      <c r="O749" s="115"/>
      <c r="P749" s="115"/>
      <c r="Q749" s="93">
        <f t="shared" si="27"/>
        <v>57102.649999999907</v>
      </c>
      <c r="R749" s="94">
        <f t="shared" si="28"/>
        <v>1051.5938773539353</v>
      </c>
    </row>
    <row r="750" spans="1:18" s="120" customFormat="1" x14ac:dyDescent="0.35">
      <c r="A750" s="114">
        <v>8</v>
      </c>
      <c r="B750" s="115" t="s">
        <v>59</v>
      </c>
      <c r="C750" s="115" t="s">
        <v>477</v>
      </c>
      <c r="D750" s="115" t="s">
        <v>101</v>
      </c>
      <c r="E750" s="115" t="s">
        <v>478</v>
      </c>
      <c r="F750" s="115" t="s">
        <v>178</v>
      </c>
      <c r="G750" s="115" t="s">
        <v>1151</v>
      </c>
      <c r="H750" s="116">
        <v>1955</v>
      </c>
      <c r="I750" s="114">
        <v>2</v>
      </c>
      <c r="J750" s="105">
        <f>สกลนคร!F77</f>
        <v>149418.89000000001</v>
      </c>
      <c r="K750" s="117">
        <f>สกลนคร!AI77</f>
        <v>470372.77</v>
      </c>
      <c r="L750" s="105">
        <f>สกลนคร!AJ77</f>
        <v>2595429.5099999998</v>
      </c>
      <c r="M750" s="105">
        <f>สกลนคร!AK77</f>
        <v>2494292.84</v>
      </c>
      <c r="N750" s="115"/>
      <c r="O750" s="115"/>
      <c r="P750" s="115"/>
      <c r="Q750" s="93">
        <f t="shared" si="27"/>
        <v>101136.66999999993</v>
      </c>
      <c r="R750" s="94">
        <f t="shared" si="28"/>
        <v>1327.5854271099743</v>
      </c>
    </row>
    <row r="751" spans="1:18" s="112" customFormat="1" x14ac:dyDescent="0.35">
      <c r="A751" s="106">
        <v>5</v>
      </c>
      <c r="B751" s="107" t="s">
        <v>59</v>
      </c>
      <c r="C751" s="107"/>
      <c r="D751" s="107"/>
      <c r="E751" s="107" t="s">
        <v>75</v>
      </c>
      <c r="F751" s="107"/>
      <c r="G751" s="107" t="s">
        <v>480</v>
      </c>
      <c r="H751" s="113">
        <f>SUM(H744:H750)</f>
        <v>27332</v>
      </c>
      <c r="I751" s="106"/>
      <c r="J751" s="109">
        <f>SUM(J743:J750)</f>
        <v>3952007.27</v>
      </c>
      <c r="K751" s="109">
        <f>SUM(K743:K750)</f>
        <v>5213790.370000001</v>
      </c>
      <c r="L751" s="109">
        <f>SUM(L743:L750)</f>
        <v>18376458.850000001</v>
      </c>
      <c r="M751" s="109">
        <f>SUM(M743:M750)</f>
        <v>17353515.649999999</v>
      </c>
      <c r="N751" s="107">
        <v>7</v>
      </c>
      <c r="O751" s="107">
        <v>7</v>
      </c>
      <c r="P751" s="107">
        <f>N751-O751</f>
        <v>0</v>
      </c>
      <c r="Q751" s="110">
        <f t="shared" si="27"/>
        <v>1022943.200000003</v>
      </c>
      <c r="R751" s="111">
        <f>L751/H751</f>
        <v>672.34226730572232</v>
      </c>
    </row>
    <row r="752" spans="1:18" x14ac:dyDescent="0.35">
      <c r="A752" s="100">
        <v>1</v>
      </c>
      <c r="B752" s="101" t="s">
        <v>59</v>
      </c>
      <c r="C752" s="101" t="s">
        <v>481</v>
      </c>
      <c r="D752" s="101" t="s">
        <v>108</v>
      </c>
      <c r="E752" s="101" t="s">
        <v>482</v>
      </c>
      <c r="F752" s="101" t="s">
        <v>208</v>
      </c>
      <c r="G752" s="101" t="s">
        <v>483</v>
      </c>
      <c r="H752" s="102"/>
      <c r="I752" s="100"/>
      <c r="J752" s="103"/>
      <c r="K752" s="104"/>
      <c r="L752" s="105"/>
      <c r="M752" s="105"/>
      <c r="N752" s="101"/>
      <c r="O752" s="101"/>
      <c r="P752" s="101"/>
    </row>
    <row r="753" spans="1:18" x14ac:dyDescent="0.35">
      <c r="A753" s="100">
        <v>2</v>
      </c>
      <c r="B753" s="101" t="s">
        <v>59</v>
      </c>
      <c r="C753" s="101" t="s">
        <v>481</v>
      </c>
      <c r="D753" s="101" t="s">
        <v>108</v>
      </c>
      <c r="E753" s="101" t="s">
        <v>482</v>
      </c>
      <c r="F753" s="101" t="s">
        <v>178</v>
      </c>
      <c r="G753" s="101" t="s">
        <v>1152</v>
      </c>
      <c r="H753" s="102">
        <v>3739</v>
      </c>
      <c r="I753" s="100">
        <v>3</v>
      </c>
      <c r="J753" s="105">
        <f>สกลนคร!F78</f>
        <v>191122.9</v>
      </c>
      <c r="K753" s="104">
        <f>สกลนคร!AI78</f>
        <v>251669.41999999998</v>
      </c>
      <c r="L753" s="105">
        <f>สกลนคร!AJ78</f>
        <v>1737399.08</v>
      </c>
      <c r="M753" s="105">
        <f>สกลนคร!AK78</f>
        <v>1888578.1400000001</v>
      </c>
      <c r="N753" s="101"/>
      <c r="O753" s="101"/>
      <c r="P753" s="101"/>
      <c r="Q753" s="93">
        <f t="shared" si="27"/>
        <v>-151179.06000000006</v>
      </c>
      <c r="R753" s="94">
        <f t="shared" si="28"/>
        <v>464.66945172506018</v>
      </c>
    </row>
    <row r="754" spans="1:18" x14ac:dyDescent="0.35">
      <c r="A754" s="100">
        <v>3</v>
      </c>
      <c r="B754" s="101" t="s">
        <v>59</v>
      </c>
      <c r="C754" s="101" t="s">
        <v>481</v>
      </c>
      <c r="D754" s="101" t="s">
        <v>108</v>
      </c>
      <c r="E754" s="101" t="s">
        <v>482</v>
      </c>
      <c r="F754" s="101" t="s">
        <v>178</v>
      </c>
      <c r="G754" s="101" t="s">
        <v>1153</v>
      </c>
      <c r="H754" s="102">
        <v>3786</v>
      </c>
      <c r="I754" s="100">
        <v>3</v>
      </c>
      <c r="J754" s="105">
        <f>สกลนคร!F79</f>
        <v>178681.8</v>
      </c>
      <c r="K754" s="104">
        <f>สกลนคร!AI79</f>
        <v>225447.81</v>
      </c>
      <c r="L754" s="105">
        <f>สกลนคร!AJ79</f>
        <v>2638852.1799999997</v>
      </c>
      <c r="M754" s="105">
        <f>สกลนคร!AK79</f>
        <v>2333448.29</v>
      </c>
      <c r="N754" s="101"/>
      <c r="O754" s="101"/>
      <c r="P754" s="101"/>
      <c r="Q754" s="93">
        <f t="shared" si="27"/>
        <v>305403.88999999966</v>
      </c>
      <c r="R754" s="94">
        <f t="shared" si="28"/>
        <v>697.00268885367132</v>
      </c>
    </row>
    <row r="755" spans="1:18" x14ac:dyDescent="0.35">
      <c r="A755" s="100">
        <v>4</v>
      </c>
      <c r="B755" s="101" t="s">
        <v>59</v>
      </c>
      <c r="C755" s="101" t="s">
        <v>481</v>
      </c>
      <c r="D755" s="101" t="s">
        <v>108</v>
      </c>
      <c r="E755" s="101" t="s">
        <v>482</v>
      </c>
      <c r="F755" s="101" t="s">
        <v>178</v>
      </c>
      <c r="G755" s="101" t="s">
        <v>1154</v>
      </c>
      <c r="H755" s="102">
        <v>3021</v>
      </c>
      <c r="I755" s="100">
        <v>3</v>
      </c>
      <c r="J755" s="105">
        <f>สกลนคร!F80</f>
        <v>281871.81</v>
      </c>
      <c r="K755" s="104">
        <f>สกลนคร!AI80</f>
        <v>338195.65</v>
      </c>
      <c r="L755" s="105">
        <f>สกลนคร!AJ80</f>
        <v>2124586.02</v>
      </c>
      <c r="M755" s="105">
        <f>สกลนคร!AK80</f>
        <v>1895892.39</v>
      </c>
      <c r="N755" s="101"/>
      <c r="O755" s="101"/>
      <c r="P755" s="101"/>
      <c r="Q755" s="93">
        <f t="shared" si="27"/>
        <v>228693.63000000012</v>
      </c>
      <c r="R755" s="94">
        <f t="shared" si="28"/>
        <v>703.27243296921552</v>
      </c>
    </row>
    <row r="756" spans="1:18" x14ac:dyDescent="0.35">
      <c r="A756" s="100">
        <v>5</v>
      </c>
      <c r="B756" s="101" t="s">
        <v>59</v>
      </c>
      <c r="C756" s="101" t="s">
        <v>481</v>
      </c>
      <c r="D756" s="101" t="s">
        <v>108</v>
      </c>
      <c r="E756" s="101" t="s">
        <v>482</v>
      </c>
      <c r="F756" s="101" t="s">
        <v>178</v>
      </c>
      <c r="G756" s="101" t="s">
        <v>1155</v>
      </c>
      <c r="H756" s="102">
        <v>1545</v>
      </c>
      <c r="I756" s="100">
        <v>2</v>
      </c>
      <c r="J756" s="105">
        <f>สกลนคร!F81</f>
        <v>211837.85</v>
      </c>
      <c r="K756" s="104">
        <f>สกลนคร!AI81</f>
        <v>226629.31</v>
      </c>
      <c r="L756" s="105">
        <f>สกลนคร!AJ81</f>
        <v>1661744.96</v>
      </c>
      <c r="M756" s="105">
        <f>สกลนคร!AK81</f>
        <v>1518827.49</v>
      </c>
      <c r="N756" s="101"/>
      <c r="O756" s="101"/>
      <c r="P756" s="101"/>
      <c r="Q756" s="93">
        <f t="shared" si="27"/>
        <v>142917.46999999997</v>
      </c>
      <c r="R756" s="94">
        <f t="shared" si="28"/>
        <v>1075.5630809061488</v>
      </c>
    </row>
    <row r="757" spans="1:18" x14ac:dyDescent="0.35">
      <c r="A757" s="100">
        <v>6</v>
      </c>
      <c r="B757" s="101" t="s">
        <v>59</v>
      </c>
      <c r="C757" s="101" t="s">
        <v>481</v>
      </c>
      <c r="D757" s="101" t="s">
        <v>108</v>
      </c>
      <c r="E757" s="101" t="s">
        <v>482</v>
      </c>
      <c r="F757" s="101" t="s">
        <v>178</v>
      </c>
      <c r="G757" s="101" t="s">
        <v>1156</v>
      </c>
      <c r="H757" s="102">
        <v>3954</v>
      </c>
      <c r="I757" s="100">
        <v>3</v>
      </c>
      <c r="J757" s="105">
        <f>สกลนคร!F82</f>
        <v>127957.47</v>
      </c>
      <c r="K757" s="104">
        <f>สกลนคร!AI82</f>
        <v>156918.59</v>
      </c>
      <c r="L757" s="105">
        <f>สกลนคร!AJ82</f>
        <v>1954463</v>
      </c>
      <c r="M757" s="105">
        <f>สกลนคร!AK82</f>
        <v>1702257.96</v>
      </c>
      <c r="N757" s="101"/>
      <c r="O757" s="101"/>
      <c r="P757" s="101"/>
      <c r="Q757" s="93">
        <f t="shared" si="27"/>
        <v>252205.04000000004</v>
      </c>
      <c r="R757" s="94">
        <f t="shared" si="28"/>
        <v>494.3002023267577</v>
      </c>
    </row>
    <row r="758" spans="1:18" x14ac:dyDescent="0.35">
      <c r="A758" s="100">
        <v>7</v>
      </c>
      <c r="B758" s="101" t="s">
        <v>59</v>
      </c>
      <c r="C758" s="101" t="s">
        <v>481</v>
      </c>
      <c r="D758" s="101" t="s">
        <v>108</v>
      </c>
      <c r="E758" s="101" t="s">
        <v>482</v>
      </c>
      <c r="F758" s="101" t="s">
        <v>178</v>
      </c>
      <c r="G758" s="101" t="s">
        <v>1157</v>
      </c>
      <c r="H758" s="102">
        <v>6234</v>
      </c>
      <c r="I758" s="100">
        <v>5</v>
      </c>
      <c r="J758" s="105">
        <f>สกลนคร!F83</f>
        <v>385600.96</v>
      </c>
      <c r="K758" s="104">
        <f>สกลนคร!AI83</f>
        <v>445408.76</v>
      </c>
      <c r="L758" s="105">
        <f>สกลนคร!AJ83</f>
        <v>2754649.9299999997</v>
      </c>
      <c r="M758" s="105">
        <f>สกลนคร!AK83</f>
        <v>2464016.08</v>
      </c>
      <c r="N758" s="101"/>
      <c r="O758" s="101"/>
      <c r="P758" s="101"/>
      <c r="Q758" s="93">
        <f t="shared" si="27"/>
        <v>290633.84999999963</v>
      </c>
      <c r="R758" s="94">
        <f t="shared" si="28"/>
        <v>441.87518928456842</v>
      </c>
    </row>
    <row r="759" spans="1:18" x14ac:dyDescent="0.35">
      <c r="A759" s="100">
        <v>8</v>
      </c>
      <c r="B759" s="101" t="s">
        <v>59</v>
      </c>
      <c r="C759" s="101" t="s">
        <v>481</v>
      </c>
      <c r="D759" s="101" t="s">
        <v>108</v>
      </c>
      <c r="E759" s="101" t="s">
        <v>482</v>
      </c>
      <c r="F759" s="101" t="s">
        <v>178</v>
      </c>
      <c r="G759" s="101" t="s">
        <v>1158</v>
      </c>
      <c r="H759" s="102">
        <v>4005</v>
      </c>
      <c r="I759" s="100">
        <v>3</v>
      </c>
      <c r="J759" s="105">
        <f>สกลนคร!F84</f>
        <v>201859</v>
      </c>
      <c r="K759" s="104">
        <f>สกลนคร!AI84</f>
        <v>238246.31</v>
      </c>
      <c r="L759" s="105">
        <f>สกลนคร!AJ84</f>
        <v>2486759.86</v>
      </c>
      <c r="M759" s="105">
        <f>สกลนคร!AK84</f>
        <v>2196488.94</v>
      </c>
      <c r="N759" s="101"/>
      <c r="O759" s="101"/>
      <c r="P759" s="101"/>
      <c r="Q759" s="93">
        <f t="shared" si="27"/>
        <v>290270.91999999993</v>
      </c>
      <c r="R759" s="94">
        <f t="shared" si="28"/>
        <v>620.91382272159797</v>
      </c>
    </row>
    <row r="760" spans="1:18" x14ac:dyDescent="0.35">
      <c r="A760" s="100">
        <v>9</v>
      </c>
      <c r="B760" s="101" t="s">
        <v>59</v>
      </c>
      <c r="C760" s="101" t="s">
        <v>481</v>
      </c>
      <c r="D760" s="101" t="s">
        <v>108</v>
      </c>
      <c r="E760" s="101" t="s">
        <v>482</v>
      </c>
      <c r="F760" s="101" t="s">
        <v>178</v>
      </c>
      <c r="G760" s="101" t="s">
        <v>1159</v>
      </c>
      <c r="H760" s="102">
        <v>3358</v>
      </c>
      <c r="I760" s="100">
        <v>3</v>
      </c>
      <c r="J760" s="105">
        <f>สกลนคร!F85</f>
        <v>353807.32</v>
      </c>
      <c r="K760" s="104">
        <f>สกลนคร!AI85</f>
        <v>379147.54000000004</v>
      </c>
      <c r="L760" s="105">
        <f>สกลนคร!AJ85</f>
        <v>2239791.8499999996</v>
      </c>
      <c r="M760" s="105">
        <f>สกลนคร!AK85</f>
        <v>1964390.2300000002</v>
      </c>
      <c r="N760" s="101"/>
      <c r="O760" s="101"/>
      <c r="P760" s="101"/>
      <c r="Q760" s="93">
        <f t="shared" si="27"/>
        <v>275401.61999999941</v>
      </c>
      <c r="R760" s="94">
        <f t="shared" si="28"/>
        <v>667.00174210839771</v>
      </c>
    </row>
    <row r="761" spans="1:18" x14ac:dyDescent="0.35">
      <c r="A761" s="100">
        <v>10</v>
      </c>
      <c r="B761" s="101" t="s">
        <v>59</v>
      </c>
      <c r="C761" s="101" t="s">
        <v>481</v>
      </c>
      <c r="D761" s="101" t="s">
        <v>108</v>
      </c>
      <c r="E761" s="101" t="s">
        <v>482</v>
      </c>
      <c r="F761" s="101" t="s">
        <v>178</v>
      </c>
      <c r="G761" s="101" t="s">
        <v>1160</v>
      </c>
      <c r="H761" s="102">
        <v>1364</v>
      </c>
      <c r="I761" s="100">
        <v>1</v>
      </c>
      <c r="J761" s="105">
        <f>สกลนคร!F86</f>
        <v>167467.74</v>
      </c>
      <c r="K761" s="104">
        <f>สกลนคร!AI86</f>
        <v>213481.28</v>
      </c>
      <c r="L761" s="105">
        <f>สกลนคร!AJ86</f>
        <v>1267096.69</v>
      </c>
      <c r="M761" s="105">
        <f>สกลนคร!AK86</f>
        <v>1175789.48</v>
      </c>
      <c r="N761" s="101"/>
      <c r="O761" s="101"/>
      <c r="P761" s="101"/>
      <c r="Q761" s="93">
        <f t="shared" si="27"/>
        <v>91307.209999999963</v>
      </c>
      <c r="R761" s="94">
        <f t="shared" si="28"/>
        <v>928.9565175953079</v>
      </c>
    </row>
    <row r="762" spans="1:18" s="112" customFormat="1" x14ac:dyDescent="0.35">
      <c r="A762" s="106">
        <v>6</v>
      </c>
      <c r="B762" s="107" t="s">
        <v>59</v>
      </c>
      <c r="C762" s="107"/>
      <c r="D762" s="107"/>
      <c r="E762" s="107" t="s">
        <v>75</v>
      </c>
      <c r="F762" s="107"/>
      <c r="G762" s="107" t="s">
        <v>484</v>
      </c>
      <c r="H762" s="113">
        <f>SUM(H753:H761)</f>
        <v>31006</v>
      </c>
      <c r="I762" s="106"/>
      <c r="J762" s="109">
        <f>SUM(J752:J761)</f>
        <v>2100206.85</v>
      </c>
      <c r="K762" s="109">
        <f>SUM(K752:K761)</f>
        <v>2475144.67</v>
      </c>
      <c r="L762" s="109">
        <f>SUM(L752:L761)</f>
        <v>18865343.569999997</v>
      </c>
      <c r="M762" s="109">
        <f>SUM(M752:M761)</f>
        <v>17139689</v>
      </c>
      <c r="N762" s="107">
        <v>9</v>
      </c>
      <c r="O762" s="107">
        <v>9</v>
      </c>
      <c r="P762" s="107">
        <f>N762-O762</f>
        <v>0</v>
      </c>
      <c r="Q762" s="110">
        <f t="shared" si="27"/>
        <v>1725654.5699999966</v>
      </c>
      <c r="R762" s="111">
        <f>L762/H762</f>
        <v>608.44170708895047</v>
      </c>
    </row>
    <row r="763" spans="1:18" x14ac:dyDescent="0.35">
      <c r="A763" s="100">
        <v>1</v>
      </c>
      <c r="B763" s="101" t="s">
        <v>59</v>
      </c>
      <c r="C763" s="101" t="s">
        <v>485</v>
      </c>
      <c r="D763" s="101" t="s">
        <v>115</v>
      </c>
      <c r="E763" s="101" t="s">
        <v>486</v>
      </c>
      <c r="F763" s="101" t="s">
        <v>208</v>
      </c>
      <c r="G763" s="101" t="s">
        <v>487</v>
      </c>
      <c r="H763" s="102"/>
      <c r="I763" s="100"/>
      <c r="J763" s="103"/>
      <c r="K763" s="104"/>
      <c r="L763" s="105"/>
      <c r="M763" s="105"/>
      <c r="N763" s="101"/>
      <c r="O763" s="101"/>
      <c r="P763" s="101"/>
    </row>
    <row r="764" spans="1:18" x14ac:dyDescent="0.35">
      <c r="A764" s="100">
        <v>2</v>
      </c>
      <c r="B764" s="101" t="s">
        <v>59</v>
      </c>
      <c r="C764" s="101" t="s">
        <v>485</v>
      </c>
      <c r="D764" s="101" t="s">
        <v>115</v>
      </c>
      <c r="E764" s="101" t="s">
        <v>486</v>
      </c>
      <c r="F764" s="101" t="s">
        <v>178</v>
      </c>
      <c r="G764" s="101" t="s">
        <v>1161</v>
      </c>
      <c r="H764" s="102">
        <v>2110</v>
      </c>
      <c r="I764" s="100">
        <v>2</v>
      </c>
      <c r="J764" s="105">
        <f>สกลนคร!F87</f>
        <v>388600.06</v>
      </c>
      <c r="K764" s="104">
        <f>สกลนคร!AI87</f>
        <v>330776.65000000002</v>
      </c>
      <c r="L764" s="105">
        <f>สกลนคร!AJ87</f>
        <v>962916.22</v>
      </c>
      <c r="M764" s="105">
        <f>สกลนคร!AK87</f>
        <v>1031058.8200000001</v>
      </c>
      <c r="N764" s="101"/>
      <c r="O764" s="101"/>
      <c r="P764" s="101"/>
      <c r="Q764" s="93">
        <f t="shared" si="27"/>
        <v>-68142.600000000093</v>
      </c>
      <c r="R764" s="94">
        <f t="shared" si="28"/>
        <v>456.3583981042654</v>
      </c>
    </row>
    <row r="765" spans="1:18" x14ac:dyDescent="0.35">
      <c r="A765" s="100">
        <v>3</v>
      </c>
      <c r="B765" s="101" t="s">
        <v>59</v>
      </c>
      <c r="C765" s="101" t="s">
        <v>485</v>
      </c>
      <c r="D765" s="101" t="s">
        <v>115</v>
      </c>
      <c r="E765" s="101" t="s">
        <v>486</v>
      </c>
      <c r="F765" s="101" t="s">
        <v>178</v>
      </c>
      <c r="G765" s="101" t="s">
        <v>1162</v>
      </c>
      <c r="H765" s="102">
        <v>1235</v>
      </c>
      <c r="I765" s="100">
        <v>1</v>
      </c>
      <c r="J765" s="105">
        <f>สกลนคร!F88</f>
        <v>288274.23</v>
      </c>
      <c r="K765" s="104">
        <f>สกลนคร!AI88</f>
        <v>202232.21999999997</v>
      </c>
      <c r="L765" s="105">
        <f>สกลนคร!AJ88</f>
        <v>926718.8</v>
      </c>
      <c r="M765" s="105">
        <f>สกลนคร!AK88</f>
        <v>972728.23</v>
      </c>
      <c r="N765" s="101"/>
      <c r="O765" s="101"/>
      <c r="P765" s="101"/>
      <c r="Q765" s="93">
        <f t="shared" si="27"/>
        <v>-46009.429999999935</v>
      </c>
      <c r="R765" s="94">
        <f t="shared" si="28"/>
        <v>750.37959514170041</v>
      </c>
    </row>
    <row r="766" spans="1:18" x14ac:dyDescent="0.35">
      <c r="A766" s="100">
        <v>4</v>
      </c>
      <c r="B766" s="101" t="s">
        <v>59</v>
      </c>
      <c r="C766" s="101" t="s">
        <v>485</v>
      </c>
      <c r="D766" s="101" t="s">
        <v>115</v>
      </c>
      <c r="E766" s="101" t="s">
        <v>486</v>
      </c>
      <c r="F766" s="101" t="s">
        <v>178</v>
      </c>
      <c r="G766" s="101" t="s">
        <v>1163</v>
      </c>
      <c r="H766" s="102">
        <v>2785</v>
      </c>
      <c r="I766" s="100">
        <v>2</v>
      </c>
      <c r="J766" s="105">
        <f>สกลนคร!F89</f>
        <v>505801.07</v>
      </c>
      <c r="K766" s="104">
        <f>สกลนคร!AI89</f>
        <v>364393.45999999996</v>
      </c>
      <c r="L766" s="105">
        <f>สกลนคร!AJ89</f>
        <v>1268377.23</v>
      </c>
      <c r="M766" s="105">
        <f>สกลนคร!AK89</f>
        <v>1324517.73</v>
      </c>
      <c r="N766" s="101"/>
      <c r="O766" s="101"/>
      <c r="P766" s="101"/>
      <c r="Q766" s="93">
        <f t="shared" si="27"/>
        <v>-56140.5</v>
      </c>
      <c r="R766" s="94">
        <f t="shared" si="28"/>
        <v>455.43168043087968</v>
      </c>
    </row>
    <row r="767" spans="1:18" x14ac:dyDescent="0.35">
      <c r="A767" s="100">
        <v>5</v>
      </c>
      <c r="B767" s="101" t="s">
        <v>59</v>
      </c>
      <c r="C767" s="101" t="s">
        <v>485</v>
      </c>
      <c r="D767" s="101" t="s">
        <v>115</v>
      </c>
      <c r="E767" s="101" t="s">
        <v>486</v>
      </c>
      <c r="F767" s="101" t="s">
        <v>178</v>
      </c>
      <c r="G767" s="101" t="s">
        <v>1164</v>
      </c>
      <c r="H767" s="102">
        <v>1721</v>
      </c>
      <c r="I767" s="100">
        <v>2</v>
      </c>
      <c r="J767" s="105">
        <f>สกลนคร!F90</f>
        <v>141249.29</v>
      </c>
      <c r="K767" s="104">
        <f>สกลนคร!AI90</f>
        <v>-30566.209999999992</v>
      </c>
      <c r="L767" s="105">
        <f>สกลนคร!AJ90</f>
        <v>1258742.51</v>
      </c>
      <c r="M767" s="105">
        <f>สกลนคร!AK90</f>
        <v>1376237.54</v>
      </c>
      <c r="N767" s="101"/>
      <c r="O767" s="101"/>
      <c r="P767" s="101"/>
      <c r="Q767" s="93">
        <f t="shared" si="27"/>
        <v>-117495.03000000003</v>
      </c>
      <c r="R767" s="94">
        <f t="shared" si="28"/>
        <v>731.40180708890182</v>
      </c>
    </row>
    <row r="768" spans="1:18" s="112" customFormat="1" x14ac:dyDescent="0.35">
      <c r="A768" s="106">
        <v>7</v>
      </c>
      <c r="B768" s="107" t="s">
        <v>59</v>
      </c>
      <c r="C768" s="107"/>
      <c r="D768" s="107"/>
      <c r="E768" s="107" t="s">
        <v>75</v>
      </c>
      <c r="F768" s="107"/>
      <c r="G768" s="107" t="s">
        <v>488</v>
      </c>
      <c r="H768" s="113">
        <f>SUM(H764:H767)</f>
        <v>7851</v>
      </c>
      <c r="I768" s="106"/>
      <c r="J768" s="109">
        <f>SUM(J763:J767)</f>
        <v>1323924.6500000001</v>
      </c>
      <c r="K768" s="109">
        <f>SUM(K763:K767)</f>
        <v>866836.12</v>
      </c>
      <c r="L768" s="109">
        <f>SUM(L763:L767)</f>
        <v>4416754.76</v>
      </c>
      <c r="M768" s="109">
        <f>SUM(M763:M767)</f>
        <v>4704542.32</v>
      </c>
      <c r="N768" s="107">
        <v>4</v>
      </c>
      <c r="O768" s="107">
        <v>4</v>
      </c>
      <c r="P768" s="107">
        <f>N768-O768</f>
        <v>0</v>
      </c>
      <c r="Q768" s="110">
        <f t="shared" si="27"/>
        <v>-287787.56000000052</v>
      </c>
      <c r="R768" s="111">
        <f>L768/H768</f>
        <v>562.57225321615078</v>
      </c>
    </row>
    <row r="769" spans="1:18" x14ac:dyDescent="0.35">
      <c r="A769" s="100">
        <v>1</v>
      </c>
      <c r="B769" s="101" t="s">
        <v>59</v>
      </c>
      <c r="C769" s="101" t="s">
        <v>489</v>
      </c>
      <c r="D769" s="101" t="s">
        <v>122</v>
      </c>
      <c r="E769" s="101" t="s">
        <v>490</v>
      </c>
      <c r="F769" s="101" t="s">
        <v>208</v>
      </c>
      <c r="G769" s="101" t="s">
        <v>491</v>
      </c>
      <c r="H769" s="102"/>
      <c r="I769" s="100"/>
      <c r="J769" s="103"/>
      <c r="K769" s="104"/>
      <c r="L769" s="105"/>
      <c r="M769" s="105"/>
      <c r="N769" s="101"/>
      <c r="O769" s="101"/>
      <c r="P769" s="101"/>
    </row>
    <row r="770" spans="1:18" x14ac:dyDescent="0.35">
      <c r="A770" s="100">
        <v>2</v>
      </c>
      <c r="B770" s="101" t="s">
        <v>59</v>
      </c>
      <c r="C770" s="101" t="s">
        <v>489</v>
      </c>
      <c r="D770" s="101" t="s">
        <v>122</v>
      </c>
      <c r="E770" s="101" t="s">
        <v>490</v>
      </c>
      <c r="F770" s="101" t="s">
        <v>178</v>
      </c>
      <c r="G770" s="101" t="s">
        <v>1165</v>
      </c>
      <c r="H770" s="102">
        <v>5792</v>
      </c>
      <c r="I770" s="100">
        <v>4</v>
      </c>
      <c r="J770" s="105">
        <f>สกลนคร!F91</f>
        <v>282438.26</v>
      </c>
      <c r="K770" s="104">
        <f>สกลนคร!AI91</f>
        <v>299061.95</v>
      </c>
      <c r="L770" s="105">
        <f>สกลนคร!AJ91</f>
        <v>2404621.1100000003</v>
      </c>
      <c r="M770" s="105">
        <f>สกลนคร!AK91</f>
        <v>2426882.7399999998</v>
      </c>
      <c r="N770" s="101"/>
      <c r="O770" s="101"/>
      <c r="P770" s="101"/>
      <c r="Q770" s="93">
        <f t="shared" si="27"/>
        <v>-22261.629999999423</v>
      </c>
      <c r="R770" s="94">
        <f t="shared" si="28"/>
        <v>415.16248446132602</v>
      </c>
    </row>
    <row r="771" spans="1:18" x14ac:dyDescent="0.35">
      <c r="A771" s="100">
        <v>3</v>
      </c>
      <c r="B771" s="101" t="s">
        <v>59</v>
      </c>
      <c r="C771" s="101" t="s">
        <v>489</v>
      </c>
      <c r="D771" s="101" t="s">
        <v>122</v>
      </c>
      <c r="E771" s="101" t="s">
        <v>490</v>
      </c>
      <c r="F771" s="101" t="s">
        <v>178</v>
      </c>
      <c r="G771" s="101" t="s">
        <v>1166</v>
      </c>
      <c r="H771" s="102">
        <v>2531</v>
      </c>
      <c r="I771" s="100">
        <v>2</v>
      </c>
      <c r="J771" s="105">
        <f>สกลนคร!F92</f>
        <v>127797.75</v>
      </c>
      <c r="K771" s="104">
        <f>สกลนคร!AI92</f>
        <v>158125.73000000001</v>
      </c>
      <c r="L771" s="105">
        <f>สกลนคร!AJ92</f>
        <v>1454629.96</v>
      </c>
      <c r="M771" s="105">
        <f>สกลนคร!AK92</f>
        <v>1402504.92</v>
      </c>
      <c r="N771" s="101"/>
      <c r="O771" s="101"/>
      <c r="P771" s="101"/>
      <c r="Q771" s="93">
        <f t="shared" si="27"/>
        <v>52125.040000000037</v>
      </c>
      <c r="R771" s="94">
        <f t="shared" si="28"/>
        <v>574.72538917423947</v>
      </c>
    </row>
    <row r="772" spans="1:18" x14ac:dyDescent="0.35">
      <c r="A772" s="100">
        <v>4</v>
      </c>
      <c r="B772" s="101" t="s">
        <v>59</v>
      </c>
      <c r="C772" s="101" t="s">
        <v>489</v>
      </c>
      <c r="D772" s="101" t="s">
        <v>122</v>
      </c>
      <c r="E772" s="101" t="s">
        <v>490</v>
      </c>
      <c r="F772" s="101" t="s">
        <v>178</v>
      </c>
      <c r="G772" s="101" t="s">
        <v>1167</v>
      </c>
      <c r="H772" s="102">
        <v>3458</v>
      </c>
      <c r="I772" s="100">
        <v>3</v>
      </c>
      <c r="J772" s="105">
        <f>สกลนคร!F93</f>
        <v>182704.41</v>
      </c>
      <c r="K772" s="104">
        <f>สกลนคร!AI93</f>
        <v>238923.59</v>
      </c>
      <c r="L772" s="105">
        <f>สกลนคร!AJ93</f>
        <v>2062996.53</v>
      </c>
      <c r="M772" s="105">
        <f>สกลนคร!AK93</f>
        <v>2045398.2699999998</v>
      </c>
      <c r="N772" s="101"/>
      <c r="O772" s="101"/>
      <c r="P772" s="101"/>
      <c r="Q772" s="93">
        <f t="shared" si="27"/>
        <v>17598.260000000242</v>
      </c>
      <c r="R772" s="94">
        <f t="shared" si="28"/>
        <v>596.58661943319839</v>
      </c>
    </row>
    <row r="773" spans="1:18" x14ac:dyDescent="0.35">
      <c r="A773" s="100">
        <v>5</v>
      </c>
      <c r="B773" s="101" t="s">
        <v>59</v>
      </c>
      <c r="C773" s="101" t="s">
        <v>489</v>
      </c>
      <c r="D773" s="101" t="s">
        <v>122</v>
      </c>
      <c r="E773" s="101" t="s">
        <v>490</v>
      </c>
      <c r="F773" s="101" t="s">
        <v>178</v>
      </c>
      <c r="G773" s="101" t="s">
        <v>1168</v>
      </c>
      <c r="H773" s="102">
        <v>6025</v>
      </c>
      <c r="I773" s="100">
        <v>5</v>
      </c>
      <c r="J773" s="105">
        <f>สกลนคร!F94</f>
        <v>84309.09</v>
      </c>
      <c r="K773" s="104">
        <f>สกลนคร!AI94</f>
        <v>126091.7</v>
      </c>
      <c r="L773" s="105">
        <f>สกลนคร!AJ94</f>
        <v>2512871.06</v>
      </c>
      <c r="M773" s="105">
        <f>สกลนคร!AK94</f>
        <v>2498070.91</v>
      </c>
      <c r="N773" s="101"/>
      <c r="O773" s="101"/>
      <c r="P773" s="101"/>
      <c r="Q773" s="93">
        <f t="shared" si="27"/>
        <v>14800.149999999907</v>
      </c>
      <c r="R773" s="94">
        <f t="shared" si="28"/>
        <v>417.07403485477181</v>
      </c>
    </row>
    <row r="774" spans="1:18" x14ac:dyDescent="0.35">
      <c r="A774" s="100">
        <v>6</v>
      </c>
      <c r="B774" s="101" t="s">
        <v>59</v>
      </c>
      <c r="C774" s="101" t="s">
        <v>489</v>
      </c>
      <c r="D774" s="101" t="s">
        <v>122</v>
      </c>
      <c r="E774" s="101" t="s">
        <v>490</v>
      </c>
      <c r="F774" s="101" t="s">
        <v>178</v>
      </c>
      <c r="G774" s="101" t="s">
        <v>1169</v>
      </c>
      <c r="H774" s="102">
        <v>3940</v>
      </c>
      <c r="I774" s="100">
        <v>3</v>
      </c>
      <c r="J774" s="105">
        <f>สกลนคร!F95</f>
        <v>244642.36</v>
      </c>
      <c r="K774" s="104">
        <f>สกลนคร!AI95</f>
        <v>314423.99</v>
      </c>
      <c r="L774" s="105">
        <f>สกลนคร!AJ95</f>
        <v>1892899.4700000002</v>
      </c>
      <c r="M774" s="105">
        <f>สกลนคร!AK95</f>
        <v>1795766.93</v>
      </c>
      <c r="N774" s="101"/>
      <c r="O774" s="101"/>
      <c r="P774" s="101"/>
      <c r="Q774" s="93">
        <f t="shared" si="27"/>
        <v>97132.54000000027</v>
      </c>
      <c r="R774" s="94">
        <f t="shared" si="28"/>
        <v>480.43133756345185</v>
      </c>
    </row>
    <row r="775" spans="1:18" x14ac:dyDescent="0.35">
      <c r="A775" s="100">
        <v>7</v>
      </c>
      <c r="B775" s="101" t="s">
        <v>59</v>
      </c>
      <c r="C775" s="101" t="s">
        <v>489</v>
      </c>
      <c r="D775" s="101" t="s">
        <v>122</v>
      </c>
      <c r="E775" s="101" t="s">
        <v>490</v>
      </c>
      <c r="F775" s="101" t="s">
        <v>178</v>
      </c>
      <c r="G775" s="101" t="s">
        <v>1170</v>
      </c>
      <c r="H775" s="102">
        <v>4289</v>
      </c>
      <c r="I775" s="100">
        <v>3</v>
      </c>
      <c r="J775" s="105">
        <f>สกลนคร!F96</f>
        <v>114315.48</v>
      </c>
      <c r="K775" s="104">
        <f>สกลนคร!AI96</f>
        <v>196861.59999999998</v>
      </c>
      <c r="L775" s="105">
        <f>สกลนคร!AJ96</f>
        <v>1898056.83</v>
      </c>
      <c r="M775" s="105">
        <f>สกลนคร!AK96</f>
        <v>1891105</v>
      </c>
      <c r="N775" s="101"/>
      <c r="O775" s="101"/>
      <c r="P775" s="101"/>
      <c r="Q775" s="93">
        <f t="shared" ref="Q775:Q838" si="29">L775-M775</f>
        <v>6951.8300000000745</v>
      </c>
      <c r="R775" s="94">
        <f t="shared" ref="R775:R838" si="30">L775/H775</f>
        <v>442.54064583819076</v>
      </c>
    </row>
    <row r="776" spans="1:18" x14ac:dyDescent="0.35">
      <c r="A776" s="100">
        <v>8</v>
      </c>
      <c r="B776" s="101" t="s">
        <v>59</v>
      </c>
      <c r="C776" s="101" t="s">
        <v>489</v>
      </c>
      <c r="D776" s="101" t="s">
        <v>122</v>
      </c>
      <c r="E776" s="101" t="s">
        <v>490</v>
      </c>
      <c r="F776" s="101" t="s">
        <v>178</v>
      </c>
      <c r="G776" s="101" t="s">
        <v>1171</v>
      </c>
      <c r="H776" s="102">
        <v>3268</v>
      </c>
      <c r="I776" s="100">
        <v>3</v>
      </c>
      <c r="J776" s="105">
        <f>สกลนคร!F97</f>
        <v>221879.07</v>
      </c>
      <c r="K776" s="104">
        <f>สกลนคร!AI97</f>
        <v>257501.49000000002</v>
      </c>
      <c r="L776" s="105">
        <f>สกลนคร!AJ97</f>
        <v>1851447.88</v>
      </c>
      <c r="M776" s="105">
        <f>สกลนคร!AK97</f>
        <v>1845469.64</v>
      </c>
      <c r="N776" s="101"/>
      <c r="O776" s="101"/>
      <c r="P776" s="101"/>
      <c r="Q776" s="93">
        <f t="shared" si="29"/>
        <v>5978.2399999999907</v>
      </c>
      <c r="R776" s="94">
        <f t="shared" si="30"/>
        <v>566.53851897184813</v>
      </c>
    </row>
    <row r="777" spans="1:18" x14ac:dyDescent="0.35">
      <c r="A777" s="100">
        <v>9</v>
      </c>
      <c r="B777" s="101" t="s">
        <v>59</v>
      </c>
      <c r="C777" s="101" t="s">
        <v>489</v>
      </c>
      <c r="D777" s="101" t="s">
        <v>122</v>
      </c>
      <c r="E777" s="101" t="s">
        <v>490</v>
      </c>
      <c r="F777" s="101" t="s">
        <v>178</v>
      </c>
      <c r="G777" s="101" t="s">
        <v>1172</v>
      </c>
      <c r="H777" s="102">
        <v>6769</v>
      </c>
      <c r="I777" s="100">
        <v>5</v>
      </c>
      <c r="J777" s="105">
        <f>สกลนคร!F98</f>
        <v>219672.14</v>
      </c>
      <c r="K777" s="104">
        <f>สกลนคร!AI98</f>
        <v>308895.48</v>
      </c>
      <c r="L777" s="105">
        <f>สกลนคร!AJ98</f>
        <v>1877704.24</v>
      </c>
      <c r="M777" s="105">
        <f>สกลนคร!AK98</f>
        <v>1797011.33</v>
      </c>
      <c r="N777" s="101"/>
      <c r="O777" s="101"/>
      <c r="P777" s="101"/>
      <c r="Q777" s="93">
        <f t="shared" si="29"/>
        <v>80692.909999999916</v>
      </c>
      <c r="R777" s="94">
        <f t="shared" si="30"/>
        <v>277.39758309942385</v>
      </c>
    </row>
    <row r="778" spans="1:18" x14ac:dyDescent="0.35">
      <c r="A778" s="100">
        <v>10</v>
      </c>
      <c r="B778" s="101" t="s">
        <v>59</v>
      </c>
      <c r="C778" s="101" t="s">
        <v>489</v>
      </c>
      <c r="D778" s="101" t="s">
        <v>122</v>
      </c>
      <c r="E778" s="101" t="s">
        <v>490</v>
      </c>
      <c r="F778" s="101" t="s">
        <v>178</v>
      </c>
      <c r="G778" s="101" t="s">
        <v>1173</v>
      </c>
      <c r="H778" s="102">
        <v>3663</v>
      </c>
      <c r="I778" s="100">
        <v>3</v>
      </c>
      <c r="J778" s="105">
        <f>สกลนคร!F99</f>
        <v>211344.66</v>
      </c>
      <c r="K778" s="104">
        <f>สกลนคร!AI99</f>
        <v>293118.05</v>
      </c>
      <c r="L778" s="105">
        <f>สกลนคร!AJ99</f>
        <v>1404182.62</v>
      </c>
      <c r="M778" s="105">
        <f>สกลนคร!AK99</f>
        <v>1385078.43</v>
      </c>
      <c r="N778" s="101"/>
      <c r="O778" s="101"/>
      <c r="P778" s="101"/>
      <c r="Q778" s="93">
        <f t="shared" si="29"/>
        <v>19104.190000000177</v>
      </c>
      <c r="R778" s="94">
        <f t="shared" si="30"/>
        <v>383.34223860223864</v>
      </c>
    </row>
    <row r="779" spans="1:18" x14ac:dyDescent="0.35">
      <c r="A779" s="100">
        <v>11</v>
      </c>
      <c r="B779" s="101" t="s">
        <v>59</v>
      </c>
      <c r="C779" s="101" t="s">
        <v>489</v>
      </c>
      <c r="D779" s="101" t="s">
        <v>122</v>
      </c>
      <c r="E779" s="101" t="s">
        <v>490</v>
      </c>
      <c r="F779" s="101" t="s">
        <v>178</v>
      </c>
      <c r="G779" s="101" t="s">
        <v>1174</v>
      </c>
      <c r="H779" s="102">
        <v>6722</v>
      </c>
      <c r="I779" s="100">
        <v>5</v>
      </c>
      <c r="J779" s="105">
        <f>สกลนคร!F100</f>
        <v>216757.9</v>
      </c>
      <c r="K779" s="104">
        <f>สกลนคร!AI100</f>
        <v>266014.05</v>
      </c>
      <c r="L779" s="105">
        <f>สกลนคร!AJ100</f>
        <v>2342306.25</v>
      </c>
      <c r="M779" s="105">
        <f>สกลนคร!AK100</f>
        <v>2393447.19</v>
      </c>
      <c r="N779" s="101"/>
      <c r="O779" s="101"/>
      <c r="P779" s="101"/>
      <c r="Q779" s="93">
        <f t="shared" si="29"/>
        <v>-51140.939999999944</v>
      </c>
      <c r="R779" s="94">
        <f t="shared" si="30"/>
        <v>348.45377119904788</v>
      </c>
    </row>
    <row r="780" spans="1:18" x14ac:dyDescent="0.35">
      <c r="A780" s="100">
        <v>12</v>
      </c>
      <c r="B780" s="101" t="s">
        <v>59</v>
      </c>
      <c r="C780" s="101" t="s">
        <v>489</v>
      </c>
      <c r="D780" s="101" t="s">
        <v>122</v>
      </c>
      <c r="E780" s="101" t="s">
        <v>490</v>
      </c>
      <c r="F780" s="101" t="s">
        <v>178</v>
      </c>
      <c r="G780" s="101" t="s">
        <v>1175</v>
      </c>
      <c r="H780" s="102">
        <v>5057</v>
      </c>
      <c r="I780" s="100">
        <v>4</v>
      </c>
      <c r="J780" s="105">
        <f>สกลนคร!F101</f>
        <v>171084.81</v>
      </c>
      <c r="K780" s="104">
        <f>สกลนคร!AI101</f>
        <v>230217.3</v>
      </c>
      <c r="L780" s="105">
        <f>สกลนคร!AJ101</f>
        <v>2605664.46</v>
      </c>
      <c r="M780" s="105">
        <f>สกลนคร!AK101</f>
        <v>2555269.98</v>
      </c>
      <c r="N780" s="101"/>
      <c r="O780" s="101"/>
      <c r="P780" s="101"/>
      <c r="Q780" s="93">
        <f t="shared" si="29"/>
        <v>50394.479999999981</v>
      </c>
      <c r="R780" s="94">
        <f t="shared" si="30"/>
        <v>515.25894008305318</v>
      </c>
    </row>
    <row r="781" spans="1:18" x14ac:dyDescent="0.35">
      <c r="A781" s="100">
        <v>13</v>
      </c>
      <c r="B781" s="101" t="s">
        <v>59</v>
      </c>
      <c r="C781" s="101" t="s">
        <v>489</v>
      </c>
      <c r="D781" s="101" t="s">
        <v>122</v>
      </c>
      <c r="E781" s="101" t="s">
        <v>490</v>
      </c>
      <c r="F781" s="101" t="s">
        <v>178</v>
      </c>
      <c r="G781" s="101" t="s">
        <v>1176</v>
      </c>
      <c r="H781" s="102">
        <v>3110</v>
      </c>
      <c r="I781" s="100">
        <v>3</v>
      </c>
      <c r="J781" s="105">
        <f>สกลนคร!F102</f>
        <v>239840.38</v>
      </c>
      <c r="K781" s="104">
        <f>สกลนคร!AI102</f>
        <v>256191.77000000002</v>
      </c>
      <c r="L781" s="105">
        <f>สกลนคร!AJ102</f>
        <v>1590105.4</v>
      </c>
      <c r="M781" s="105">
        <f>สกลนคร!AK102</f>
        <v>1437030.6199999999</v>
      </c>
      <c r="N781" s="101"/>
      <c r="O781" s="101"/>
      <c r="P781" s="101"/>
      <c r="Q781" s="93">
        <f t="shared" si="29"/>
        <v>153074.78000000003</v>
      </c>
      <c r="R781" s="94">
        <f t="shared" si="30"/>
        <v>511.28790996784562</v>
      </c>
    </row>
    <row r="782" spans="1:18" x14ac:dyDescent="0.35">
      <c r="A782" s="100">
        <v>14</v>
      </c>
      <c r="B782" s="101" t="s">
        <v>59</v>
      </c>
      <c r="C782" s="101" t="s">
        <v>489</v>
      </c>
      <c r="D782" s="101" t="s">
        <v>122</v>
      </c>
      <c r="E782" s="101" t="s">
        <v>490</v>
      </c>
      <c r="F782" s="101" t="s">
        <v>178</v>
      </c>
      <c r="G782" s="101" t="s">
        <v>1177</v>
      </c>
      <c r="H782" s="102">
        <v>3446</v>
      </c>
      <c r="I782" s="100">
        <v>3</v>
      </c>
      <c r="J782" s="105">
        <f>สกลนคร!F103</f>
        <v>319963.90999999997</v>
      </c>
      <c r="K782" s="104">
        <f>สกลนคร!AI103</f>
        <v>331118.75999999995</v>
      </c>
      <c r="L782" s="105">
        <f>สกลนคร!AJ103</f>
        <v>1507500.63</v>
      </c>
      <c r="M782" s="105">
        <f>สกลนคร!AK103</f>
        <v>2194787.77</v>
      </c>
      <c r="N782" s="101"/>
      <c r="O782" s="101"/>
      <c r="P782" s="101"/>
      <c r="Q782" s="93">
        <f t="shared" si="29"/>
        <v>-687287.14000000013</v>
      </c>
      <c r="R782" s="94">
        <f t="shared" si="30"/>
        <v>437.4639088798607</v>
      </c>
    </row>
    <row r="783" spans="1:18" x14ac:dyDescent="0.35">
      <c r="A783" s="100">
        <v>15</v>
      </c>
      <c r="B783" s="101" t="s">
        <v>59</v>
      </c>
      <c r="C783" s="101" t="s">
        <v>489</v>
      </c>
      <c r="D783" s="101" t="s">
        <v>122</v>
      </c>
      <c r="E783" s="101" t="s">
        <v>490</v>
      </c>
      <c r="F783" s="101" t="s">
        <v>178</v>
      </c>
      <c r="G783" s="101" t="s">
        <v>1178</v>
      </c>
      <c r="H783" s="102">
        <v>4224</v>
      </c>
      <c r="I783" s="100">
        <v>3</v>
      </c>
      <c r="J783" s="105">
        <f>สกลนคร!F104</f>
        <v>184152.66</v>
      </c>
      <c r="K783" s="104">
        <f>สกลนคร!AI104</f>
        <v>265040.74000000005</v>
      </c>
      <c r="L783" s="105">
        <f>สกลนคร!AJ104</f>
        <v>2037925.2</v>
      </c>
      <c r="M783" s="105">
        <f>สกลนคร!AK104</f>
        <v>1902626.19</v>
      </c>
      <c r="N783" s="101"/>
      <c r="O783" s="101"/>
      <c r="P783" s="101"/>
      <c r="Q783" s="93">
        <f t="shared" si="29"/>
        <v>135299.01</v>
      </c>
      <c r="R783" s="94">
        <f t="shared" si="30"/>
        <v>482.46335227272726</v>
      </c>
    </row>
    <row r="784" spans="1:18" x14ac:dyDescent="0.35">
      <c r="A784" s="100">
        <v>16</v>
      </c>
      <c r="B784" s="101" t="s">
        <v>59</v>
      </c>
      <c r="C784" s="101" t="s">
        <v>489</v>
      </c>
      <c r="D784" s="101" t="s">
        <v>122</v>
      </c>
      <c r="E784" s="101" t="s">
        <v>490</v>
      </c>
      <c r="F784" s="101" t="s">
        <v>178</v>
      </c>
      <c r="G784" s="101" t="s">
        <v>1179</v>
      </c>
      <c r="H784" s="102">
        <v>4904</v>
      </c>
      <c r="I784" s="100">
        <v>4</v>
      </c>
      <c r="J784" s="105">
        <f>สกลนคร!F105</f>
        <v>149948.60999999999</v>
      </c>
      <c r="K784" s="104">
        <f>สกลนคร!AI105</f>
        <v>101520.93999999997</v>
      </c>
      <c r="L784" s="105">
        <f>สกลนคร!AJ105</f>
        <v>2221268.4</v>
      </c>
      <c r="M784" s="105">
        <f>สกลนคร!AK105</f>
        <v>2401618.7200000002</v>
      </c>
      <c r="N784" s="101"/>
      <c r="O784" s="101"/>
      <c r="P784" s="101"/>
      <c r="Q784" s="93">
        <f t="shared" si="29"/>
        <v>-180350.3200000003</v>
      </c>
      <c r="R784" s="94">
        <f t="shared" si="30"/>
        <v>452.95032626427405</v>
      </c>
    </row>
    <row r="785" spans="1:18" x14ac:dyDescent="0.35">
      <c r="A785" s="100">
        <v>17</v>
      </c>
      <c r="B785" s="101" t="s">
        <v>59</v>
      </c>
      <c r="C785" s="101" t="s">
        <v>489</v>
      </c>
      <c r="D785" s="101" t="s">
        <v>122</v>
      </c>
      <c r="E785" s="101" t="s">
        <v>490</v>
      </c>
      <c r="F785" s="101" t="s">
        <v>178</v>
      </c>
      <c r="G785" s="101" t="s">
        <v>1180</v>
      </c>
      <c r="H785" s="102">
        <v>4515</v>
      </c>
      <c r="I785" s="100">
        <v>4</v>
      </c>
      <c r="J785" s="105">
        <f>สกลนคร!F106</f>
        <v>360669.78</v>
      </c>
      <c r="K785" s="104">
        <f>สกลนคร!AI106</f>
        <v>384237.82000000007</v>
      </c>
      <c r="L785" s="105">
        <f>สกลนคร!AJ106</f>
        <v>3929414.61</v>
      </c>
      <c r="M785" s="105">
        <f>สกลนคร!AK106</f>
        <v>4035645.3699999996</v>
      </c>
      <c r="N785" s="101"/>
      <c r="O785" s="101"/>
      <c r="P785" s="101"/>
      <c r="Q785" s="93">
        <f t="shared" si="29"/>
        <v>-106230.75999999978</v>
      </c>
      <c r="R785" s="94">
        <f t="shared" si="30"/>
        <v>870.3022392026578</v>
      </c>
    </row>
    <row r="786" spans="1:18" x14ac:dyDescent="0.35">
      <c r="A786" s="100">
        <v>18</v>
      </c>
      <c r="B786" s="101" t="s">
        <v>59</v>
      </c>
      <c r="C786" s="101" t="s">
        <v>489</v>
      </c>
      <c r="D786" s="101" t="s">
        <v>122</v>
      </c>
      <c r="E786" s="101" t="s">
        <v>490</v>
      </c>
      <c r="F786" s="101" t="s">
        <v>178</v>
      </c>
      <c r="G786" s="101" t="s">
        <v>1181</v>
      </c>
      <c r="H786" s="102">
        <v>2847</v>
      </c>
      <c r="I786" s="100">
        <v>2</v>
      </c>
      <c r="J786" s="105">
        <f>สกลนคร!F107</f>
        <v>388144.62</v>
      </c>
      <c r="K786" s="104">
        <f>สกลนคร!AI107</f>
        <v>416840.91</v>
      </c>
      <c r="L786" s="105">
        <f>สกลนคร!AJ107</f>
        <v>1933020.5</v>
      </c>
      <c r="M786" s="105">
        <f>สกลนคร!AK107</f>
        <v>1865492.39</v>
      </c>
      <c r="N786" s="101"/>
      <c r="O786" s="101"/>
      <c r="P786" s="101"/>
      <c r="Q786" s="93">
        <f t="shared" si="29"/>
        <v>67528.110000000102</v>
      </c>
      <c r="R786" s="94">
        <f t="shared" si="30"/>
        <v>678.9675096592905</v>
      </c>
    </row>
    <row r="787" spans="1:18" x14ac:dyDescent="0.35">
      <c r="A787" s="100">
        <v>19</v>
      </c>
      <c r="B787" s="101" t="s">
        <v>59</v>
      </c>
      <c r="C787" s="101" t="s">
        <v>489</v>
      </c>
      <c r="D787" s="101" t="s">
        <v>122</v>
      </c>
      <c r="E787" s="101" t="s">
        <v>490</v>
      </c>
      <c r="F787" s="101" t="s">
        <v>178</v>
      </c>
      <c r="G787" s="101" t="s">
        <v>1182</v>
      </c>
      <c r="H787" s="102">
        <v>3128</v>
      </c>
      <c r="I787" s="100">
        <v>3</v>
      </c>
      <c r="J787" s="105">
        <f>สกลนคร!F108</f>
        <v>212688.44</v>
      </c>
      <c r="K787" s="104">
        <f>สกลนคร!AI108</f>
        <v>318131.58999999997</v>
      </c>
      <c r="L787" s="105">
        <f>สกลนคร!AJ108</f>
        <v>1753501.72</v>
      </c>
      <c r="M787" s="105">
        <f>สกลนคร!AK108</f>
        <v>1732979.78</v>
      </c>
      <c r="N787" s="101"/>
      <c r="O787" s="101"/>
      <c r="P787" s="101"/>
      <c r="Q787" s="93">
        <f t="shared" si="29"/>
        <v>20521.939999999944</v>
      </c>
      <c r="R787" s="94">
        <f t="shared" si="30"/>
        <v>560.58239130434777</v>
      </c>
    </row>
    <row r="788" spans="1:18" s="112" customFormat="1" x14ac:dyDescent="0.35">
      <c r="A788" s="106">
        <v>8</v>
      </c>
      <c r="B788" s="107" t="s">
        <v>59</v>
      </c>
      <c r="C788" s="107"/>
      <c r="D788" s="107"/>
      <c r="E788" s="107" t="s">
        <v>75</v>
      </c>
      <c r="F788" s="107"/>
      <c r="G788" s="107" t="s">
        <v>492</v>
      </c>
      <c r="H788" s="113">
        <f>SUM(H770:H787)</f>
        <v>77688</v>
      </c>
      <c r="I788" s="106"/>
      <c r="J788" s="109">
        <f>SUM(J769:J787)</f>
        <v>3932354.3300000005</v>
      </c>
      <c r="K788" s="109">
        <f>SUM(K769:K787)</f>
        <v>4762317.46</v>
      </c>
      <c r="L788" s="109">
        <f>SUM(L769:L787)</f>
        <v>37280116.869999997</v>
      </c>
      <c r="M788" s="109">
        <f>SUM(M769:M787)</f>
        <v>37606186.180000007</v>
      </c>
      <c r="N788" s="107">
        <v>18</v>
      </c>
      <c r="O788" s="107">
        <v>18</v>
      </c>
      <c r="P788" s="107">
        <f>N788-O788</f>
        <v>0</v>
      </c>
      <c r="Q788" s="110">
        <f t="shared" si="29"/>
        <v>-326069.31000000983</v>
      </c>
      <c r="R788" s="111">
        <f>L788/H788</f>
        <v>479.86969506230042</v>
      </c>
    </row>
    <row r="789" spans="1:18" x14ac:dyDescent="0.35">
      <c r="A789" s="100">
        <v>1</v>
      </c>
      <c r="B789" s="101" t="s">
        <v>59</v>
      </c>
      <c r="C789" s="101" t="s">
        <v>493</v>
      </c>
      <c r="D789" s="101" t="s">
        <v>127</v>
      </c>
      <c r="E789" s="101" t="s">
        <v>494</v>
      </c>
      <c r="F789" s="101" t="s">
        <v>208</v>
      </c>
      <c r="G789" s="101" t="s">
        <v>495</v>
      </c>
      <c r="H789" s="102"/>
      <c r="I789" s="100"/>
      <c r="J789" s="103"/>
      <c r="K789" s="104"/>
      <c r="L789" s="105"/>
      <c r="M789" s="105"/>
      <c r="N789" s="101"/>
      <c r="O789" s="101"/>
      <c r="P789" s="101"/>
    </row>
    <row r="790" spans="1:18" x14ac:dyDescent="0.35">
      <c r="A790" s="100">
        <v>2</v>
      </c>
      <c r="B790" s="101" t="s">
        <v>59</v>
      </c>
      <c r="C790" s="101" t="s">
        <v>493</v>
      </c>
      <c r="D790" s="101" t="s">
        <v>127</v>
      </c>
      <c r="E790" s="101" t="s">
        <v>494</v>
      </c>
      <c r="F790" s="101" t="s">
        <v>178</v>
      </c>
      <c r="G790" s="101" t="s">
        <v>1183</v>
      </c>
      <c r="H790" s="102">
        <v>2701</v>
      </c>
      <c r="I790" s="100">
        <v>2</v>
      </c>
      <c r="J790" s="105">
        <f>สกลนคร!F109</f>
        <v>604136.06000000006</v>
      </c>
      <c r="K790" s="104">
        <f>สกลนคร!AI109</f>
        <v>638651.46000000008</v>
      </c>
      <c r="L790" s="105">
        <f>สกลนคร!AJ109</f>
        <v>1842688.4900000002</v>
      </c>
      <c r="M790" s="105">
        <f>สกลนคร!AK109</f>
        <v>1557611.2</v>
      </c>
      <c r="N790" s="101"/>
      <c r="O790" s="101"/>
      <c r="P790" s="101"/>
      <c r="Q790" s="93">
        <f t="shared" si="29"/>
        <v>285077.29000000027</v>
      </c>
      <c r="R790" s="94">
        <f t="shared" si="30"/>
        <v>682.22454276194014</v>
      </c>
    </row>
    <row r="791" spans="1:18" x14ac:dyDescent="0.35">
      <c r="A791" s="100">
        <v>3</v>
      </c>
      <c r="B791" s="101" t="s">
        <v>59</v>
      </c>
      <c r="C791" s="101" t="s">
        <v>493</v>
      </c>
      <c r="D791" s="101" t="s">
        <v>127</v>
      </c>
      <c r="E791" s="101" t="s">
        <v>494</v>
      </c>
      <c r="F791" s="101" t="s">
        <v>178</v>
      </c>
      <c r="G791" s="101" t="s">
        <v>1184</v>
      </c>
      <c r="H791" s="102">
        <v>3810</v>
      </c>
      <c r="I791" s="100">
        <v>3</v>
      </c>
      <c r="J791" s="105">
        <f>สกลนคร!F110</f>
        <v>779111.89</v>
      </c>
      <c r="K791" s="104">
        <f>สกลนคร!AI110</f>
        <v>823953.36</v>
      </c>
      <c r="L791" s="105">
        <f>สกลนคร!AJ110</f>
        <v>2334261.62</v>
      </c>
      <c r="M791" s="105">
        <f>สกลนคร!AK110</f>
        <v>1943839.08</v>
      </c>
      <c r="N791" s="101"/>
      <c r="O791" s="101"/>
      <c r="P791" s="101"/>
      <c r="Q791" s="93">
        <f t="shared" si="29"/>
        <v>390422.54000000004</v>
      </c>
      <c r="R791" s="94">
        <f t="shared" si="30"/>
        <v>612.66709186351704</v>
      </c>
    </row>
    <row r="792" spans="1:18" x14ac:dyDescent="0.35">
      <c r="A792" s="100">
        <v>4</v>
      </c>
      <c r="B792" s="101" t="s">
        <v>59</v>
      </c>
      <c r="C792" s="101" t="s">
        <v>493</v>
      </c>
      <c r="D792" s="101" t="s">
        <v>127</v>
      </c>
      <c r="E792" s="101" t="s">
        <v>494</v>
      </c>
      <c r="F792" s="101" t="s">
        <v>178</v>
      </c>
      <c r="G792" s="101" t="s">
        <v>1185</v>
      </c>
      <c r="H792" s="102">
        <v>4374</v>
      </c>
      <c r="I792" s="100">
        <v>3</v>
      </c>
      <c r="J792" s="105">
        <f>สกลนคร!F111</f>
        <v>714727.3</v>
      </c>
      <c r="K792" s="104">
        <f>สกลนคร!AI111</f>
        <v>762364.95000000007</v>
      </c>
      <c r="L792" s="105">
        <f>สกลนคร!AJ111</f>
        <v>2657062.7800000003</v>
      </c>
      <c r="M792" s="105">
        <f>สกลนคร!AK111</f>
        <v>2246085.9700000002</v>
      </c>
      <c r="N792" s="101"/>
      <c r="O792" s="101"/>
      <c r="P792" s="101"/>
      <c r="Q792" s="93">
        <f t="shared" si="29"/>
        <v>410976.81000000006</v>
      </c>
      <c r="R792" s="94">
        <f t="shared" si="30"/>
        <v>607.46748513946056</v>
      </c>
    </row>
    <row r="793" spans="1:18" x14ac:dyDescent="0.35">
      <c r="A793" s="100">
        <v>5</v>
      </c>
      <c r="B793" s="101" t="s">
        <v>59</v>
      </c>
      <c r="C793" s="101" t="s">
        <v>493</v>
      </c>
      <c r="D793" s="101" t="s">
        <v>127</v>
      </c>
      <c r="E793" s="101" t="s">
        <v>494</v>
      </c>
      <c r="F793" s="101" t="s">
        <v>178</v>
      </c>
      <c r="G793" s="101" t="s">
        <v>1186</v>
      </c>
      <c r="H793" s="102">
        <v>2034</v>
      </c>
      <c r="I793" s="100">
        <v>2</v>
      </c>
      <c r="J793" s="105">
        <f>สกลนคร!F112</f>
        <v>356863.82</v>
      </c>
      <c r="K793" s="104">
        <f>สกลนคร!AI112</f>
        <v>391089.63</v>
      </c>
      <c r="L793" s="105">
        <f>สกลนคร!AJ112</f>
        <v>2046710.3399999999</v>
      </c>
      <c r="M793" s="105">
        <f>สกลนคร!AK112</f>
        <v>1783198.0499999998</v>
      </c>
      <c r="N793" s="101"/>
      <c r="O793" s="101"/>
      <c r="P793" s="101"/>
      <c r="Q793" s="93">
        <f t="shared" si="29"/>
        <v>263512.29000000004</v>
      </c>
      <c r="R793" s="94">
        <f t="shared" si="30"/>
        <v>1006.2489380530973</v>
      </c>
    </row>
    <row r="794" spans="1:18" x14ac:dyDescent="0.35">
      <c r="A794" s="100">
        <v>6</v>
      </c>
      <c r="B794" s="101" t="s">
        <v>59</v>
      </c>
      <c r="C794" s="101" t="s">
        <v>493</v>
      </c>
      <c r="D794" s="101" t="s">
        <v>127</v>
      </c>
      <c r="E794" s="101" t="s">
        <v>494</v>
      </c>
      <c r="F794" s="101" t="s">
        <v>178</v>
      </c>
      <c r="G794" s="101" t="s">
        <v>1187</v>
      </c>
      <c r="H794" s="102">
        <v>4151</v>
      </c>
      <c r="I794" s="100">
        <v>3</v>
      </c>
      <c r="J794" s="105">
        <f>สกลนคร!F113</f>
        <v>509985.04</v>
      </c>
      <c r="K794" s="104">
        <f>สกลนคร!AI113</f>
        <v>529592.54999999993</v>
      </c>
      <c r="L794" s="105">
        <f>สกลนคร!AJ113</f>
        <v>2677884.8099999996</v>
      </c>
      <c r="M794" s="105">
        <f>สกลนคร!AK113</f>
        <v>2413223.4299999997</v>
      </c>
      <c r="N794" s="101"/>
      <c r="O794" s="101"/>
      <c r="P794" s="101"/>
      <c r="Q794" s="93">
        <f t="shared" si="29"/>
        <v>264661.37999999989</v>
      </c>
      <c r="R794" s="94">
        <f t="shared" si="30"/>
        <v>645.11799807275349</v>
      </c>
    </row>
    <row r="795" spans="1:18" x14ac:dyDescent="0.35">
      <c r="A795" s="100">
        <v>7</v>
      </c>
      <c r="B795" s="101" t="s">
        <v>59</v>
      </c>
      <c r="C795" s="101" t="s">
        <v>493</v>
      </c>
      <c r="D795" s="101" t="s">
        <v>127</v>
      </c>
      <c r="E795" s="101" t="s">
        <v>494</v>
      </c>
      <c r="F795" s="101" t="s">
        <v>178</v>
      </c>
      <c r="G795" s="101" t="s">
        <v>1188</v>
      </c>
      <c r="H795" s="102">
        <v>2924</v>
      </c>
      <c r="I795" s="100">
        <v>2</v>
      </c>
      <c r="J795" s="105">
        <f>สกลนคร!F114</f>
        <v>544723.43000000005</v>
      </c>
      <c r="K795" s="104">
        <f>สกลนคร!AI114</f>
        <v>577459.71000000008</v>
      </c>
      <c r="L795" s="105">
        <f>สกลนคร!AJ114</f>
        <v>1628375.94</v>
      </c>
      <c r="M795" s="105">
        <f>สกลนคร!AK114</f>
        <v>1420863.58</v>
      </c>
      <c r="N795" s="101"/>
      <c r="O795" s="101"/>
      <c r="P795" s="101"/>
      <c r="Q795" s="93">
        <f t="shared" si="29"/>
        <v>207512.35999999987</v>
      </c>
      <c r="R795" s="94">
        <f t="shared" si="30"/>
        <v>556.90011627906972</v>
      </c>
    </row>
    <row r="796" spans="1:18" s="112" customFormat="1" x14ac:dyDescent="0.35">
      <c r="A796" s="106">
        <v>9</v>
      </c>
      <c r="B796" s="107" t="s">
        <v>59</v>
      </c>
      <c r="C796" s="107"/>
      <c r="D796" s="107"/>
      <c r="E796" s="107" t="s">
        <v>75</v>
      </c>
      <c r="F796" s="107"/>
      <c r="G796" s="107" t="s">
        <v>496</v>
      </c>
      <c r="H796" s="113">
        <f>SUM(H790:H795)</f>
        <v>19994</v>
      </c>
      <c r="I796" s="106"/>
      <c r="J796" s="109">
        <f>SUM(J789:J795)</f>
        <v>3509547.54</v>
      </c>
      <c r="K796" s="109">
        <f>SUM(K789:K795)</f>
        <v>3723111.6599999997</v>
      </c>
      <c r="L796" s="109">
        <f>SUM(L789:L795)</f>
        <v>13186983.979999999</v>
      </c>
      <c r="M796" s="109">
        <f>SUM(M789:M795)</f>
        <v>11364821.310000001</v>
      </c>
      <c r="N796" s="107">
        <v>6</v>
      </c>
      <c r="O796" s="107">
        <v>6</v>
      </c>
      <c r="P796" s="107">
        <f>N796-O796</f>
        <v>0</v>
      </c>
      <c r="Q796" s="110">
        <f t="shared" si="29"/>
        <v>1822162.6699999981</v>
      </c>
      <c r="R796" s="111">
        <f>L796/H796</f>
        <v>659.54706311893563</v>
      </c>
    </row>
    <row r="797" spans="1:18" x14ac:dyDescent="0.35">
      <c r="A797" s="100">
        <v>1</v>
      </c>
      <c r="B797" s="101" t="s">
        <v>59</v>
      </c>
      <c r="C797" s="101" t="s">
        <v>497</v>
      </c>
      <c r="D797" s="101" t="s">
        <v>132</v>
      </c>
      <c r="E797" s="101" t="s">
        <v>498</v>
      </c>
      <c r="F797" s="101" t="s">
        <v>208</v>
      </c>
      <c r="G797" s="101" t="s">
        <v>499</v>
      </c>
      <c r="H797" s="102"/>
      <c r="I797" s="100"/>
      <c r="J797" s="103"/>
      <c r="K797" s="104"/>
      <c r="L797" s="105"/>
      <c r="M797" s="105"/>
      <c r="N797" s="101"/>
      <c r="O797" s="101"/>
      <c r="P797" s="101"/>
    </row>
    <row r="798" spans="1:18" x14ac:dyDescent="0.35">
      <c r="A798" s="100">
        <v>2</v>
      </c>
      <c r="B798" s="101" t="s">
        <v>59</v>
      </c>
      <c r="C798" s="101" t="s">
        <v>497</v>
      </c>
      <c r="D798" s="101" t="s">
        <v>132</v>
      </c>
      <c r="E798" s="101" t="s">
        <v>498</v>
      </c>
      <c r="F798" s="101" t="s">
        <v>178</v>
      </c>
      <c r="G798" s="101" t="s">
        <v>1189</v>
      </c>
      <c r="H798" s="102">
        <v>4406</v>
      </c>
      <c r="I798" s="100">
        <v>3</v>
      </c>
      <c r="J798" s="105">
        <f>สกลนคร!F115</f>
        <v>332929.15000000002</v>
      </c>
      <c r="K798" s="104">
        <f>สกลนคร!AI115</f>
        <v>371443.98</v>
      </c>
      <c r="L798" s="105">
        <f>สกลนคร!AJ115</f>
        <v>2538304.7800000003</v>
      </c>
      <c r="M798" s="105">
        <f>สกลนคร!AK115</f>
        <v>2391387.4699999997</v>
      </c>
      <c r="N798" s="101"/>
      <c r="O798" s="101"/>
      <c r="P798" s="101"/>
      <c r="Q798" s="93">
        <f t="shared" si="29"/>
        <v>146917.31000000052</v>
      </c>
      <c r="R798" s="94">
        <f t="shared" si="30"/>
        <v>576.10185655923749</v>
      </c>
    </row>
    <row r="799" spans="1:18" x14ac:dyDescent="0.35">
      <c r="A799" s="100">
        <v>3</v>
      </c>
      <c r="B799" s="101" t="s">
        <v>59</v>
      </c>
      <c r="C799" s="101" t="s">
        <v>497</v>
      </c>
      <c r="D799" s="101" t="s">
        <v>132</v>
      </c>
      <c r="E799" s="101" t="s">
        <v>498</v>
      </c>
      <c r="F799" s="101" t="s">
        <v>178</v>
      </c>
      <c r="G799" s="101" t="s">
        <v>1190</v>
      </c>
      <c r="H799" s="102">
        <v>5269</v>
      </c>
      <c r="I799" s="100">
        <v>4</v>
      </c>
      <c r="J799" s="105">
        <f>สกลนคร!F116</f>
        <v>681796.86</v>
      </c>
      <c r="K799" s="104">
        <f>สกลนคร!AI116</f>
        <v>722375.72</v>
      </c>
      <c r="L799" s="105">
        <f>สกลนคร!AJ116</f>
        <v>2515872.33</v>
      </c>
      <c r="M799" s="105">
        <f>สกลนคร!AK116</f>
        <v>2288959.29</v>
      </c>
      <c r="N799" s="101"/>
      <c r="O799" s="101"/>
      <c r="P799" s="101"/>
      <c r="Q799" s="93">
        <f t="shared" si="29"/>
        <v>226913.04000000004</v>
      </c>
      <c r="R799" s="94">
        <f t="shared" si="30"/>
        <v>477.4857335357753</v>
      </c>
    </row>
    <row r="800" spans="1:18" x14ac:dyDescent="0.35">
      <c r="A800" s="100">
        <v>4</v>
      </c>
      <c r="B800" s="101" t="s">
        <v>59</v>
      </c>
      <c r="C800" s="101" t="s">
        <v>497</v>
      </c>
      <c r="D800" s="101" t="s">
        <v>132</v>
      </c>
      <c r="E800" s="101" t="s">
        <v>498</v>
      </c>
      <c r="F800" s="101" t="s">
        <v>178</v>
      </c>
      <c r="G800" s="101" t="s">
        <v>1191</v>
      </c>
      <c r="H800" s="102">
        <v>5210</v>
      </c>
      <c r="I800" s="100">
        <v>4</v>
      </c>
      <c r="J800" s="105">
        <f>สกลนคร!F117</f>
        <v>812938.75</v>
      </c>
      <c r="K800" s="104">
        <f>สกลนคร!AI117</f>
        <v>831925.5</v>
      </c>
      <c r="L800" s="105">
        <f>สกลนคร!AJ117</f>
        <v>2488771.73</v>
      </c>
      <c r="M800" s="105">
        <f>สกลนคร!AK117</f>
        <v>2514752.5599999996</v>
      </c>
      <c r="N800" s="101"/>
      <c r="O800" s="101"/>
      <c r="P800" s="101"/>
      <c r="Q800" s="93">
        <f t="shared" si="29"/>
        <v>-25980.829999999609</v>
      </c>
      <c r="R800" s="94">
        <f t="shared" si="30"/>
        <v>477.69131094049902</v>
      </c>
    </row>
    <row r="801" spans="1:18" x14ac:dyDescent="0.35">
      <c r="A801" s="100">
        <v>5</v>
      </c>
      <c r="B801" s="101" t="s">
        <v>59</v>
      </c>
      <c r="C801" s="101" t="s">
        <v>497</v>
      </c>
      <c r="D801" s="101" t="s">
        <v>132</v>
      </c>
      <c r="E801" s="101" t="s">
        <v>498</v>
      </c>
      <c r="F801" s="101" t="s">
        <v>178</v>
      </c>
      <c r="G801" s="101" t="s">
        <v>1192</v>
      </c>
      <c r="H801" s="102">
        <v>3196</v>
      </c>
      <c r="I801" s="100">
        <v>3</v>
      </c>
      <c r="J801" s="105">
        <f>สกลนคร!F118</f>
        <v>665349.93000000005</v>
      </c>
      <c r="K801" s="104">
        <f>สกลนคร!AI118</f>
        <v>731400.88</v>
      </c>
      <c r="L801" s="105">
        <f>สกลนคร!AJ118</f>
        <v>1999706.97</v>
      </c>
      <c r="M801" s="105">
        <f>สกลนคร!AK118</f>
        <v>1844784.51</v>
      </c>
      <c r="N801" s="101"/>
      <c r="O801" s="101"/>
      <c r="P801" s="101"/>
      <c r="Q801" s="93">
        <f t="shared" si="29"/>
        <v>154922.45999999996</v>
      </c>
      <c r="R801" s="94">
        <f t="shared" si="30"/>
        <v>625.69054130162704</v>
      </c>
    </row>
    <row r="802" spans="1:18" x14ac:dyDescent="0.35">
      <c r="A802" s="100">
        <v>6</v>
      </c>
      <c r="B802" s="101" t="s">
        <v>59</v>
      </c>
      <c r="C802" s="101" t="s">
        <v>497</v>
      </c>
      <c r="D802" s="101" t="s">
        <v>132</v>
      </c>
      <c r="E802" s="101" t="s">
        <v>498</v>
      </c>
      <c r="F802" s="101" t="s">
        <v>178</v>
      </c>
      <c r="G802" s="101" t="s">
        <v>1193</v>
      </c>
      <c r="H802" s="102">
        <v>5548</v>
      </c>
      <c r="I802" s="100">
        <v>4</v>
      </c>
      <c r="J802" s="105">
        <f>สกลนคร!F119</f>
        <v>1158490.75</v>
      </c>
      <c r="K802" s="104">
        <f>สกลนคร!AI119</f>
        <v>1175556.4099999999</v>
      </c>
      <c r="L802" s="105">
        <f>สกลนคร!AJ119</f>
        <v>2668035.13</v>
      </c>
      <c r="M802" s="105">
        <f>สกลนคร!AK119</f>
        <v>2473172.35</v>
      </c>
      <c r="N802" s="101"/>
      <c r="O802" s="101"/>
      <c r="P802" s="101"/>
      <c r="Q802" s="93">
        <f t="shared" si="29"/>
        <v>194862.7799999998</v>
      </c>
      <c r="R802" s="94">
        <f t="shared" si="30"/>
        <v>480.90034787310742</v>
      </c>
    </row>
    <row r="803" spans="1:18" x14ac:dyDescent="0.35">
      <c r="A803" s="100">
        <v>7</v>
      </c>
      <c r="B803" s="101" t="s">
        <v>59</v>
      </c>
      <c r="C803" s="101" t="s">
        <v>497</v>
      </c>
      <c r="D803" s="101" t="s">
        <v>132</v>
      </c>
      <c r="E803" s="101" t="s">
        <v>498</v>
      </c>
      <c r="F803" s="101" t="s">
        <v>178</v>
      </c>
      <c r="G803" s="101" t="s">
        <v>1194</v>
      </c>
      <c r="H803" s="102">
        <v>4195</v>
      </c>
      <c r="I803" s="100">
        <v>3</v>
      </c>
      <c r="J803" s="105">
        <f>สกลนคร!F120</f>
        <v>1082803.3799999999</v>
      </c>
      <c r="K803" s="104">
        <f>สกลนคร!AI120</f>
        <v>1104779.2899999998</v>
      </c>
      <c r="L803" s="105">
        <f>สกลนคร!AJ120</f>
        <v>2481424.73</v>
      </c>
      <c r="M803" s="105">
        <f>สกลนคร!AK120</f>
        <v>2311532.5299999998</v>
      </c>
      <c r="N803" s="101"/>
      <c r="O803" s="101"/>
      <c r="P803" s="101"/>
      <c r="Q803" s="93">
        <f t="shared" si="29"/>
        <v>169892.20000000019</v>
      </c>
      <c r="R803" s="94">
        <f t="shared" si="30"/>
        <v>591.51960190703221</v>
      </c>
    </row>
    <row r="804" spans="1:18" x14ac:dyDescent="0.35">
      <c r="A804" s="100">
        <v>8</v>
      </c>
      <c r="B804" s="101" t="s">
        <v>59</v>
      </c>
      <c r="C804" s="101" t="s">
        <v>497</v>
      </c>
      <c r="D804" s="101" t="s">
        <v>132</v>
      </c>
      <c r="E804" s="101" t="s">
        <v>498</v>
      </c>
      <c r="F804" s="101" t="s">
        <v>178</v>
      </c>
      <c r="G804" s="101" t="s">
        <v>1195</v>
      </c>
      <c r="H804" s="102">
        <v>6960</v>
      </c>
      <c r="I804" s="100">
        <v>5</v>
      </c>
      <c r="J804" s="105">
        <f>สกลนคร!F121</f>
        <v>1005103.82</v>
      </c>
      <c r="K804" s="104">
        <f>สกลนคร!AI121</f>
        <v>1059153.8</v>
      </c>
      <c r="L804" s="105">
        <f>สกลนคร!AJ121</f>
        <v>3190788.3200000003</v>
      </c>
      <c r="M804" s="105">
        <f>สกลนคร!AK121</f>
        <v>2691756.45</v>
      </c>
      <c r="N804" s="101"/>
      <c r="O804" s="101"/>
      <c r="P804" s="101"/>
      <c r="Q804" s="93">
        <f t="shared" si="29"/>
        <v>499031.87000000011</v>
      </c>
      <c r="R804" s="94">
        <f t="shared" si="30"/>
        <v>458.44659770114947</v>
      </c>
    </row>
    <row r="805" spans="1:18" x14ac:dyDescent="0.35">
      <c r="A805" s="100">
        <v>9</v>
      </c>
      <c r="B805" s="101" t="s">
        <v>59</v>
      </c>
      <c r="C805" s="101" t="s">
        <v>497</v>
      </c>
      <c r="D805" s="101" t="s">
        <v>132</v>
      </c>
      <c r="E805" s="101" t="s">
        <v>498</v>
      </c>
      <c r="F805" s="101" t="s">
        <v>178</v>
      </c>
      <c r="G805" s="101" t="s">
        <v>1196</v>
      </c>
      <c r="H805" s="102">
        <v>4243</v>
      </c>
      <c r="I805" s="100">
        <v>3</v>
      </c>
      <c r="J805" s="105">
        <f>สกลนคร!F122</f>
        <v>899829.75</v>
      </c>
      <c r="K805" s="104">
        <f>สกลนคร!AI122</f>
        <v>933459.88</v>
      </c>
      <c r="L805" s="105">
        <f>สกลนคร!AJ122</f>
        <v>2426279.15</v>
      </c>
      <c r="M805" s="105">
        <f>สกลนคร!AK122</f>
        <v>2076734.3800000001</v>
      </c>
      <c r="N805" s="101"/>
      <c r="O805" s="101"/>
      <c r="P805" s="101"/>
      <c r="Q805" s="93">
        <f t="shared" si="29"/>
        <v>349544.76999999979</v>
      </c>
      <c r="R805" s="94">
        <f t="shared" si="30"/>
        <v>571.83105114305909</v>
      </c>
    </row>
    <row r="806" spans="1:18" x14ac:dyDescent="0.35">
      <c r="A806" s="100">
        <v>10</v>
      </c>
      <c r="B806" s="101" t="s">
        <v>59</v>
      </c>
      <c r="C806" s="101" t="s">
        <v>497</v>
      </c>
      <c r="D806" s="101" t="s">
        <v>132</v>
      </c>
      <c r="E806" s="101" t="s">
        <v>498</v>
      </c>
      <c r="F806" s="101" t="s">
        <v>178</v>
      </c>
      <c r="G806" s="101" t="s">
        <v>1197</v>
      </c>
      <c r="H806" s="102">
        <v>2996</v>
      </c>
      <c r="I806" s="100">
        <v>2</v>
      </c>
      <c r="J806" s="105">
        <f>สกลนคร!F123</f>
        <v>806989.47</v>
      </c>
      <c r="K806" s="104">
        <f>สกลนคร!AI123</f>
        <v>833047.38</v>
      </c>
      <c r="L806" s="105">
        <f>สกลนคร!AJ123</f>
        <v>1893640.53</v>
      </c>
      <c r="M806" s="105">
        <f>สกลนคร!AK123</f>
        <v>1603921.6300000001</v>
      </c>
      <c r="N806" s="101"/>
      <c r="O806" s="101"/>
      <c r="P806" s="101"/>
      <c r="Q806" s="93">
        <f t="shared" si="29"/>
        <v>289718.89999999991</v>
      </c>
      <c r="R806" s="94">
        <f t="shared" si="30"/>
        <v>632.05625166889183</v>
      </c>
    </row>
    <row r="807" spans="1:18" x14ac:dyDescent="0.35">
      <c r="A807" s="100">
        <v>11</v>
      </c>
      <c r="B807" s="101" t="s">
        <v>59</v>
      </c>
      <c r="C807" s="101" t="s">
        <v>497</v>
      </c>
      <c r="D807" s="101" t="s">
        <v>132</v>
      </c>
      <c r="E807" s="101" t="s">
        <v>498</v>
      </c>
      <c r="F807" s="101" t="s">
        <v>178</v>
      </c>
      <c r="G807" s="101" t="s">
        <v>1198</v>
      </c>
      <c r="H807" s="102">
        <v>3425</v>
      </c>
      <c r="I807" s="100">
        <v>3</v>
      </c>
      <c r="J807" s="105">
        <f>สกลนคร!F124</f>
        <v>805751.98</v>
      </c>
      <c r="K807" s="104">
        <f>สกลนคร!AI124</f>
        <v>851298.33</v>
      </c>
      <c r="L807" s="105">
        <f>สกลนคร!AJ124</f>
        <v>2713358.26</v>
      </c>
      <c r="M807" s="105">
        <f>สกลนคร!AK124</f>
        <v>1827712.4999999998</v>
      </c>
      <c r="N807" s="101"/>
      <c r="O807" s="101"/>
      <c r="P807" s="101"/>
      <c r="Q807" s="93">
        <f t="shared" si="29"/>
        <v>885645.76</v>
      </c>
      <c r="R807" s="94">
        <f t="shared" si="30"/>
        <v>792.2213897810218</v>
      </c>
    </row>
    <row r="808" spans="1:18" s="112" customFormat="1" x14ac:dyDescent="0.35">
      <c r="A808" s="106">
        <v>10</v>
      </c>
      <c r="B808" s="107" t="s">
        <v>59</v>
      </c>
      <c r="C808" s="107"/>
      <c r="D808" s="107"/>
      <c r="E808" s="107" t="s">
        <v>75</v>
      </c>
      <c r="F808" s="107"/>
      <c r="G808" s="107" t="s">
        <v>500</v>
      </c>
      <c r="H808" s="113">
        <f>SUM(H797:H807)</f>
        <v>45448</v>
      </c>
      <c r="I808" s="106"/>
      <c r="J808" s="109">
        <f>SUM(J797:J807)</f>
        <v>8251983.8399999999</v>
      </c>
      <c r="K808" s="109">
        <f>SUM(K797:K807)</f>
        <v>8614441.1699999999</v>
      </c>
      <c r="L808" s="109">
        <f>SUM(L797:L807)</f>
        <v>24916181.93</v>
      </c>
      <c r="M808" s="109">
        <f>SUM(M797:M807)</f>
        <v>22024713.669999998</v>
      </c>
      <c r="N808" s="107">
        <v>10</v>
      </c>
      <c r="O808" s="107">
        <v>10</v>
      </c>
      <c r="P808" s="107">
        <f>N808-O808</f>
        <v>0</v>
      </c>
      <c r="Q808" s="110">
        <f t="shared" si="29"/>
        <v>2891468.2600000016</v>
      </c>
      <c r="R808" s="111">
        <f>L808/H808</f>
        <v>548.23494829255412</v>
      </c>
    </row>
    <row r="809" spans="1:18" x14ac:dyDescent="0.35">
      <c r="A809" s="100">
        <v>1</v>
      </c>
      <c r="B809" s="101" t="s">
        <v>59</v>
      </c>
      <c r="C809" s="101" t="s">
        <v>501</v>
      </c>
      <c r="D809" s="101" t="s">
        <v>136</v>
      </c>
      <c r="E809" s="101" t="s">
        <v>502</v>
      </c>
      <c r="F809" s="101" t="s">
        <v>208</v>
      </c>
      <c r="G809" s="101" t="s">
        <v>503</v>
      </c>
      <c r="H809" s="102"/>
      <c r="I809" s="100"/>
      <c r="J809" s="103"/>
      <c r="K809" s="104"/>
      <c r="L809" s="105"/>
      <c r="M809" s="105"/>
      <c r="N809" s="101"/>
      <c r="O809" s="101"/>
      <c r="P809" s="101"/>
    </row>
    <row r="810" spans="1:18" x14ac:dyDescent="0.35">
      <c r="A810" s="100">
        <v>2</v>
      </c>
      <c r="B810" s="101" t="s">
        <v>59</v>
      </c>
      <c r="C810" s="101" t="s">
        <v>501</v>
      </c>
      <c r="D810" s="101" t="s">
        <v>136</v>
      </c>
      <c r="E810" s="101" t="s">
        <v>502</v>
      </c>
      <c r="F810" s="101" t="s">
        <v>178</v>
      </c>
      <c r="G810" s="101" t="s">
        <v>1199</v>
      </c>
      <c r="H810" s="102">
        <v>2268</v>
      </c>
      <c r="I810" s="100">
        <v>2</v>
      </c>
      <c r="J810" s="105">
        <f>สกลนคร!F125</f>
        <v>334833.5</v>
      </c>
      <c r="K810" s="104">
        <f>สกลนคร!AI125</f>
        <v>429745.9</v>
      </c>
      <c r="L810" s="105">
        <f>สกลนคร!AJ125</f>
        <v>1740404.6800000002</v>
      </c>
      <c r="M810" s="105">
        <f>สกลนคร!AK125</f>
        <v>1540313.55</v>
      </c>
      <c r="N810" s="101"/>
      <c r="O810" s="101"/>
      <c r="P810" s="101"/>
      <c r="Q810" s="93">
        <f t="shared" si="29"/>
        <v>200091.13000000012</v>
      </c>
      <c r="R810" s="94">
        <f t="shared" si="30"/>
        <v>767.37419753086431</v>
      </c>
    </row>
    <row r="811" spans="1:18" x14ac:dyDescent="0.35">
      <c r="A811" s="100">
        <v>3</v>
      </c>
      <c r="B811" s="101" t="s">
        <v>59</v>
      </c>
      <c r="C811" s="101" t="s">
        <v>501</v>
      </c>
      <c r="D811" s="101" t="s">
        <v>136</v>
      </c>
      <c r="E811" s="101" t="s">
        <v>502</v>
      </c>
      <c r="F811" s="101" t="s">
        <v>178</v>
      </c>
      <c r="G811" s="101" t="s">
        <v>1200</v>
      </c>
      <c r="H811" s="102">
        <v>6925</v>
      </c>
      <c r="I811" s="100">
        <v>5</v>
      </c>
      <c r="J811" s="105">
        <f>สกลนคร!F126</f>
        <v>554717.43000000005</v>
      </c>
      <c r="K811" s="104">
        <f>สกลนคร!AI126</f>
        <v>640090.99</v>
      </c>
      <c r="L811" s="105">
        <f>สกลนคร!AJ126</f>
        <v>4070476.93</v>
      </c>
      <c r="M811" s="105">
        <f>สกลนคร!AK126</f>
        <v>3198571.0900000003</v>
      </c>
      <c r="N811" s="101"/>
      <c r="O811" s="101"/>
      <c r="P811" s="101"/>
      <c r="Q811" s="93">
        <f t="shared" si="29"/>
        <v>871905.83999999985</v>
      </c>
      <c r="R811" s="94">
        <f t="shared" si="30"/>
        <v>587.79450252707579</v>
      </c>
    </row>
    <row r="812" spans="1:18" x14ac:dyDescent="0.35">
      <c r="A812" s="100">
        <v>4</v>
      </c>
      <c r="B812" s="101" t="s">
        <v>59</v>
      </c>
      <c r="C812" s="101" t="s">
        <v>501</v>
      </c>
      <c r="D812" s="101" t="s">
        <v>136</v>
      </c>
      <c r="E812" s="101" t="s">
        <v>502</v>
      </c>
      <c r="F812" s="101" t="s">
        <v>178</v>
      </c>
      <c r="G812" s="101" t="s">
        <v>1201</v>
      </c>
      <c r="H812" s="102">
        <v>2220</v>
      </c>
      <c r="I812" s="100">
        <v>2</v>
      </c>
      <c r="J812" s="105">
        <f>สกลนคร!F127</f>
        <v>312493.07</v>
      </c>
      <c r="K812" s="104">
        <f>สกลนคร!AI127</f>
        <v>291987.97000000003</v>
      </c>
      <c r="L812" s="105">
        <f>สกลนคร!AJ127</f>
        <v>1676769.13</v>
      </c>
      <c r="M812" s="105">
        <f>สกลนคร!AK127</f>
        <v>1409798.49</v>
      </c>
      <c r="N812" s="101"/>
      <c r="O812" s="101"/>
      <c r="P812" s="101"/>
      <c r="Q812" s="93">
        <f t="shared" si="29"/>
        <v>266970.6399999999</v>
      </c>
      <c r="R812" s="94">
        <f t="shared" si="30"/>
        <v>755.30140990990981</v>
      </c>
    </row>
    <row r="813" spans="1:18" x14ac:dyDescent="0.35">
      <c r="A813" s="100">
        <v>5</v>
      </c>
      <c r="B813" s="101" t="s">
        <v>59</v>
      </c>
      <c r="C813" s="101" t="s">
        <v>501</v>
      </c>
      <c r="D813" s="101" t="s">
        <v>136</v>
      </c>
      <c r="E813" s="101" t="s">
        <v>502</v>
      </c>
      <c r="F813" s="101" t="s">
        <v>178</v>
      </c>
      <c r="G813" s="101" t="s">
        <v>1202</v>
      </c>
      <c r="H813" s="102">
        <v>4522</v>
      </c>
      <c r="I813" s="100">
        <v>4</v>
      </c>
      <c r="J813" s="105">
        <f>สกลนคร!F128</f>
        <v>688027.05</v>
      </c>
      <c r="K813" s="104">
        <f>สกลนคร!AI128</f>
        <v>874353.97000000009</v>
      </c>
      <c r="L813" s="105">
        <f>สกลนคร!AJ128</f>
        <v>3145890.81</v>
      </c>
      <c r="M813" s="105">
        <f>สกลนคร!AK128</f>
        <v>2486177.06</v>
      </c>
      <c r="N813" s="101"/>
      <c r="O813" s="101"/>
      <c r="P813" s="101"/>
      <c r="Q813" s="93">
        <f t="shared" si="29"/>
        <v>659713.75</v>
      </c>
      <c r="R813" s="94">
        <f t="shared" si="30"/>
        <v>695.68571649712521</v>
      </c>
    </row>
    <row r="814" spans="1:18" x14ac:dyDescent="0.35">
      <c r="A814" s="100">
        <v>6</v>
      </c>
      <c r="B814" s="101" t="s">
        <v>59</v>
      </c>
      <c r="C814" s="101" t="s">
        <v>501</v>
      </c>
      <c r="D814" s="101" t="s">
        <v>136</v>
      </c>
      <c r="E814" s="101" t="s">
        <v>502</v>
      </c>
      <c r="F814" s="101" t="s">
        <v>178</v>
      </c>
      <c r="G814" s="101" t="s">
        <v>1203</v>
      </c>
      <c r="H814" s="102">
        <v>6374</v>
      </c>
      <c r="I814" s="100">
        <v>5</v>
      </c>
      <c r="J814" s="105">
        <f>สกลนคร!F129</f>
        <v>737760.41</v>
      </c>
      <c r="K814" s="104">
        <f>สกลนคร!AI129</f>
        <v>786146.70000000007</v>
      </c>
      <c r="L814" s="105">
        <f>สกลนคร!AJ129</f>
        <v>2643824.17</v>
      </c>
      <c r="M814" s="105">
        <f>สกลนคร!AK129</f>
        <v>2421839.85</v>
      </c>
      <c r="N814" s="101"/>
      <c r="O814" s="101"/>
      <c r="P814" s="101"/>
      <c r="Q814" s="93">
        <f t="shared" si="29"/>
        <v>221984.31999999983</v>
      </c>
      <c r="R814" s="94">
        <f t="shared" si="30"/>
        <v>414.78258079698776</v>
      </c>
    </row>
    <row r="815" spans="1:18" x14ac:dyDescent="0.35">
      <c r="A815" s="100">
        <v>7</v>
      </c>
      <c r="B815" s="101" t="s">
        <v>59</v>
      </c>
      <c r="C815" s="101" t="s">
        <v>501</v>
      </c>
      <c r="D815" s="101" t="s">
        <v>136</v>
      </c>
      <c r="E815" s="101" t="s">
        <v>502</v>
      </c>
      <c r="F815" s="101" t="s">
        <v>178</v>
      </c>
      <c r="G815" s="101" t="s">
        <v>1204</v>
      </c>
      <c r="H815" s="102">
        <v>1670</v>
      </c>
      <c r="I815" s="100">
        <v>2</v>
      </c>
      <c r="J815" s="105">
        <f>สกลนคร!F130</f>
        <v>199043.53</v>
      </c>
      <c r="K815" s="104">
        <f>สกลนคร!AI130</f>
        <v>249142.18</v>
      </c>
      <c r="L815" s="105">
        <f>สกลนคร!AJ130</f>
        <v>1320146.3799999999</v>
      </c>
      <c r="M815" s="105">
        <f>สกลนคร!AK130</f>
        <v>1156375.31</v>
      </c>
      <c r="N815" s="101"/>
      <c r="O815" s="101"/>
      <c r="P815" s="101"/>
      <c r="Q815" s="93">
        <f t="shared" si="29"/>
        <v>163771.06999999983</v>
      </c>
      <c r="R815" s="94">
        <f t="shared" si="30"/>
        <v>790.50681437125741</v>
      </c>
    </row>
    <row r="816" spans="1:18" x14ac:dyDescent="0.35">
      <c r="A816" s="100">
        <v>8</v>
      </c>
      <c r="B816" s="101" t="s">
        <v>59</v>
      </c>
      <c r="C816" s="101" t="s">
        <v>501</v>
      </c>
      <c r="D816" s="101" t="s">
        <v>136</v>
      </c>
      <c r="E816" s="101" t="s">
        <v>502</v>
      </c>
      <c r="F816" s="101" t="s">
        <v>178</v>
      </c>
      <c r="G816" s="101" t="s">
        <v>1205</v>
      </c>
      <c r="H816" s="102">
        <v>1892</v>
      </c>
      <c r="I816" s="100">
        <v>2</v>
      </c>
      <c r="J816" s="105">
        <f>สกลนคร!F131</f>
        <v>241315.94</v>
      </c>
      <c r="K816" s="104">
        <f>สกลนคร!AI131</f>
        <v>278439.11</v>
      </c>
      <c r="L816" s="105">
        <f>สกลนคร!AJ131</f>
        <v>1540808.9300000002</v>
      </c>
      <c r="M816" s="105">
        <f>สกลนคร!AK131</f>
        <v>1510343.29</v>
      </c>
      <c r="N816" s="101"/>
      <c r="O816" s="101"/>
      <c r="P816" s="101"/>
      <c r="Q816" s="93">
        <f t="shared" si="29"/>
        <v>30465.64000000013</v>
      </c>
      <c r="R816" s="94">
        <f t="shared" si="30"/>
        <v>814.38104122621576</v>
      </c>
    </row>
    <row r="817" spans="1:18" x14ac:dyDescent="0.35">
      <c r="A817" s="100">
        <v>9</v>
      </c>
      <c r="B817" s="101" t="s">
        <v>59</v>
      </c>
      <c r="C817" s="101" t="s">
        <v>501</v>
      </c>
      <c r="D817" s="101" t="s">
        <v>136</v>
      </c>
      <c r="E817" s="101" t="s">
        <v>502</v>
      </c>
      <c r="F817" s="101" t="s">
        <v>178</v>
      </c>
      <c r="G817" s="101" t="s">
        <v>1206</v>
      </c>
      <c r="H817" s="102">
        <v>4319</v>
      </c>
      <c r="I817" s="100">
        <v>3</v>
      </c>
      <c r="J817" s="105">
        <f>สกลนคร!F132</f>
        <v>430587.48</v>
      </c>
      <c r="K817" s="104">
        <f>สกลนคร!AI132</f>
        <v>554304.11</v>
      </c>
      <c r="L817" s="105">
        <f>สกลนคร!AJ132</f>
        <v>2429424.7199999997</v>
      </c>
      <c r="M817" s="105">
        <f>สกลนคร!AK132</f>
        <v>2044164.4000000001</v>
      </c>
      <c r="N817" s="101"/>
      <c r="O817" s="101"/>
      <c r="P817" s="101"/>
      <c r="Q817" s="93">
        <f t="shared" si="29"/>
        <v>385260.3199999996</v>
      </c>
      <c r="R817" s="94">
        <f t="shared" si="30"/>
        <v>562.49704098170866</v>
      </c>
    </row>
    <row r="818" spans="1:18" x14ac:dyDescent="0.35">
      <c r="A818" s="100">
        <v>10</v>
      </c>
      <c r="B818" s="101" t="s">
        <v>59</v>
      </c>
      <c r="C818" s="101" t="s">
        <v>501</v>
      </c>
      <c r="D818" s="101" t="s">
        <v>136</v>
      </c>
      <c r="E818" s="101" t="s">
        <v>502</v>
      </c>
      <c r="F818" s="101" t="s">
        <v>178</v>
      </c>
      <c r="G818" s="101" t="s">
        <v>1207</v>
      </c>
      <c r="H818" s="102">
        <v>5001</v>
      </c>
      <c r="I818" s="100">
        <v>4</v>
      </c>
      <c r="J818" s="105">
        <f>สกลนคร!F133</f>
        <v>597628.24</v>
      </c>
      <c r="K818" s="104">
        <f>สกลนคร!AI133</f>
        <v>707567.52</v>
      </c>
      <c r="L818" s="105">
        <f>สกลนคร!AJ133</f>
        <v>2036227.1</v>
      </c>
      <c r="M818" s="105">
        <f>สกลนคร!AK133</f>
        <v>1930060.8399999999</v>
      </c>
      <c r="N818" s="101"/>
      <c r="O818" s="101"/>
      <c r="P818" s="101"/>
      <c r="Q818" s="93">
        <f t="shared" si="29"/>
        <v>106166.26000000024</v>
      </c>
      <c r="R818" s="94">
        <f t="shared" si="30"/>
        <v>407.1639872025595</v>
      </c>
    </row>
    <row r="819" spans="1:18" x14ac:dyDescent="0.35">
      <c r="A819" s="100">
        <v>11</v>
      </c>
      <c r="B819" s="101" t="s">
        <v>59</v>
      </c>
      <c r="C819" s="101" t="s">
        <v>501</v>
      </c>
      <c r="D819" s="101" t="s">
        <v>136</v>
      </c>
      <c r="E819" s="101" t="s">
        <v>502</v>
      </c>
      <c r="F819" s="101" t="s">
        <v>178</v>
      </c>
      <c r="G819" s="101" t="s">
        <v>1208</v>
      </c>
      <c r="H819" s="102">
        <v>6425</v>
      </c>
      <c r="I819" s="100">
        <v>5</v>
      </c>
      <c r="J819" s="105">
        <f>สกลนคร!F134</f>
        <v>240035.45</v>
      </c>
      <c r="K819" s="104">
        <f>สกลนคร!AI134</f>
        <v>318169.69</v>
      </c>
      <c r="L819" s="105">
        <f>สกลนคร!AJ134</f>
        <v>2602092.8200000003</v>
      </c>
      <c r="M819" s="105">
        <f>สกลนคร!AK134</f>
        <v>2284101.41</v>
      </c>
      <c r="N819" s="101"/>
      <c r="O819" s="101"/>
      <c r="P819" s="101"/>
      <c r="Q819" s="93">
        <f t="shared" si="29"/>
        <v>317991.41000000015</v>
      </c>
      <c r="R819" s="94">
        <f t="shared" si="30"/>
        <v>404.99499143968876</v>
      </c>
    </row>
    <row r="820" spans="1:18" x14ac:dyDescent="0.35">
      <c r="A820" s="100">
        <v>12</v>
      </c>
      <c r="B820" s="101" t="s">
        <v>59</v>
      </c>
      <c r="C820" s="101" t="s">
        <v>501</v>
      </c>
      <c r="D820" s="101" t="s">
        <v>136</v>
      </c>
      <c r="E820" s="101" t="s">
        <v>502</v>
      </c>
      <c r="F820" s="101" t="s">
        <v>178</v>
      </c>
      <c r="G820" s="101" t="s">
        <v>1209</v>
      </c>
      <c r="H820" s="102">
        <v>844</v>
      </c>
      <c r="I820" s="100">
        <v>1</v>
      </c>
      <c r="J820" s="105">
        <f>สกลนคร!F135</f>
        <v>173875.44</v>
      </c>
      <c r="K820" s="104">
        <f>สกลนคร!AI135</f>
        <v>201878.18</v>
      </c>
      <c r="L820" s="105">
        <f>สกลนคร!AJ135</f>
        <v>1120106.3700000001</v>
      </c>
      <c r="M820" s="105">
        <f>สกลนคร!AK135</f>
        <v>1038869.34</v>
      </c>
      <c r="N820" s="101"/>
      <c r="O820" s="101"/>
      <c r="P820" s="101"/>
      <c r="Q820" s="93">
        <f t="shared" si="29"/>
        <v>81237.030000000144</v>
      </c>
      <c r="R820" s="94">
        <f t="shared" si="30"/>
        <v>1327.1402488151659</v>
      </c>
    </row>
    <row r="821" spans="1:18" s="112" customFormat="1" x14ac:dyDescent="0.35">
      <c r="A821" s="106">
        <v>11</v>
      </c>
      <c r="B821" s="107" t="s">
        <v>59</v>
      </c>
      <c r="C821" s="107"/>
      <c r="D821" s="107"/>
      <c r="E821" s="107" t="s">
        <v>75</v>
      </c>
      <c r="F821" s="107"/>
      <c r="G821" s="107" t="s">
        <v>504</v>
      </c>
      <c r="H821" s="113">
        <f>SUM(H809:H820)</f>
        <v>42460</v>
      </c>
      <c r="I821" s="106"/>
      <c r="J821" s="109">
        <f>SUM(J809:J820)</f>
        <v>4510317.54</v>
      </c>
      <c r="K821" s="109">
        <f>SUM(K809:K820)</f>
        <v>5331826.32</v>
      </c>
      <c r="L821" s="109">
        <f>SUM(L809:L820)</f>
        <v>24326172.040000003</v>
      </c>
      <c r="M821" s="109">
        <f>SUM(M809:M820)</f>
        <v>21020614.630000003</v>
      </c>
      <c r="N821" s="107">
        <v>11</v>
      </c>
      <c r="O821" s="107">
        <v>11</v>
      </c>
      <c r="P821" s="107">
        <f>N821-O821</f>
        <v>0</v>
      </c>
      <c r="Q821" s="110">
        <f t="shared" si="29"/>
        <v>3305557.41</v>
      </c>
      <c r="R821" s="111">
        <f>L821/H821</f>
        <v>572.91973716439009</v>
      </c>
    </row>
    <row r="822" spans="1:18" x14ac:dyDescent="0.35">
      <c r="A822" s="100">
        <v>1</v>
      </c>
      <c r="B822" s="101" t="s">
        <v>59</v>
      </c>
      <c r="C822" s="101" t="s">
        <v>505</v>
      </c>
      <c r="D822" s="101" t="s">
        <v>152</v>
      </c>
      <c r="E822" s="101" t="s">
        <v>506</v>
      </c>
      <c r="F822" s="101" t="s">
        <v>208</v>
      </c>
      <c r="G822" s="101" t="s">
        <v>507</v>
      </c>
      <c r="H822" s="102"/>
      <c r="I822" s="100"/>
      <c r="J822" s="103"/>
      <c r="K822" s="104"/>
      <c r="L822" s="105"/>
      <c r="M822" s="105"/>
      <c r="N822" s="101"/>
      <c r="O822" s="101"/>
      <c r="P822" s="101"/>
    </row>
    <row r="823" spans="1:18" x14ac:dyDescent="0.35">
      <c r="A823" s="100">
        <v>2</v>
      </c>
      <c r="B823" s="101" t="s">
        <v>59</v>
      </c>
      <c r="C823" s="101" t="s">
        <v>505</v>
      </c>
      <c r="D823" s="101" t="s">
        <v>152</v>
      </c>
      <c r="E823" s="101" t="s">
        <v>506</v>
      </c>
      <c r="F823" s="101" t="s">
        <v>178</v>
      </c>
      <c r="G823" s="101" t="s">
        <v>1210</v>
      </c>
      <c r="H823" s="102">
        <v>8316</v>
      </c>
      <c r="I823" s="100">
        <v>5</v>
      </c>
      <c r="J823" s="105">
        <f>สกลนคร!F136</f>
        <v>1198036.48</v>
      </c>
      <c r="K823" s="104">
        <f>สกลนคร!AI136</f>
        <v>1255374.8599999999</v>
      </c>
      <c r="L823" s="105">
        <f>สกลนคร!AJ136</f>
        <v>4252855.7300000004</v>
      </c>
      <c r="M823" s="105">
        <f>สกลนคร!AK136</f>
        <v>3518879.3600000003</v>
      </c>
      <c r="N823" s="101"/>
      <c r="O823" s="101"/>
      <c r="P823" s="101"/>
      <c r="Q823" s="93">
        <f t="shared" si="29"/>
        <v>733976.37000000011</v>
      </c>
      <c r="R823" s="94">
        <f t="shared" si="30"/>
        <v>511.40641293891298</v>
      </c>
    </row>
    <row r="824" spans="1:18" x14ac:dyDescent="0.35">
      <c r="A824" s="100">
        <v>3</v>
      </c>
      <c r="B824" s="101" t="s">
        <v>59</v>
      </c>
      <c r="C824" s="101" t="s">
        <v>505</v>
      </c>
      <c r="D824" s="101" t="s">
        <v>152</v>
      </c>
      <c r="E824" s="101" t="s">
        <v>506</v>
      </c>
      <c r="F824" s="101" t="s">
        <v>178</v>
      </c>
      <c r="G824" s="101" t="s">
        <v>1211</v>
      </c>
      <c r="H824" s="102">
        <v>4905</v>
      </c>
      <c r="I824" s="100">
        <v>4</v>
      </c>
      <c r="J824" s="105">
        <f>สกลนคร!F137</f>
        <v>482110.67</v>
      </c>
      <c r="K824" s="104">
        <f>สกลนคร!AI137</f>
        <v>635962.25</v>
      </c>
      <c r="L824" s="105">
        <f>สกลนคร!AJ137</f>
        <v>2497081.41</v>
      </c>
      <c r="M824" s="105">
        <f>สกลนคร!AK137</f>
        <v>2385251.71</v>
      </c>
      <c r="N824" s="101"/>
      <c r="O824" s="101"/>
      <c r="P824" s="101"/>
      <c r="Q824" s="93">
        <f t="shared" si="29"/>
        <v>111829.70000000019</v>
      </c>
      <c r="R824" s="94">
        <f t="shared" si="30"/>
        <v>509.08897247706426</v>
      </c>
    </row>
    <row r="825" spans="1:18" x14ac:dyDescent="0.35">
      <c r="A825" s="100">
        <v>4</v>
      </c>
      <c r="B825" s="101" t="s">
        <v>59</v>
      </c>
      <c r="C825" s="101" t="s">
        <v>505</v>
      </c>
      <c r="D825" s="101" t="s">
        <v>152</v>
      </c>
      <c r="E825" s="101" t="s">
        <v>506</v>
      </c>
      <c r="F825" s="101" t="s">
        <v>178</v>
      </c>
      <c r="G825" s="101" t="s">
        <v>1212</v>
      </c>
      <c r="H825" s="102">
        <v>4320</v>
      </c>
      <c r="I825" s="100">
        <v>3</v>
      </c>
      <c r="J825" s="105">
        <f>สกลนคร!F138</f>
        <v>703844.57</v>
      </c>
      <c r="K825" s="104">
        <f>สกลนคร!AI138</f>
        <v>725421.48999999987</v>
      </c>
      <c r="L825" s="105">
        <f>สกลนคร!AJ138</f>
        <v>3016661.3200000003</v>
      </c>
      <c r="M825" s="105">
        <f>สกลนคร!AK138</f>
        <v>2585351.34</v>
      </c>
      <c r="N825" s="101"/>
      <c r="O825" s="101"/>
      <c r="P825" s="101"/>
      <c r="Q825" s="93">
        <f t="shared" si="29"/>
        <v>431309.98000000045</v>
      </c>
      <c r="R825" s="94">
        <f t="shared" si="30"/>
        <v>698.30123148148152</v>
      </c>
    </row>
    <row r="826" spans="1:18" x14ac:dyDescent="0.35">
      <c r="A826" s="100">
        <v>5</v>
      </c>
      <c r="B826" s="101" t="s">
        <v>59</v>
      </c>
      <c r="C826" s="101" t="s">
        <v>505</v>
      </c>
      <c r="D826" s="101" t="s">
        <v>152</v>
      </c>
      <c r="E826" s="101" t="s">
        <v>506</v>
      </c>
      <c r="F826" s="101" t="s">
        <v>178</v>
      </c>
      <c r="G826" s="101" t="s">
        <v>1213</v>
      </c>
      <c r="H826" s="102">
        <v>4626</v>
      </c>
      <c r="I826" s="100">
        <v>4</v>
      </c>
      <c r="J826" s="105">
        <f>สกลนคร!F139</f>
        <v>883448.49</v>
      </c>
      <c r="K826" s="104">
        <f>สกลนคร!AI139</f>
        <v>998817.3</v>
      </c>
      <c r="L826" s="105">
        <f>สกลนคร!AJ139</f>
        <v>2666014.37</v>
      </c>
      <c r="M826" s="105">
        <f>สกลนคร!AK139</f>
        <v>2178969.41</v>
      </c>
      <c r="N826" s="101"/>
      <c r="O826" s="101"/>
      <c r="P826" s="101"/>
      <c r="Q826" s="93">
        <f t="shared" si="29"/>
        <v>487044.95999999996</v>
      </c>
      <c r="R826" s="94">
        <f t="shared" si="30"/>
        <v>576.31093169044539</v>
      </c>
    </row>
    <row r="827" spans="1:18" x14ac:dyDescent="0.35">
      <c r="A827" s="100">
        <v>6</v>
      </c>
      <c r="B827" s="101" t="s">
        <v>59</v>
      </c>
      <c r="C827" s="101" t="s">
        <v>505</v>
      </c>
      <c r="D827" s="101" t="s">
        <v>152</v>
      </c>
      <c r="E827" s="101" t="s">
        <v>506</v>
      </c>
      <c r="F827" s="101" t="s">
        <v>178</v>
      </c>
      <c r="G827" s="101" t="s">
        <v>1214</v>
      </c>
      <c r="H827" s="102">
        <v>5198</v>
      </c>
      <c r="I827" s="100">
        <v>4</v>
      </c>
      <c r="J827" s="105">
        <f>สกลนคร!F140</f>
        <v>487695.8</v>
      </c>
      <c r="K827" s="104">
        <f>สกลนคร!AI140</f>
        <v>510935.65</v>
      </c>
      <c r="L827" s="105">
        <f>สกลนคร!AJ140</f>
        <v>2507669.13</v>
      </c>
      <c r="M827" s="105">
        <f>สกลนคร!AK140</f>
        <v>2254210.0700000003</v>
      </c>
      <c r="N827" s="101"/>
      <c r="O827" s="101"/>
      <c r="P827" s="101"/>
      <c r="Q827" s="93">
        <f t="shared" si="29"/>
        <v>253459.05999999959</v>
      </c>
      <c r="R827" s="94">
        <f t="shared" si="30"/>
        <v>482.42961331281259</v>
      </c>
    </row>
    <row r="828" spans="1:18" x14ac:dyDescent="0.35">
      <c r="A828" s="100">
        <v>7</v>
      </c>
      <c r="B828" s="101" t="s">
        <v>59</v>
      </c>
      <c r="C828" s="101" t="s">
        <v>505</v>
      </c>
      <c r="D828" s="101" t="s">
        <v>152</v>
      </c>
      <c r="E828" s="101" t="s">
        <v>506</v>
      </c>
      <c r="F828" s="101" t="s">
        <v>178</v>
      </c>
      <c r="G828" s="101" t="s">
        <v>1215</v>
      </c>
      <c r="H828" s="102">
        <v>3390</v>
      </c>
      <c r="I828" s="100">
        <v>3</v>
      </c>
      <c r="J828" s="105">
        <f>สกลนคร!F141</f>
        <v>436755.32</v>
      </c>
      <c r="K828" s="104">
        <f>สกลนคร!AI141</f>
        <v>561228.51</v>
      </c>
      <c r="L828" s="105">
        <f>สกลนคร!AJ141</f>
        <v>2235447.13</v>
      </c>
      <c r="M828" s="105">
        <f>สกลนคร!AK141</f>
        <v>1839574.3900000001</v>
      </c>
      <c r="N828" s="101"/>
      <c r="O828" s="101"/>
      <c r="P828" s="101"/>
      <c r="Q828" s="93">
        <f t="shared" si="29"/>
        <v>395872.73999999976</v>
      </c>
      <c r="R828" s="94">
        <f t="shared" si="30"/>
        <v>659.42393215339234</v>
      </c>
    </row>
    <row r="829" spans="1:18" x14ac:dyDescent="0.35">
      <c r="A829" s="100">
        <v>8</v>
      </c>
      <c r="B829" s="101" t="s">
        <v>59</v>
      </c>
      <c r="C829" s="101" t="s">
        <v>505</v>
      </c>
      <c r="D829" s="101" t="s">
        <v>152</v>
      </c>
      <c r="E829" s="101" t="s">
        <v>506</v>
      </c>
      <c r="F829" s="101" t="s">
        <v>178</v>
      </c>
      <c r="G829" s="101" t="s">
        <v>1216</v>
      </c>
      <c r="H829" s="102">
        <v>6479</v>
      </c>
      <c r="I829" s="100">
        <v>5</v>
      </c>
      <c r="J829" s="105">
        <f>สกลนคร!F142</f>
        <v>877887.89</v>
      </c>
      <c r="K829" s="104">
        <f>สกลนคร!AI142</f>
        <v>826324.28</v>
      </c>
      <c r="L829" s="105">
        <f>สกลนคร!AJ142</f>
        <v>2653459.23</v>
      </c>
      <c r="M829" s="105">
        <f>สกลนคร!AK142</f>
        <v>2340986.52</v>
      </c>
      <c r="N829" s="101"/>
      <c r="O829" s="101"/>
      <c r="P829" s="101"/>
      <c r="Q829" s="93">
        <f t="shared" si="29"/>
        <v>312472.70999999996</v>
      </c>
      <c r="R829" s="94">
        <f t="shared" si="30"/>
        <v>409.54765087204817</v>
      </c>
    </row>
    <row r="830" spans="1:18" x14ac:dyDescent="0.35">
      <c r="A830" s="100">
        <v>9</v>
      </c>
      <c r="B830" s="101" t="s">
        <v>59</v>
      </c>
      <c r="C830" s="101" t="s">
        <v>505</v>
      </c>
      <c r="D830" s="101" t="s">
        <v>152</v>
      </c>
      <c r="E830" s="101" t="s">
        <v>506</v>
      </c>
      <c r="F830" s="101" t="s">
        <v>178</v>
      </c>
      <c r="G830" s="101" t="s">
        <v>1217</v>
      </c>
      <c r="H830" s="102">
        <v>4187</v>
      </c>
      <c r="I830" s="100">
        <v>3</v>
      </c>
      <c r="J830" s="105">
        <f>สกลนคร!F143</f>
        <v>537015.06000000006</v>
      </c>
      <c r="K830" s="104">
        <f>สกลนคร!AI143</f>
        <v>612970.41</v>
      </c>
      <c r="L830" s="105">
        <f>สกลนคร!AJ143</f>
        <v>2570508.7599999998</v>
      </c>
      <c r="M830" s="105">
        <f>สกลนคร!AK143</f>
        <v>2236921.5300000003</v>
      </c>
      <c r="N830" s="101"/>
      <c r="O830" s="101"/>
      <c r="P830" s="101"/>
      <c r="Q830" s="93">
        <f t="shared" si="29"/>
        <v>333587.22999999952</v>
      </c>
      <c r="R830" s="94">
        <f t="shared" si="30"/>
        <v>613.92614282302361</v>
      </c>
    </row>
    <row r="831" spans="1:18" x14ac:dyDescent="0.35">
      <c r="A831" s="100">
        <v>10</v>
      </c>
      <c r="B831" s="101" t="s">
        <v>59</v>
      </c>
      <c r="C831" s="101" t="s">
        <v>505</v>
      </c>
      <c r="D831" s="101" t="s">
        <v>152</v>
      </c>
      <c r="E831" s="101" t="s">
        <v>506</v>
      </c>
      <c r="F831" s="101" t="s">
        <v>178</v>
      </c>
      <c r="G831" s="101" t="s">
        <v>1218</v>
      </c>
      <c r="H831" s="102">
        <v>3100</v>
      </c>
      <c r="I831" s="100">
        <v>3</v>
      </c>
      <c r="J831" s="105">
        <f>สกลนคร!F144</f>
        <v>400552.83</v>
      </c>
      <c r="K831" s="104">
        <f>สกลนคร!AI144</f>
        <v>315003.93000000005</v>
      </c>
      <c r="L831" s="105">
        <f>สกลนคร!AJ144</f>
        <v>2112039.14</v>
      </c>
      <c r="M831" s="105">
        <f>สกลนคร!AK144</f>
        <v>2422429.1</v>
      </c>
      <c r="N831" s="101"/>
      <c r="O831" s="101"/>
      <c r="P831" s="101"/>
      <c r="Q831" s="93">
        <f t="shared" si="29"/>
        <v>-310389.95999999996</v>
      </c>
      <c r="R831" s="94">
        <f t="shared" si="30"/>
        <v>681.30294838709676</v>
      </c>
    </row>
    <row r="832" spans="1:18" x14ac:dyDescent="0.35">
      <c r="A832" s="100">
        <v>11</v>
      </c>
      <c r="B832" s="101" t="s">
        <v>59</v>
      </c>
      <c r="C832" s="101" t="s">
        <v>505</v>
      </c>
      <c r="D832" s="101" t="s">
        <v>152</v>
      </c>
      <c r="E832" s="101" t="s">
        <v>506</v>
      </c>
      <c r="F832" s="101" t="s">
        <v>178</v>
      </c>
      <c r="G832" s="101" t="s">
        <v>1219</v>
      </c>
      <c r="H832" s="102">
        <v>4991</v>
      </c>
      <c r="I832" s="100">
        <v>4</v>
      </c>
      <c r="J832" s="105">
        <f>สกลนคร!F145</f>
        <v>736103.21</v>
      </c>
      <c r="K832" s="104">
        <f>สกลนคร!AI145</f>
        <v>817038.61</v>
      </c>
      <c r="L832" s="105">
        <f>สกลนคร!AJ145</f>
        <v>3526392.44</v>
      </c>
      <c r="M832" s="105">
        <f>สกลนคร!AK145</f>
        <v>2830761.92</v>
      </c>
      <c r="N832" s="101"/>
      <c r="O832" s="101"/>
      <c r="P832" s="101"/>
      <c r="Q832" s="93">
        <f t="shared" si="29"/>
        <v>695630.52</v>
      </c>
      <c r="R832" s="94">
        <f t="shared" si="30"/>
        <v>706.55027850130239</v>
      </c>
    </row>
    <row r="833" spans="1:18" x14ac:dyDescent="0.35">
      <c r="A833" s="100">
        <v>12</v>
      </c>
      <c r="B833" s="101" t="s">
        <v>59</v>
      </c>
      <c r="C833" s="101" t="s">
        <v>505</v>
      </c>
      <c r="D833" s="101" t="s">
        <v>152</v>
      </c>
      <c r="E833" s="101" t="s">
        <v>506</v>
      </c>
      <c r="F833" s="101" t="s">
        <v>178</v>
      </c>
      <c r="G833" s="101" t="s">
        <v>1220</v>
      </c>
      <c r="H833" s="102">
        <v>4769</v>
      </c>
      <c r="I833" s="100">
        <v>4</v>
      </c>
      <c r="J833" s="105">
        <f>สกลนคร!F146</f>
        <v>713370.37</v>
      </c>
      <c r="K833" s="104">
        <f>สกลนคร!AI146</f>
        <v>882266.28</v>
      </c>
      <c r="L833" s="105">
        <f>สกลนคร!AJ146</f>
        <v>3510622.02</v>
      </c>
      <c r="M833" s="105">
        <f>สกลนคร!AK146</f>
        <v>2903210.6599999997</v>
      </c>
      <c r="N833" s="101"/>
      <c r="O833" s="101"/>
      <c r="P833" s="101"/>
      <c r="Q833" s="93">
        <f t="shared" si="29"/>
        <v>607411.36000000034</v>
      </c>
      <c r="R833" s="94">
        <f t="shared" si="30"/>
        <v>736.13378486055774</v>
      </c>
    </row>
    <row r="834" spans="1:18" x14ac:dyDescent="0.35">
      <c r="A834" s="100">
        <v>13</v>
      </c>
      <c r="B834" s="101" t="s">
        <v>59</v>
      </c>
      <c r="C834" s="101" t="s">
        <v>505</v>
      </c>
      <c r="D834" s="101" t="s">
        <v>152</v>
      </c>
      <c r="E834" s="101" t="s">
        <v>506</v>
      </c>
      <c r="F834" s="101" t="s">
        <v>178</v>
      </c>
      <c r="G834" s="101" t="s">
        <v>1221</v>
      </c>
      <c r="H834" s="102">
        <v>6957</v>
      </c>
      <c r="I834" s="100">
        <v>5</v>
      </c>
      <c r="J834" s="105">
        <f>สกลนคร!F147</f>
        <v>862857.71</v>
      </c>
      <c r="K834" s="104">
        <f>สกลนคร!AI147</f>
        <v>999660.7699999999</v>
      </c>
      <c r="L834" s="105">
        <f>สกลนคร!AJ147</f>
        <v>3643006.04</v>
      </c>
      <c r="M834" s="105">
        <f>สกลนคร!AK147</f>
        <v>2970047.42</v>
      </c>
      <c r="N834" s="101"/>
      <c r="O834" s="101"/>
      <c r="P834" s="101"/>
      <c r="Q834" s="93">
        <f t="shared" si="29"/>
        <v>672958.62000000011</v>
      </c>
      <c r="R834" s="94">
        <f t="shared" si="30"/>
        <v>523.64611757941645</v>
      </c>
    </row>
    <row r="835" spans="1:18" x14ac:dyDescent="0.35">
      <c r="A835" s="100">
        <v>14</v>
      </c>
      <c r="B835" s="101" t="s">
        <v>59</v>
      </c>
      <c r="C835" s="101" t="s">
        <v>505</v>
      </c>
      <c r="D835" s="101" t="s">
        <v>152</v>
      </c>
      <c r="E835" s="101" t="s">
        <v>506</v>
      </c>
      <c r="F835" s="101" t="s">
        <v>178</v>
      </c>
      <c r="G835" s="101" t="s">
        <v>1222</v>
      </c>
      <c r="H835" s="102">
        <v>5065</v>
      </c>
      <c r="I835" s="100">
        <v>4</v>
      </c>
      <c r="J835" s="105">
        <f>สกลนคร!F148</f>
        <v>839197.27</v>
      </c>
      <c r="K835" s="104">
        <f>สกลนคร!AI148</f>
        <v>873217.67</v>
      </c>
      <c r="L835" s="105">
        <f>สกลนคร!AJ148</f>
        <v>2604090.2599999998</v>
      </c>
      <c r="M835" s="105">
        <f>สกลนคร!AK148</f>
        <v>2188628.04</v>
      </c>
      <c r="N835" s="101"/>
      <c r="O835" s="101"/>
      <c r="P835" s="101"/>
      <c r="Q835" s="93">
        <f t="shared" si="29"/>
        <v>415462.21999999974</v>
      </c>
      <c r="R835" s="94">
        <f t="shared" si="30"/>
        <v>514.13430602171763</v>
      </c>
    </row>
    <row r="836" spans="1:18" x14ac:dyDescent="0.35">
      <c r="A836" s="100">
        <v>15</v>
      </c>
      <c r="B836" s="101" t="s">
        <v>59</v>
      </c>
      <c r="C836" s="101" t="s">
        <v>505</v>
      </c>
      <c r="D836" s="101" t="s">
        <v>152</v>
      </c>
      <c r="E836" s="101" t="s">
        <v>506</v>
      </c>
      <c r="F836" s="101" t="s">
        <v>178</v>
      </c>
      <c r="G836" s="101" t="s">
        <v>1223</v>
      </c>
      <c r="H836" s="102">
        <v>2312</v>
      </c>
      <c r="I836" s="100">
        <v>2</v>
      </c>
      <c r="J836" s="105">
        <f>สกลนคร!F149</f>
        <v>361094.16</v>
      </c>
      <c r="K836" s="104">
        <f>สกลนคร!AI149</f>
        <v>400242.54999999993</v>
      </c>
      <c r="L836" s="105">
        <f>สกลนคร!AJ149</f>
        <v>1737708.65</v>
      </c>
      <c r="M836" s="105">
        <f>สกลนคร!AK149</f>
        <v>1533039.04</v>
      </c>
      <c r="N836" s="101"/>
      <c r="O836" s="101"/>
      <c r="P836" s="101"/>
      <c r="Q836" s="93">
        <f t="shared" si="29"/>
        <v>204669.60999999987</v>
      </c>
      <c r="R836" s="94">
        <f t="shared" si="30"/>
        <v>751.60408737024215</v>
      </c>
    </row>
    <row r="837" spans="1:18" x14ac:dyDescent="0.35">
      <c r="A837" s="100">
        <v>16</v>
      </c>
      <c r="B837" s="101" t="s">
        <v>59</v>
      </c>
      <c r="C837" s="101" t="s">
        <v>505</v>
      </c>
      <c r="D837" s="101" t="s">
        <v>152</v>
      </c>
      <c r="E837" s="101" t="s">
        <v>506</v>
      </c>
      <c r="F837" s="101" t="s">
        <v>178</v>
      </c>
      <c r="G837" s="101" t="s">
        <v>1224</v>
      </c>
      <c r="H837" s="102">
        <v>1928</v>
      </c>
      <c r="I837" s="100">
        <v>2</v>
      </c>
      <c r="J837" s="105">
        <f>สกลนคร!F150</f>
        <v>507008.46</v>
      </c>
      <c r="K837" s="104">
        <f>สกลนคร!AI150</f>
        <v>554477.69000000006</v>
      </c>
      <c r="L837" s="105">
        <f>สกลนคร!AJ150</f>
        <v>2041383.83</v>
      </c>
      <c r="M837" s="105">
        <f>สกลนคร!AK150</f>
        <v>1823788.51</v>
      </c>
      <c r="N837" s="101"/>
      <c r="O837" s="101"/>
      <c r="P837" s="101"/>
      <c r="Q837" s="93">
        <f t="shared" si="29"/>
        <v>217595.32000000007</v>
      </c>
      <c r="R837" s="94">
        <f t="shared" si="30"/>
        <v>1058.8090404564316</v>
      </c>
    </row>
    <row r="838" spans="1:18" x14ac:dyDescent="0.35">
      <c r="A838" s="100">
        <v>17</v>
      </c>
      <c r="B838" s="101" t="s">
        <v>59</v>
      </c>
      <c r="C838" s="101" t="s">
        <v>505</v>
      </c>
      <c r="D838" s="101" t="s">
        <v>152</v>
      </c>
      <c r="E838" s="101" t="s">
        <v>506</v>
      </c>
      <c r="F838" s="101" t="s">
        <v>178</v>
      </c>
      <c r="G838" s="101" t="s">
        <v>1225</v>
      </c>
      <c r="H838" s="102">
        <v>1590</v>
      </c>
      <c r="I838" s="100">
        <v>2</v>
      </c>
      <c r="J838" s="105">
        <f>สกลนคร!F151</f>
        <v>233562.76</v>
      </c>
      <c r="K838" s="104">
        <f>สกลนคร!AI151</f>
        <v>331879.64999999997</v>
      </c>
      <c r="L838" s="105">
        <f>สกลนคร!AJ151</f>
        <v>1405012.65</v>
      </c>
      <c r="M838" s="105">
        <f>สกลนคร!AK151</f>
        <v>1292882.7</v>
      </c>
      <c r="N838" s="101"/>
      <c r="O838" s="101"/>
      <c r="P838" s="101"/>
      <c r="Q838" s="93">
        <f t="shared" si="29"/>
        <v>112129.94999999995</v>
      </c>
      <c r="R838" s="94">
        <f t="shared" si="30"/>
        <v>883.65575471698105</v>
      </c>
    </row>
    <row r="839" spans="1:18" x14ac:dyDescent="0.35">
      <c r="A839" s="100">
        <v>18</v>
      </c>
      <c r="B839" s="101" t="s">
        <v>59</v>
      </c>
      <c r="C839" s="101" t="s">
        <v>505</v>
      </c>
      <c r="D839" s="101" t="s">
        <v>152</v>
      </c>
      <c r="E839" s="101" t="s">
        <v>506</v>
      </c>
      <c r="F839" s="101" t="s">
        <v>178</v>
      </c>
      <c r="G839" s="101" t="s">
        <v>1226</v>
      </c>
      <c r="H839" s="102">
        <v>1695</v>
      </c>
      <c r="I839" s="100">
        <v>2</v>
      </c>
      <c r="J839" s="105">
        <f>สกลนคร!F152</f>
        <v>301391.84999999998</v>
      </c>
      <c r="K839" s="104">
        <f>สกลนคร!AI152</f>
        <v>358824.11</v>
      </c>
      <c r="L839" s="105">
        <f>สกลนคร!AJ152</f>
        <v>2144660.92</v>
      </c>
      <c r="M839" s="105">
        <f>สกลนคร!AK152</f>
        <v>1909422.24</v>
      </c>
      <c r="N839" s="101"/>
      <c r="O839" s="101"/>
      <c r="P839" s="101"/>
      <c r="Q839" s="93">
        <f t="shared" ref="Q839:Q902" si="31">L839-M839</f>
        <v>235238.67999999993</v>
      </c>
      <c r="R839" s="94">
        <f t="shared" ref="R839:R902" si="32">L839/H839</f>
        <v>1265.2866784660766</v>
      </c>
    </row>
    <row r="840" spans="1:18" x14ac:dyDescent="0.35">
      <c r="A840" s="100">
        <v>19</v>
      </c>
      <c r="B840" s="101" t="s">
        <v>59</v>
      </c>
      <c r="C840" s="101" t="s">
        <v>505</v>
      </c>
      <c r="D840" s="101" t="s">
        <v>152</v>
      </c>
      <c r="E840" s="101" t="s">
        <v>506</v>
      </c>
      <c r="F840" s="101" t="s">
        <v>178</v>
      </c>
      <c r="G840" s="101" t="s">
        <v>1227</v>
      </c>
      <c r="H840" s="102">
        <v>4100</v>
      </c>
      <c r="I840" s="100">
        <v>3</v>
      </c>
      <c r="J840" s="105">
        <f>สกลนคร!F153</f>
        <v>367677.51</v>
      </c>
      <c r="K840" s="104">
        <f>สกลนคร!AI153</f>
        <v>406608.15</v>
      </c>
      <c r="L840" s="105">
        <f>สกลนคร!AJ153</f>
        <v>3270474.7600000002</v>
      </c>
      <c r="M840" s="105">
        <f>สกลนคร!AK153</f>
        <v>2904882.5599999996</v>
      </c>
      <c r="N840" s="101"/>
      <c r="O840" s="101"/>
      <c r="P840" s="101"/>
      <c r="Q840" s="93">
        <f t="shared" si="31"/>
        <v>365592.20000000065</v>
      </c>
      <c r="R840" s="94">
        <f t="shared" si="32"/>
        <v>797.67677073170739</v>
      </c>
    </row>
    <row r="841" spans="1:18" x14ac:dyDescent="0.35">
      <c r="A841" s="100">
        <v>20</v>
      </c>
      <c r="B841" s="101" t="s">
        <v>59</v>
      </c>
      <c r="C841" s="101" t="s">
        <v>505</v>
      </c>
      <c r="D841" s="101" t="s">
        <v>152</v>
      </c>
      <c r="E841" s="101" t="s">
        <v>506</v>
      </c>
      <c r="F841" s="101" t="s">
        <v>178</v>
      </c>
      <c r="G841" s="101" t="s">
        <v>1228</v>
      </c>
      <c r="H841" s="102">
        <v>5998</v>
      </c>
      <c r="I841" s="100">
        <v>4</v>
      </c>
      <c r="J841" s="105">
        <f>สกลนคร!F154</f>
        <v>983511.85</v>
      </c>
      <c r="K841" s="104">
        <f>สกลนคร!AI154</f>
        <v>1059880.8999999999</v>
      </c>
      <c r="L841" s="105">
        <f>สกลนคร!AJ154</f>
        <v>3061861.33</v>
      </c>
      <c r="M841" s="105">
        <f>สกลนคร!AK154</f>
        <v>2712590.14</v>
      </c>
      <c r="N841" s="101"/>
      <c r="O841" s="101"/>
      <c r="P841" s="101"/>
      <c r="Q841" s="93">
        <f t="shared" si="31"/>
        <v>349271.18999999994</v>
      </c>
      <c r="R841" s="94">
        <f t="shared" si="32"/>
        <v>510.48038179393131</v>
      </c>
    </row>
    <row r="842" spans="1:18" x14ac:dyDescent="0.35">
      <c r="A842" s="100">
        <v>21</v>
      </c>
      <c r="B842" s="101" t="s">
        <v>59</v>
      </c>
      <c r="C842" s="101" t="s">
        <v>505</v>
      </c>
      <c r="D842" s="101" t="s">
        <v>152</v>
      </c>
      <c r="E842" s="101" t="s">
        <v>506</v>
      </c>
      <c r="F842" s="101" t="s">
        <v>178</v>
      </c>
      <c r="G842" s="101" t="s">
        <v>1229</v>
      </c>
      <c r="H842" s="102">
        <v>3313</v>
      </c>
      <c r="I842" s="100">
        <v>3</v>
      </c>
      <c r="J842" s="105">
        <f>สกลนคร!F155</f>
        <v>656601.59999999998</v>
      </c>
      <c r="K842" s="104">
        <f>สกลนคร!AI155</f>
        <v>756252.78999999992</v>
      </c>
      <c r="L842" s="105">
        <f>สกลนคร!AJ155</f>
        <v>2352314.4900000002</v>
      </c>
      <c r="M842" s="105">
        <f>สกลนคร!AK155</f>
        <v>2055071.7600000002</v>
      </c>
      <c r="N842" s="101"/>
      <c r="O842" s="101"/>
      <c r="P842" s="101"/>
      <c r="Q842" s="93">
        <f t="shared" si="31"/>
        <v>297242.73</v>
      </c>
      <c r="R842" s="94">
        <f t="shared" si="32"/>
        <v>710.02550256565053</v>
      </c>
    </row>
    <row r="843" spans="1:18" s="112" customFormat="1" x14ac:dyDescent="0.35">
      <c r="A843" s="106">
        <v>12</v>
      </c>
      <c r="B843" s="107" t="s">
        <v>59</v>
      </c>
      <c r="C843" s="107"/>
      <c r="D843" s="107"/>
      <c r="E843" s="107" t="s">
        <v>75</v>
      </c>
      <c r="F843" s="107"/>
      <c r="G843" s="107" t="s">
        <v>508</v>
      </c>
      <c r="H843" s="113">
        <f>SUM(H822:H842)</f>
        <v>87239</v>
      </c>
      <c r="I843" s="106"/>
      <c r="J843" s="109">
        <f>SUM(J822:J842)</f>
        <v>12569723.859999999</v>
      </c>
      <c r="K843" s="109">
        <f>SUM(K822:K842)</f>
        <v>13882387.85</v>
      </c>
      <c r="L843" s="109">
        <f>SUM(L822:L842)</f>
        <v>53809263.609999992</v>
      </c>
      <c r="M843" s="109">
        <f>SUM(M822:M842)</f>
        <v>46886898.420000002</v>
      </c>
      <c r="N843" s="107">
        <v>20</v>
      </c>
      <c r="O843" s="107">
        <v>20</v>
      </c>
      <c r="P843" s="107">
        <f>N843-O843</f>
        <v>0</v>
      </c>
      <c r="Q843" s="110">
        <f t="shared" si="31"/>
        <v>6922365.1899999902</v>
      </c>
      <c r="R843" s="111">
        <f>L843/H843</f>
        <v>616.80284746500979</v>
      </c>
    </row>
    <row r="844" spans="1:18" x14ac:dyDescent="0.35">
      <c r="A844" s="100">
        <v>1</v>
      </c>
      <c r="B844" s="101" t="s">
        <v>59</v>
      </c>
      <c r="C844" s="101" t="s">
        <v>509</v>
      </c>
      <c r="D844" s="101" t="s">
        <v>140</v>
      </c>
      <c r="E844" s="101" t="s">
        <v>510</v>
      </c>
      <c r="F844" s="101" t="s">
        <v>208</v>
      </c>
      <c r="G844" s="101" t="s">
        <v>511</v>
      </c>
      <c r="H844" s="102"/>
      <c r="I844" s="100"/>
      <c r="J844" s="103"/>
      <c r="K844" s="104"/>
      <c r="L844" s="105"/>
      <c r="M844" s="105"/>
      <c r="N844" s="101"/>
      <c r="O844" s="101"/>
      <c r="P844" s="101"/>
    </row>
    <row r="845" spans="1:18" x14ac:dyDescent="0.35">
      <c r="A845" s="100">
        <v>2</v>
      </c>
      <c r="B845" s="101" t="s">
        <v>59</v>
      </c>
      <c r="C845" s="101" t="s">
        <v>509</v>
      </c>
      <c r="D845" s="101" t="s">
        <v>140</v>
      </c>
      <c r="E845" s="101" t="s">
        <v>510</v>
      </c>
      <c r="F845" s="101" t="s">
        <v>178</v>
      </c>
      <c r="G845" s="101" t="s">
        <v>1230</v>
      </c>
      <c r="H845" s="102">
        <v>3848</v>
      </c>
      <c r="I845" s="100">
        <v>3</v>
      </c>
      <c r="J845" s="105">
        <f>สกลนคร!F156</f>
        <v>614470.9</v>
      </c>
      <c r="K845" s="104">
        <f>สกลนคร!AI156</f>
        <v>673709.25</v>
      </c>
      <c r="L845" s="105">
        <f>สกลนคร!AJ156</f>
        <v>3375105.8</v>
      </c>
      <c r="M845" s="105">
        <f>สกลนคร!AK156</f>
        <v>2980495.87</v>
      </c>
      <c r="N845" s="101"/>
      <c r="O845" s="101"/>
      <c r="P845" s="101"/>
      <c r="Q845" s="93">
        <f t="shared" si="31"/>
        <v>394609.9299999997</v>
      </c>
      <c r="R845" s="94">
        <f t="shared" si="32"/>
        <v>877.10649688149681</v>
      </c>
    </row>
    <row r="846" spans="1:18" x14ac:dyDescent="0.35">
      <c r="A846" s="100">
        <v>3</v>
      </c>
      <c r="B846" s="101" t="s">
        <v>59</v>
      </c>
      <c r="C846" s="101" t="s">
        <v>509</v>
      </c>
      <c r="D846" s="101" t="s">
        <v>140</v>
      </c>
      <c r="E846" s="101" t="s">
        <v>510</v>
      </c>
      <c r="F846" s="101" t="s">
        <v>178</v>
      </c>
      <c r="G846" s="101" t="s">
        <v>1231</v>
      </c>
      <c r="H846" s="102">
        <v>4286</v>
      </c>
      <c r="I846" s="100">
        <v>3</v>
      </c>
      <c r="J846" s="105">
        <f>สกลนคร!F157</f>
        <v>639961.91</v>
      </c>
      <c r="K846" s="104">
        <f>สกลนคร!AI157</f>
        <v>658058.78</v>
      </c>
      <c r="L846" s="105">
        <f>สกลนคร!AJ157</f>
        <v>2135034.54</v>
      </c>
      <c r="M846" s="105">
        <f>สกลนคร!AK157</f>
        <v>1655347.1500000001</v>
      </c>
      <c r="N846" s="101"/>
      <c r="O846" s="101"/>
      <c r="P846" s="101"/>
      <c r="Q846" s="93">
        <f t="shared" si="31"/>
        <v>479687.3899999999</v>
      </c>
      <c r="R846" s="94">
        <f t="shared" si="32"/>
        <v>498.14151656556231</v>
      </c>
    </row>
    <row r="847" spans="1:18" x14ac:dyDescent="0.35">
      <c r="A847" s="100">
        <v>4</v>
      </c>
      <c r="B847" s="101" t="s">
        <v>59</v>
      </c>
      <c r="C847" s="101" t="s">
        <v>509</v>
      </c>
      <c r="D847" s="101" t="s">
        <v>140</v>
      </c>
      <c r="E847" s="101" t="s">
        <v>510</v>
      </c>
      <c r="F847" s="101" t="s">
        <v>178</v>
      </c>
      <c r="G847" s="101" t="s">
        <v>1232</v>
      </c>
      <c r="H847" s="102">
        <v>5191</v>
      </c>
      <c r="I847" s="100">
        <v>4</v>
      </c>
      <c r="J847" s="105">
        <f>สกลนคร!F158</f>
        <v>857015.1</v>
      </c>
      <c r="K847" s="104">
        <f>สกลนคร!AI158</f>
        <v>923485.05999999994</v>
      </c>
      <c r="L847" s="105">
        <f>สกลนคร!AJ158</f>
        <v>3252376.76</v>
      </c>
      <c r="M847" s="105">
        <f>สกลนคร!AK158</f>
        <v>2762441.96</v>
      </c>
      <c r="N847" s="101"/>
      <c r="O847" s="101"/>
      <c r="P847" s="101"/>
      <c r="Q847" s="93">
        <f t="shared" si="31"/>
        <v>489934.79999999981</v>
      </c>
      <c r="R847" s="94">
        <f t="shared" si="32"/>
        <v>626.54146792525523</v>
      </c>
    </row>
    <row r="848" spans="1:18" x14ac:dyDescent="0.35">
      <c r="A848" s="100">
        <v>5</v>
      </c>
      <c r="B848" s="101" t="s">
        <v>59</v>
      </c>
      <c r="C848" s="101" t="s">
        <v>509</v>
      </c>
      <c r="D848" s="101" t="s">
        <v>140</v>
      </c>
      <c r="E848" s="101" t="s">
        <v>510</v>
      </c>
      <c r="F848" s="101" t="s">
        <v>178</v>
      </c>
      <c r="G848" s="101" t="s">
        <v>1233</v>
      </c>
      <c r="H848" s="102">
        <v>5463</v>
      </c>
      <c r="I848" s="100">
        <v>4</v>
      </c>
      <c r="J848" s="105">
        <f>สกลนคร!F159</f>
        <v>1070256.44</v>
      </c>
      <c r="K848" s="104">
        <f>สกลนคร!AI159</f>
        <v>1154958.8399999999</v>
      </c>
      <c r="L848" s="105">
        <f>สกลนคร!AJ159</f>
        <v>2772943.18</v>
      </c>
      <c r="M848" s="105">
        <f>สกลนคร!AK159</f>
        <v>1942912.77</v>
      </c>
      <c r="N848" s="101"/>
      <c r="O848" s="101"/>
      <c r="P848" s="101"/>
      <c r="Q848" s="93">
        <f t="shared" si="31"/>
        <v>830030.41000000015</v>
      </c>
      <c r="R848" s="94">
        <f t="shared" si="32"/>
        <v>507.58615778876077</v>
      </c>
    </row>
    <row r="849" spans="1:18" s="112" customFormat="1" x14ac:dyDescent="0.35">
      <c r="A849" s="106">
        <v>13</v>
      </c>
      <c r="B849" s="107" t="s">
        <v>59</v>
      </c>
      <c r="C849" s="107"/>
      <c r="D849" s="107"/>
      <c r="E849" s="107" t="s">
        <v>75</v>
      </c>
      <c r="F849" s="107"/>
      <c r="G849" s="107" t="s">
        <v>512</v>
      </c>
      <c r="H849" s="113">
        <f>SUM(H845:H848)</f>
        <v>18788</v>
      </c>
      <c r="I849" s="106"/>
      <c r="J849" s="109">
        <f>SUM(J844:J848)</f>
        <v>3181704.35</v>
      </c>
      <c r="K849" s="109">
        <f>SUM(K844:K848)</f>
        <v>3410211.9299999997</v>
      </c>
      <c r="L849" s="109">
        <f>SUM(L844:L848)</f>
        <v>11535460.279999999</v>
      </c>
      <c r="M849" s="109">
        <f>SUM(M844:M848)</f>
        <v>9341197.75</v>
      </c>
      <c r="N849" s="107">
        <v>4</v>
      </c>
      <c r="O849" s="107">
        <v>4</v>
      </c>
      <c r="P849" s="107">
        <f>N849-O849</f>
        <v>0</v>
      </c>
      <c r="Q849" s="110">
        <f t="shared" si="31"/>
        <v>2194262.5299999993</v>
      </c>
      <c r="R849" s="111">
        <f>L849/H849</f>
        <v>613.98021503087068</v>
      </c>
    </row>
    <row r="850" spans="1:18" x14ac:dyDescent="0.35">
      <c r="A850" s="100">
        <v>1</v>
      </c>
      <c r="B850" s="101" t="s">
        <v>59</v>
      </c>
      <c r="C850" s="101" t="s">
        <v>513</v>
      </c>
      <c r="D850" s="101" t="s">
        <v>143</v>
      </c>
      <c r="E850" s="101" t="s">
        <v>514</v>
      </c>
      <c r="F850" s="101" t="s">
        <v>208</v>
      </c>
      <c r="G850" s="101" t="s">
        <v>515</v>
      </c>
      <c r="H850" s="102"/>
      <c r="I850" s="100"/>
      <c r="J850" s="103"/>
      <c r="K850" s="104"/>
      <c r="L850" s="105"/>
      <c r="M850" s="105"/>
      <c r="N850" s="101"/>
      <c r="O850" s="101"/>
      <c r="P850" s="101"/>
    </row>
    <row r="851" spans="1:18" x14ac:dyDescent="0.35">
      <c r="A851" s="100">
        <v>2</v>
      </c>
      <c r="B851" s="101" t="s">
        <v>59</v>
      </c>
      <c r="C851" s="101" t="s">
        <v>513</v>
      </c>
      <c r="D851" s="101" t="s">
        <v>143</v>
      </c>
      <c r="E851" s="101" t="s">
        <v>514</v>
      </c>
      <c r="F851" s="101" t="s">
        <v>178</v>
      </c>
      <c r="G851" s="101" t="s">
        <v>1234</v>
      </c>
      <c r="H851" s="102">
        <v>2108</v>
      </c>
      <c r="I851" s="100">
        <v>2</v>
      </c>
      <c r="J851" s="105">
        <f>สกลนคร!F160</f>
        <v>592906.18000000005</v>
      </c>
      <c r="K851" s="104">
        <f>สกลนคร!AI160</f>
        <v>586916.14</v>
      </c>
      <c r="L851" s="105">
        <f>สกลนคร!AJ160</f>
        <v>2060351.17</v>
      </c>
      <c r="M851" s="105">
        <f>สกลนคร!AK160</f>
        <v>1724088.18</v>
      </c>
      <c r="N851" s="101"/>
      <c r="O851" s="101"/>
      <c r="P851" s="101"/>
      <c r="Q851" s="93">
        <f t="shared" si="31"/>
        <v>336262.99</v>
      </c>
      <c r="R851" s="94">
        <f t="shared" si="32"/>
        <v>977.39619070208721</v>
      </c>
    </row>
    <row r="852" spans="1:18" x14ac:dyDescent="0.35">
      <c r="A852" s="100">
        <v>3</v>
      </c>
      <c r="B852" s="101" t="s">
        <v>59</v>
      </c>
      <c r="C852" s="101" t="s">
        <v>513</v>
      </c>
      <c r="D852" s="101" t="s">
        <v>143</v>
      </c>
      <c r="E852" s="101" t="s">
        <v>514</v>
      </c>
      <c r="F852" s="101" t="s">
        <v>178</v>
      </c>
      <c r="G852" s="101" t="s">
        <v>1235</v>
      </c>
      <c r="H852" s="102">
        <v>3823</v>
      </c>
      <c r="I852" s="100">
        <v>3</v>
      </c>
      <c r="J852" s="105">
        <f>สกลนคร!F161</f>
        <v>518334.14</v>
      </c>
      <c r="K852" s="104">
        <f>สกลนคร!AI161</f>
        <v>548399.25000000012</v>
      </c>
      <c r="L852" s="105">
        <f>สกลนคร!AJ161</f>
        <v>3118702.26</v>
      </c>
      <c r="M852" s="105">
        <f>สกลนคร!AK161</f>
        <v>2873326.08</v>
      </c>
      <c r="N852" s="101"/>
      <c r="O852" s="101"/>
      <c r="P852" s="101"/>
      <c r="Q852" s="93">
        <f t="shared" si="31"/>
        <v>245376.1799999997</v>
      </c>
      <c r="R852" s="94">
        <f t="shared" si="32"/>
        <v>815.77354433690812</v>
      </c>
    </row>
    <row r="853" spans="1:18" x14ac:dyDescent="0.35">
      <c r="A853" s="100">
        <v>4</v>
      </c>
      <c r="B853" s="101" t="s">
        <v>59</v>
      </c>
      <c r="C853" s="101" t="s">
        <v>513</v>
      </c>
      <c r="D853" s="101" t="s">
        <v>143</v>
      </c>
      <c r="E853" s="101" t="s">
        <v>514</v>
      </c>
      <c r="F853" s="101" t="s">
        <v>178</v>
      </c>
      <c r="G853" s="101" t="s">
        <v>1236</v>
      </c>
      <c r="H853" s="102">
        <v>4042</v>
      </c>
      <c r="I853" s="100">
        <v>3</v>
      </c>
      <c r="J853" s="105">
        <f>สกลนคร!F162</f>
        <v>614429.85</v>
      </c>
      <c r="K853" s="104">
        <f>สกลนคร!AI162</f>
        <v>632794.42000000004</v>
      </c>
      <c r="L853" s="105">
        <f>สกลนคร!AJ162</f>
        <v>2408659.5099999998</v>
      </c>
      <c r="M853" s="105">
        <f>สกลนคร!AK162</f>
        <v>1995378.5899999999</v>
      </c>
      <c r="N853" s="101"/>
      <c r="O853" s="101"/>
      <c r="P853" s="101"/>
      <c r="Q853" s="93">
        <f t="shared" si="31"/>
        <v>413280.91999999993</v>
      </c>
      <c r="R853" s="94">
        <f t="shared" si="32"/>
        <v>595.90784512617506</v>
      </c>
    </row>
    <row r="854" spans="1:18" x14ac:dyDescent="0.35">
      <c r="A854" s="100">
        <v>5</v>
      </c>
      <c r="B854" s="101" t="s">
        <v>59</v>
      </c>
      <c r="C854" s="101" t="s">
        <v>513</v>
      </c>
      <c r="D854" s="101" t="s">
        <v>143</v>
      </c>
      <c r="E854" s="101" t="s">
        <v>514</v>
      </c>
      <c r="F854" s="101" t="s">
        <v>178</v>
      </c>
      <c r="G854" s="101" t="s">
        <v>1237</v>
      </c>
      <c r="H854" s="102">
        <v>5471</v>
      </c>
      <c r="I854" s="100">
        <v>4</v>
      </c>
      <c r="J854" s="105">
        <f>สกลนคร!F163</f>
        <v>1073212.6299999999</v>
      </c>
      <c r="K854" s="104">
        <f>สกลนคร!AI163</f>
        <v>1163086.1399999999</v>
      </c>
      <c r="L854" s="105">
        <f>สกลนคร!AJ163</f>
        <v>3594753.39</v>
      </c>
      <c r="M854" s="105">
        <f>สกลนคร!AK163</f>
        <v>2854695.4699999997</v>
      </c>
      <c r="N854" s="101"/>
      <c r="O854" s="101"/>
      <c r="P854" s="101"/>
      <c r="Q854" s="93">
        <f t="shared" si="31"/>
        <v>740057.92000000039</v>
      </c>
      <c r="R854" s="94">
        <f t="shared" si="32"/>
        <v>657.05600255894717</v>
      </c>
    </row>
    <row r="855" spans="1:18" s="112" customFormat="1" x14ac:dyDescent="0.35">
      <c r="A855" s="106">
        <v>14</v>
      </c>
      <c r="B855" s="107" t="s">
        <v>59</v>
      </c>
      <c r="C855" s="107"/>
      <c r="D855" s="107"/>
      <c r="E855" s="107" t="s">
        <v>75</v>
      </c>
      <c r="F855" s="107"/>
      <c r="G855" s="107" t="s">
        <v>516</v>
      </c>
      <c r="H855" s="113">
        <f>SUM(H851:H854)</f>
        <v>15444</v>
      </c>
      <c r="I855" s="106"/>
      <c r="J855" s="109">
        <f>SUM(J850:J854)</f>
        <v>2798882.8</v>
      </c>
      <c r="K855" s="109">
        <f>SUM(K850:K854)</f>
        <v>2931195.95</v>
      </c>
      <c r="L855" s="109">
        <f>SUM(L850:L854)</f>
        <v>11182466.33</v>
      </c>
      <c r="M855" s="109">
        <f>SUM(M850:M854)</f>
        <v>9447488.3200000003</v>
      </c>
      <c r="N855" s="107">
        <v>4</v>
      </c>
      <c r="O855" s="107">
        <v>4</v>
      </c>
      <c r="P855" s="107">
        <f>N855-O855</f>
        <v>0</v>
      </c>
      <c r="Q855" s="110">
        <f t="shared" si="31"/>
        <v>1734978.0099999998</v>
      </c>
      <c r="R855" s="111">
        <f>L855/H855</f>
        <v>724.06541893291899</v>
      </c>
    </row>
    <row r="856" spans="1:18" x14ac:dyDescent="0.35">
      <c r="A856" s="100">
        <v>1</v>
      </c>
      <c r="B856" s="101" t="s">
        <v>59</v>
      </c>
      <c r="C856" s="101" t="s">
        <v>517</v>
      </c>
      <c r="D856" s="101" t="s">
        <v>146</v>
      </c>
      <c r="E856" s="101" t="s">
        <v>518</v>
      </c>
      <c r="F856" s="101" t="s">
        <v>208</v>
      </c>
      <c r="G856" s="101" t="s">
        <v>519</v>
      </c>
      <c r="H856" s="102"/>
      <c r="I856" s="100"/>
      <c r="J856" s="103"/>
      <c r="K856" s="104"/>
      <c r="L856" s="105"/>
      <c r="M856" s="105"/>
      <c r="N856" s="101"/>
      <c r="O856" s="101"/>
      <c r="P856" s="101"/>
    </row>
    <row r="857" spans="1:18" x14ac:dyDescent="0.35">
      <c r="A857" s="100">
        <v>2</v>
      </c>
      <c r="B857" s="101" t="s">
        <v>59</v>
      </c>
      <c r="C857" s="101" t="s">
        <v>517</v>
      </c>
      <c r="D857" s="101" t="s">
        <v>146</v>
      </c>
      <c r="E857" s="101" t="s">
        <v>518</v>
      </c>
      <c r="F857" s="101" t="s">
        <v>178</v>
      </c>
      <c r="G857" s="101" t="s">
        <v>1238</v>
      </c>
      <c r="H857" s="102">
        <v>2489</v>
      </c>
      <c r="I857" s="100">
        <v>2</v>
      </c>
      <c r="J857" s="105">
        <f>สกลนคร!F164</f>
        <v>1262375.05</v>
      </c>
      <c r="K857" s="104">
        <f>สกลนคร!AI164</f>
        <v>1321538.4500000002</v>
      </c>
      <c r="L857" s="105">
        <f>สกลนคร!AJ164</f>
        <v>2000285.4100000001</v>
      </c>
      <c r="M857" s="105">
        <f>สกลนคร!AK164</f>
        <v>1659940.06</v>
      </c>
      <c r="N857" s="101"/>
      <c r="O857" s="101"/>
      <c r="P857" s="101"/>
      <c r="Q857" s="93">
        <f t="shared" si="31"/>
        <v>340345.35000000009</v>
      </c>
      <c r="R857" s="94">
        <f t="shared" si="32"/>
        <v>803.65022498995586</v>
      </c>
    </row>
    <row r="858" spans="1:18" x14ac:dyDescent="0.35">
      <c r="A858" s="100">
        <v>3</v>
      </c>
      <c r="B858" s="101" t="s">
        <v>59</v>
      </c>
      <c r="C858" s="101" t="s">
        <v>517</v>
      </c>
      <c r="D858" s="101" t="s">
        <v>146</v>
      </c>
      <c r="E858" s="101" t="s">
        <v>518</v>
      </c>
      <c r="F858" s="101" t="s">
        <v>178</v>
      </c>
      <c r="G858" s="101" t="s">
        <v>1239</v>
      </c>
      <c r="H858" s="102">
        <v>3680</v>
      </c>
      <c r="I858" s="100">
        <v>3</v>
      </c>
      <c r="J858" s="105">
        <f>สกลนคร!F165</f>
        <v>1313067.73</v>
      </c>
      <c r="K858" s="104">
        <f>สกลนคร!AI165</f>
        <v>1323003.53</v>
      </c>
      <c r="L858" s="105">
        <f>สกลนคร!AJ165</f>
        <v>2173427.19</v>
      </c>
      <c r="M858" s="105">
        <f>สกลนคร!AK165</f>
        <v>1782229.38</v>
      </c>
      <c r="N858" s="101"/>
      <c r="O858" s="101"/>
      <c r="P858" s="101"/>
      <c r="Q858" s="93">
        <f t="shared" si="31"/>
        <v>391197.81000000006</v>
      </c>
      <c r="R858" s="94">
        <f t="shared" si="32"/>
        <v>590.605214673913</v>
      </c>
    </row>
    <row r="859" spans="1:18" x14ac:dyDescent="0.35">
      <c r="A859" s="100">
        <v>4</v>
      </c>
      <c r="B859" s="101" t="s">
        <v>59</v>
      </c>
      <c r="C859" s="101" t="s">
        <v>517</v>
      </c>
      <c r="D859" s="101" t="s">
        <v>146</v>
      </c>
      <c r="E859" s="101" t="s">
        <v>518</v>
      </c>
      <c r="F859" s="101" t="s">
        <v>178</v>
      </c>
      <c r="G859" s="101" t="s">
        <v>1240</v>
      </c>
      <c r="H859" s="102">
        <v>5212</v>
      </c>
      <c r="I859" s="100">
        <v>4</v>
      </c>
      <c r="J859" s="105">
        <f>สกลนคร!F166</f>
        <v>830646.43</v>
      </c>
      <c r="K859" s="104">
        <f>สกลนคร!AI166</f>
        <v>887877.26000000013</v>
      </c>
      <c r="L859" s="105">
        <f>สกลนคร!AJ166</f>
        <v>2747629.65</v>
      </c>
      <c r="M859" s="105">
        <f>สกลนคร!AK166</f>
        <v>2297852.29</v>
      </c>
      <c r="N859" s="101"/>
      <c r="O859" s="101"/>
      <c r="P859" s="101"/>
      <c r="Q859" s="93">
        <f t="shared" si="31"/>
        <v>449777.35999999987</v>
      </c>
      <c r="R859" s="94">
        <f t="shared" si="32"/>
        <v>527.17376247122024</v>
      </c>
    </row>
    <row r="860" spans="1:18" x14ac:dyDescent="0.35">
      <c r="A860" s="100">
        <v>5</v>
      </c>
      <c r="B860" s="101" t="s">
        <v>59</v>
      </c>
      <c r="C860" s="101" t="s">
        <v>517</v>
      </c>
      <c r="D860" s="101" t="s">
        <v>146</v>
      </c>
      <c r="E860" s="101" t="s">
        <v>518</v>
      </c>
      <c r="F860" s="101" t="s">
        <v>178</v>
      </c>
      <c r="G860" s="101" t="s">
        <v>1241</v>
      </c>
      <c r="H860" s="102">
        <v>2800</v>
      </c>
      <c r="I860" s="100">
        <v>2</v>
      </c>
      <c r="J860" s="105">
        <f>สกลนคร!F167</f>
        <v>1014179.3</v>
      </c>
      <c r="K860" s="104">
        <f>สกลนคร!AI167</f>
        <v>978876.02</v>
      </c>
      <c r="L860" s="105">
        <f>สกลนคร!AJ167</f>
        <v>2713182.72</v>
      </c>
      <c r="M860" s="105">
        <f>สกลนคร!AK167</f>
        <v>2380281.5700000003</v>
      </c>
      <c r="N860" s="101"/>
      <c r="O860" s="101"/>
      <c r="P860" s="101"/>
      <c r="Q860" s="93">
        <f t="shared" si="31"/>
        <v>332901.14999999991</v>
      </c>
      <c r="R860" s="94">
        <f t="shared" si="32"/>
        <v>968.99382857142859</v>
      </c>
    </row>
    <row r="861" spans="1:18" x14ac:dyDescent="0.35">
      <c r="A861" s="100">
        <v>6</v>
      </c>
      <c r="B861" s="101" t="s">
        <v>59</v>
      </c>
      <c r="C861" s="101" t="s">
        <v>517</v>
      </c>
      <c r="D861" s="101" t="s">
        <v>146</v>
      </c>
      <c r="E861" s="101" t="s">
        <v>518</v>
      </c>
      <c r="F861" s="101" t="s">
        <v>178</v>
      </c>
      <c r="G861" s="101" t="s">
        <v>1242</v>
      </c>
      <c r="H861" s="102">
        <v>3862</v>
      </c>
      <c r="I861" s="100">
        <v>3</v>
      </c>
      <c r="J861" s="105">
        <f>สกลนคร!F168</f>
        <v>733762.75</v>
      </c>
      <c r="K861" s="104">
        <f>สกลนคร!AI168</f>
        <v>734544.74</v>
      </c>
      <c r="L861" s="105">
        <f>สกลนคร!AJ168</f>
        <v>3443025.95</v>
      </c>
      <c r="M861" s="105">
        <f>สกลนคร!AK168</f>
        <v>3359604.0300000003</v>
      </c>
      <c r="N861" s="101"/>
      <c r="O861" s="101"/>
      <c r="P861" s="101"/>
      <c r="Q861" s="93">
        <f t="shared" si="31"/>
        <v>83421.919999999925</v>
      </c>
      <c r="R861" s="94">
        <f t="shared" si="32"/>
        <v>891.51371051268779</v>
      </c>
    </row>
    <row r="862" spans="1:18" s="112" customFormat="1" x14ac:dyDescent="0.35">
      <c r="A862" s="106">
        <v>15</v>
      </c>
      <c r="B862" s="107" t="s">
        <v>59</v>
      </c>
      <c r="C862" s="107"/>
      <c r="D862" s="107"/>
      <c r="E862" s="107" t="s">
        <v>75</v>
      </c>
      <c r="F862" s="107"/>
      <c r="G862" s="107" t="s">
        <v>520</v>
      </c>
      <c r="H862" s="113">
        <f>SUM(H857:H861)</f>
        <v>18043</v>
      </c>
      <c r="I862" s="106"/>
      <c r="J862" s="109">
        <f>SUM(J856:J861)</f>
        <v>5154031.2600000007</v>
      </c>
      <c r="K862" s="144">
        <f>SUM(K856:K861)</f>
        <v>5245840.0000000009</v>
      </c>
      <c r="L862" s="109">
        <f>SUM(L856:L861)</f>
        <v>13077550.920000002</v>
      </c>
      <c r="M862" s="109">
        <f>SUM(M856:M861)</f>
        <v>11479907.330000002</v>
      </c>
      <c r="N862" s="107">
        <v>5</v>
      </c>
      <c r="O862" s="107">
        <v>5</v>
      </c>
      <c r="P862" s="107">
        <f>N862-O862</f>
        <v>0</v>
      </c>
      <c r="Q862" s="110">
        <f t="shared" si="31"/>
        <v>1597643.5899999999</v>
      </c>
      <c r="R862" s="111">
        <f>L862/H862</f>
        <v>724.79914204954844</v>
      </c>
    </row>
    <row r="863" spans="1:18" x14ac:dyDescent="0.35">
      <c r="A863" s="100">
        <v>1</v>
      </c>
      <c r="B863" s="101" t="s">
        <v>59</v>
      </c>
      <c r="C863" s="101" t="s">
        <v>521</v>
      </c>
      <c r="D863" s="101" t="s">
        <v>148</v>
      </c>
      <c r="E863" s="101" t="s">
        <v>522</v>
      </c>
      <c r="F863" s="101" t="s">
        <v>208</v>
      </c>
      <c r="G863" s="101" t="s">
        <v>523</v>
      </c>
      <c r="H863" s="102"/>
      <c r="I863" s="100"/>
      <c r="J863" s="103"/>
      <c r="K863" s="104"/>
      <c r="L863" s="105"/>
      <c r="M863" s="105"/>
      <c r="N863" s="101"/>
      <c r="O863" s="101"/>
      <c r="P863" s="101"/>
    </row>
    <row r="864" spans="1:18" x14ac:dyDescent="0.35">
      <c r="A864" s="100">
        <v>2</v>
      </c>
      <c r="B864" s="101" t="s">
        <v>59</v>
      </c>
      <c r="C864" s="101" t="s">
        <v>521</v>
      </c>
      <c r="D864" s="101" t="s">
        <v>148</v>
      </c>
      <c r="E864" s="101" t="s">
        <v>522</v>
      </c>
      <c r="F864" s="101" t="s">
        <v>178</v>
      </c>
      <c r="G864" s="101" t="s">
        <v>1243</v>
      </c>
      <c r="H864" s="102">
        <v>997</v>
      </c>
      <c r="I864" s="100">
        <v>1</v>
      </c>
      <c r="J864" s="105">
        <f>สกลนคร!F169</f>
        <v>708638.22</v>
      </c>
      <c r="K864" s="104">
        <f>สกลนคร!AI169</f>
        <v>778956.80999999994</v>
      </c>
      <c r="L864" s="105">
        <f>สกลนคร!AJ169</f>
        <v>1838907.14</v>
      </c>
      <c r="M864" s="105">
        <f>สกลนคร!AK169</f>
        <v>1601927.42</v>
      </c>
      <c r="N864" s="101"/>
      <c r="O864" s="101"/>
      <c r="P864" s="101"/>
      <c r="Q864" s="93">
        <f t="shared" si="31"/>
        <v>236979.71999999997</v>
      </c>
      <c r="R864" s="94">
        <f t="shared" si="32"/>
        <v>1844.4404613841523</v>
      </c>
    </row>
    <row r="865" spans="1:18" x14ac:dyDescent="0.35">
      <c r="A865" s="100">
        <v>3</v>
      </c>
      <c r="B865" s="101" t="s">
        <v>59</v>
      </c>
      <c r="C865" s="101" t="s">
        <v>521</v>
      </c>
      <c r="D865" s="101" t="s">
        <v>148</v>
      </c>
      <c r="E865" s="101" t="s">
        <v>522</v>
      </c>
      <c r="F865" s="101" t="s">
        <v>178</v>
      </c>
      <c r="G865" s="101" t="s">
        <v>1244</v>
      </c>
      <c r="H865" s="102">
        <v>5720</v>
      </c>
      <c r="I865" s="100">
        <v>4</v>
      </c>
      <c r="J865" s="105">
        <f>สกลนคร!F170</f>
        <v>966685.24</v>
      </c>
      <c r="K865" s="104">
        <f>สกลนคร!AI170</f>
        <v>920587.47</v>
      </c>
      <c r="L865" s="105">
        <f>สกลนคร!AJ170</f>
        <v>3394121.91</v>
      </c>
      <c r="M865" s="105">
        <f>สกลนคร!AK170</f>
        <v>2450684.73</v>
      </c>
      <c r="N865" s="101"/>
      <c r="O865" s="101"/>
      <c r="P865" s="101"/>
      <c r="Q865" s="93">
        <f t="shared" si="31"/>
        <v>943437.18000000017</v>
      </c>
      <c r="R865" s="94">
        <f t="shared" si="32"/>
        <v>593.37795629370635</v>
      </c>
    </row>
    <row r="866" spans="1:18" x14ac:dyDescent="0.35">
      <c r="A866" s="100">
        <v>4</v>
      </c>
      <c r="B866" s="101" t="s">
        <v>59</v>
      </c>
      <c r="C866" s="101" t="s">
        <v>521</v>
      </c>
      <c r="D866" s="101" t="s">
        <v>148</v>
      </c>
      <c r="E866" s="101" t="s">
        <v>522</v>
      </c>
      <c r="F866" s="101" t="s">
        <v>178</v>
      </c>
      <c r="G866" s="101" t="s">
        <v>1245</v>
      </c>
      <c r="H866" s="102">
        <v>3258</v>
      </c>
      <c r="I866" s="100">
        <v>3</v>
      </c>
      <c r="J866" s="105">
        <f>สกลนคร!F171</f>
        <v>653991.30000000005</v>
      </c>
      <c r="K866" s="104">
        <f>สกลนคร!AI171</f>
        <v>770885.73</v>
      </c>
      <c r="L866" s="105">
        <f>สกลนคร!AJ171</f>
        <v>2175836.6100000003</v>
      </c>
      <c r="M866" s="105">
        <f>สกลนคร!AK171</f>
        <v>1996862.23</v>
      </c>
      <c r="N866" s="101"/>
      <c r="O866" s="101"/>
      <c r="P866" s="101"/>
      <c r="Q866" s="93">
        <f t="shared" si="31"/>
        <v>178974.38000000035</v>
      </c>
      <c r="R866" s="94">
        <f t="shared" si="32"/>
        <v>667.84426335174965</v>
      </c>
    </row>
    <row r="867" spans="1:18" x14ac:dyDescent="0.35">
      <c r="A867" s="100">
        <v>5</v>
      </c>
      <c r="B867" s="101" t="s">
        <v>59</v>
      </c>
      <c r="C867" s="101" t="s">
        <v>521</v>
      </c>
      <c r="D867" s="101" t="s">
        <v>148</v>
      </c>
      <c r="E867" s="101" t="s">
        <v>522</v>
      </c>
      <c r="F867" s="101" t="s">
        <v>178</v>
      </c>
      <c r="G867" s="101" t="s">
        <v>1246</v>
      </c>
      <c r="H867" s="102">
        <v>5165</v>
      </c>
      <c r="I867" s="100">
        <v>4</v>
      </c>
      <c r="J867" s="105">
        <f>สกลนคร!F172</f>
        <v>1011364.76</v>
      </c>
      <c r="K867" s="104">
        <f>สกลนคร!AI172</f>
        <v>865388.10999999987</v>
      </c>
      <c r="L867" s="105">
        <f>สกลนคร!AJ172</f>
        <v>2827028.16</v>
      </c>
      <c r="M867" s="105">
        <f>สกลนคร!AK172</f>
        <v>2610725.5</v>
      </c>
      <c r="N867" s="101"/>
      <c r="O867" s="101"/>
      <c r="P867" s="101"/>
      <c r="Q867" s="93">
        <f t="shared" si="31"/>
        <v>216302.66000000015</v>
      </c>
      <c r="R867" s="94">
        <f t="shared" si="32"/>
        <v>547.34330300096804</v>
      </c>
    </row>
    <row r="868" spans="1:18" x14ac:dyDescent="0.35">
      <c r="A868" s="100">
        <v>6</v>
      </c>
      <c r="B868" s="101" t="s">
        <v>59</v>
      </c>
      <c r="C868" s="101" t="s">
        <v>521</v>
      </c>
      <c r="D868" s="101" t="s">
        <v>148</v>
      </c>
      <c r="E868" s="101" t="s">
        <v>522</v>
      </c>
      <c r="F868" s="101" t="s">
        <v>178</v>
      </c>
      <c r="G868" s="101" t="s">
        <v>1247</v>
      </c>
      <c r="H868" s="102">
        <v>3445</v>
      </c>
      <c r="I868" s="100">
        <v>3</v>
      </c>
      <c r="J868" s="105">
        <f>สกลนคร!F173</f>
        <v>1418050.66</v>
      </c>
      <c r="K868" s="104">
        <f>สกลนคร!AI173</f>
        <v>1468563.45</v>
      </c>
      <c r="L868" s="105">
        <f>สกลนคร!AJ173</f>
        <v>2901453.87</v>
      </c>
      <c r="M868" s="105">
        <f>สกลนคร!AK173</f>
        <v>2448791.2599999998</v>
      </c>
      <c r="N868" s="101"/>
      <c r="O868" s="101"/>
      <c r="P868" s="101"/>
      <c r="Q868" s="93">
        <f t="shared" si="31"/>
        <v>452662.61000000034</v>
      </c>
      <c r="R868" s="94">
        <f t="shared" si="32"/>
        <v>842.22173294629897</v>
      </c>
    </row>
    <row r="869" spans="1:18" x14ac:dyDescent="0.35">
      <c r="A869" s="100">
        <v>7</v>
      </c>
      <c r="B869" s="101" t="s">
        <v>59</v>
      </c>
      <c r="C869" s="101" t="s">
        <v>521</v>
      </c>
      <c r="D869" s="101" t="s">
        <v>148</v>
      </c>
      <c r="E869" s="101" t="s">
        <v>522</v>
      </c>
      <c r="F869" s="101" t="s">
        <v>178</v>
      </c>
      <c r="G869" s="101" t="s">
        <v>1248</v>
      </c>
      <c r="H869" s="102">
        <v>6336</v>
      </c>
      <c r="I869" s="100">
        <v>5</v>
      </c>
      <c r="J869" s="105">
        <f>สกลนคร!F174</f>
        <v>853499.34</v>
      </c>
      <c r="K869" s="104">
        <f>สกลนคร!AI174</f>
        <v>955116.17999999993</v>
      </c>
      <c r="L869" s="105">
        <f>สกลนคร!AJ174</f>
        <v>2842267.7</v>
      </c>
      <c r="M869" s="105">
        <f>สกลนคร!AK174</f>
        <v>2489075.19</v>
      </c>
      <c r="N869" s="101"/>
      <c r="O869" s="101"/>
      <c r="P869" s="101"/>
      <c r="Q869" s="93">
        <f t="shared" si="31"/>
        <v>353192.51000000024</v>
      </c>
      <c r="R869" s="94">
        <f t="shared" si="32"/>
        <v>448.59023042929294</v>
      </c>
    </row>
    <row r="870" spans="1:18" s="112" customFormat="1" x14ac:dyDescent="0.35">
      <c r="A870" s="106">
        <v>16</v>
      </c>
      <c r="B870" s="107" t="s">
        <v>59</v>
      </c>
      <c r="C870" s="107"/>
      <c r="D870" s="107"/>
      <c r="E870" s="107" t="s">
        <v>75</v>
      </c>
      <c r="F870" s="107"/>
      <c r="G870" s="107" t="s">
        <v>524</v>
      </c>
      <c r="H870" s="113">
        <f>SUM(H864:H869)</f>
        <v>24921</v>
      </c>
      <c r="I870" s="106"/>
      <c r="J870" s="109">
        <f>SUM(J863:J869)</f>
        <v>5612229.5199999996</v>
      </c>
      <c r="K870" s="109">
        <f>SUM(K863:K869)</f>
        <v>5759497.7499999991</v>
      </c>
      <c r="L870" s="109">
        <f>SUM(L863:L869)</f>
        <v>15979615.390000001</v>
      </c>
      <c r="M870" s="109">
        <f>SUM(M863:M869)</f>
        <v>13598066.329999998</v>
      </c>
      <c r="N870" s="107">
        <v>6</v>
      </c>
      <c r="O870" s="107">
        <v>6</v>
      </c>
      <c r="P870" s="107">
        <f>N870-O870</f>
        <v>0</v>
      </c>
      <c r="Q870" s="110">
        <f t="shared" si="31"/>
        <v>2381549.0600000024</v>
      </c>
      <c r="R870" s="111">
        <f>L870/H870</f>
        <v>641.21084186027849</v>
      </c>
    </row>
    <row r="871" spans="1:18" x14ac:dyDescent="0.35">
      <c r="A871" s="100">
        <v>1</v>
      </c>
      <c r="B871" s="101" t="s">
        <v>59</v>
      </c>
      <c r="C871" s="101" t="s">
        <v>525</v>
      </c>
      <c r="D871" s="101" t="s">
        <v>150</v>
      </c>
      <c r="E871" s="101" t="s">
        <v>526</v>
      </c>
      <c r="F871" s="101" t="s">
        <v>208</v>
      </c>
      <c r="G871" s="101" t="s">
        <v>527</v>
      </c>
      <c r="H871" s="102"/>
      <c r="I871" s="100"/>
      <c r="J871" s="103"/>
      <c r="K871" s="104"/>
      <c r="L871" s="105"/>
      <c r="M871" s="105"/>
      <c r="N871" s="101"/>
      <c r="O871" s="101"/>
      <c r="P871" s="101"/>
    </row>
    <row r="872" spans="1:18" x14ac:dyDescent="0.35">
      <c r="A872" s="100">
        <v>2</v>
      </c>
      <c r="B872" s="101" t="s">
        <v>59</v>
      </c>
      <c r="C872" s="101" t="s">
        <v>525</v>
      </c>
      <c r="D872" s="101" t="s">
        <v>150</v>
      </c>
      <c r="E872" s="101" t="s">
        <v>526</v>
      </c>
      <c r="F872" s="101" t="s">
        <v>178</v>
      </c>
      <c r="G872" s="101" t="s">
        <v>1249</v>
      </c>
      <c r="H872" s="102">
        <v>4782</v>
      </c>
      <c r="I872" s="100">
        <v>4</v>
      </c>
      <c r="J872" s="105">
        <f>สกลนคร!F175</f>
        <v>663969.18000000005</v>
      </c>
      <c r="K872" s="104">
        <f>สกลนคร!AI175</f>
        <v>687070.90000000014</v>
      </c>
      <c r="L872" s="105">
        <f>สกลนคร!AJ175</f>
        <v>2557053.9500000002</v>
      </c>
      <c r="M872" s="105">
        <f>สกลนคร!AK175</f>
        <v>2379194.5499999998</v>
      </c>
      <c r="N872" s="101"/>
      <c r="O872" s="101"/>
      <c r="P872" s="101"/>
      <c r="Q872" s="93">
        <f t="shared" si="31"/>
        <v>177859.40000000037</v>
      </c>
      <c r="R872" s="94">
        <f t="shared" si="32"/>
        <v>534.72479088247599</v>
      </c>
    </row>
    <row r="873" spans="1:18" x14ac:dyDescent="0.35">
      <c r="A873" s="100">
        <v>3</v>
      </c>
      <c r="B873" s="101" t="s">
        <v>59</v>
      </c>
      <c r="C873" s="101" t="s">
        <v>525</v>
      </c>
      <c r="D873" s="101" t="s">
        <v>150</v>
      </c>
      <c r="E873" s="101" t="s">
        <v>526</v>
      </c>
      <c r="F873" s="101" t="s">
        <v>178</v>
      </c>
      <c r="G873" s="101" t="s">
        <v>1250</v>
      </c>
      <c r="H873" s="102">
        <v>3511</v>
      </c>
      <c r="I873" s="100">
        <v>3</v>
      </c>
      <c r="J873" s="105">
        <f>สกลนคร!F176</f>
        <v>616116.76</v>
      </c>
      <c r="K873" s="104">
        <f>สกลนคร!AI176</f>
        <v>643903.95000000007</v>
      </c>
      <c r="L873" s="105">
        <f>สกลนคร!AJ176</f>
        <v>2562092.84</v>
      </c>
      <c r="M873" s="105">
        <f>สกลนคร!AK176</f>
        <v>2523738.2599999998</v>
      </c>
      <c r="N873" s="101"/>
      <c r="O873" s="101"/>
      <c r="P873" s="101"/>
      <c r="Q873" s="93">
        <f t="shared" si="31"/>
        <v>38354.580000000075</v>
      </c>
      <c r="R873" s="94">
        <f t="shared" si="32"/>
        <v>729.73307889490172</v>
      </c>
    </row>
    <row r="874" spans="1:18" x14ac:dyDescent="0.35">
      <c r="A874" s="100">
        <v>4</v>
      </c>
      <c r="B874" s="101" t="s">
        <v>59</v>
      </c>
      <c r="C874" s="101" t="s">
        <v>525</v>
      </c>
      <c r="D874" s="101" t="s">
        <v>150</v>
      </c>
      <c r="E874" s="101" t="s">
        <v>526</v>
      </c>
      <c r="F874" s="101" t="s">
        <v>178</v>
      </c>
      <c r="G874" s="101" t="s">
        <v>1251</v>
      </c>
      <c r="H874" s="102">
        <v>2116</v>
      </c>
      <c r="I874" s="100">
        <v>2</v>
      </c>
      <c r="J874" s="105">
        <f>สกลนคร!F177</f>
        <v>635475.5</v>
      </c>
      <c r="K874" s="104">
        <f>สกลนคร!AI177</f>
        <v>664807.07999999996</v>
      </c>
      <c r="L874" s="105">
        <f>สกลนคร!AJ177</f>
        <v>1626201.28</v>
      </c>
      <c r="M874" s="105">
        <f>สกลนคร!AK177</f>
        <v>1511672.7999999998</v>
      </c>
      <c r="N874" s="101"/>
      <c r="O874" s="101"/>
      <c r="P874" s="101"/>
      <c r="Q874" s="93">
        <f t="shared" si="31"/>
        <v>114528.48000000021</v>
      </c>
      <c r="R874" s="94">
        <f t="shared" si="32"/>
        <v>768.52612476370507</v>
      </c>
    </row>
    <row r="875" spans="1:18" x14ac:dyDescent="0.35">
      <c r="A875" s="100">
        <v>5</v>
      </c>
      <c r="B875" s="101" t="s">
        <v>59</v>
      </c>
      <c r="C875" s="101" t="s">
        <v>525</v>
      </c>
      <c r="D875" s="101" t="s">
        <v>150</v>
      </c>
      <c r="E875" s="101" t="s">
        <v>526</v>
      </c>
      <c r="F875" s="101" t="s">
        <v>178</v>
      </c>
      <c r="G875" s="101" t="s">
        <v>1252</v>
      </c>
      <c r="H875" s="102">
        <v>5068</v>
      </c>
      <c r="I875" s="100">
        <v>4</v>
      </c>
      <c r="J875" s="105">
        <f>สกลนคร!F178</f>
        <v>848883.82</v>
      </c>
      <c r="K875" s="104">
        <f>สกลนคร!AI178</f>
        <v>859996.19</v>
      </c>
      <c r="L875" s="105">
        <f>สกลนคร!AJ178</f>
        <v>2492347.71</v>
      </c>
      <c r="M875" s="105">
        <f>สกลนคร!AK178</f>
        <v>1849535.73</v>
      </c>
      <c r="N875" s="101"/>
      <c r="O875" s="101"/>
      <c r="P875" s="101"/>
      <c r="Q875" s="93">
        <f t="shared" si="31"/>
        <v>642811.98</v>
      </c>
      <c r="R875" s="94">
        <f t="shared" si="32"/>
        <v>491.78131610102605</v>
      </c>
    </row>
    <row r="876" spans="1:18" x14ac:dyDescent="0.35">
      <c r="A876" s="100">
        <v>6</v>
      </c>
      <c r="B876" s="101" t="s">
        <v>59</v>
      </c>
      <c r="C876" s="101" t="s">
        <v>525</v>
      </c>
      <c r="D876" s="101" t="s">
        <v>150</v>
      </c>
      <c r="E876" s="101" t="s">
        <v>526</v>
      </c>
      <c r="F876" s="101" t="s">
        <v>178</v>
      </c>
      <c r="G876" s="101" t="s">
        <v>1253</v>
      </c>
      <c r="H876" s="102">
        <v>2178</v>
      </c>
      <c r="I876" s="100">
        <v>2</v>
      </c>
      <c r="J876" s="105">
        <f>สกลนคร!F179</f>
        <v>757735.36</v>
      </c>
      <c r="K876" s="104">
        <f>สกลนคร!AI179</f>
        <v>762464.59</v>
      </c>
      <c r="L876" s="105">
        <f>สกลนคร!AJ179</f>
        <v>1663588.06</v>
      </c>
      <c r="M876" s="105">
        <f>สกลนคร!AK179</f>
        <v>1544648.64</v>
      </c>
      <c r="N876" s="101"/>
      <c r="O876" s="101"/>
      <c r="P876" s="101"/>
      <c r="Q876" s="93">
        <f t="shared" si="31"/>
        <v>118939.42000000016</v>
      </c>
      <c r="R876" s="94">
        <f t="shared" si="32"/>
        <v>763.81453627180906</v>
      </c>
    </row>
    <row r="877" spans="1:18" x14ac:dyDescent="0.35">
      <c r="A877" s="100">
        <v>7</v>
      </c>
      <c r="B877" s="101" t="s">
        <v>59</v>
      </c>
      <c r="C877" s="101" t="s">
        <v>525</v>
      </c>
      <c r="D877" s="101" t="s">
        <v>150</v>
      </c>
      <c r="E877" s="101" t="s">
        <v>526</v>
      </c>
      <c r="F877" s="101" t="s">
        <v>178</v>
      </c>
      <c r="G877" s="101" t="s">
        <v>1254</v>
      </c>
      <c r="H877" s="102">
        <v>3138</v>
      </c>
      <c r="I877" s="100">
        <v>3</v>
      </c>
      <c r="J877" s="105">
        <f>สกลนคร!F180</f>
        <v>568836.18000000005</v>
      </c>
      <c r="K877" s="104">
        <f>สกลนคร!AI180</f>
        <v>587788</v>
      </c>
      <c r="L877" s="105">
        <f>สกลนคร!AJ180</f>
        <v>1940678.2</v>
      </c>
      <c r="M877" s="105">
        <f>สกลนคร!AK180</f>
        <v>1673643.1300000001</v>
      </c>
      <c r="N877" s="101"/>
      <c r="O877" s="101"/>
      <c r="P877" s="101"/>
      <c r="Q877" s="93">
        <f t="shared" si="31"/>
        <v>267035.06999999983</v>
      </c>
      <c r="R877" s="94">
        <f t="shared" si="32"/>
        <v>618.44429572976412</v>
      </c>
    </row>
    <row r="878" spans="1:18" x14ac:dyDescent="0.35">
      <c r="A878" s="100">
        <v>8</v>
      </c>
      <c r="B878" s="101" t="s">
        <v>59</v>
      </c>
      <c r="C878" s="101" t="s">
        <v>525</v>
      </c>
      <c r="D878" s="101" t="s">
        <v>150</v>
      </c>
      <c r="E878" s="101" t="s">
        <v>526</v>
      </c>
      <c r="F878" s="101" t="s">
        <v>178</v>
      </c>
      <c r="G878" s="101" t="s">
        <v>1255</v>
      </c>
      <c r="H878" s="102">
        <v>3606</v>
      </c>
      <c r="I878" s="100">
        <v>3</v>
      </c>
      <c r="J878" s="105">
        <f>สกลนคร!F181</f>
        <v>505733.14</v>
      </c>
      <c r="K878" s="104">
        <f>สกลนคร!AI181</f>
        <v>522816.15</v>
      </c>
      <c r="L878" s="105">
        <f>สกลนคร!AJ181</f>
        <v>2292978.75</v>
      </c>
      <c r="M878" s="105">
        <f>สกลนคร!AK181</f>
        <v>1941466.2799999998</v>
      </c>
      <c r="N878" s="101"/>
      <c r="O878" s="101"/>
      <c r="P878" s="101"/>
      <c r="Q878" s="93">
        <f t="shared" si="31"/>
        <v>351512.4700000002</v>
      </c>
      <c r="R878" s="94">
        <f t="shared" si="32"/>
        <v>635.87874376039929</v>
      </c>
    </row>
    <row r="879" spans="1:18" s="112" customFormat="1" x14ac:dyDescent="0.35">
      <c r="A879" s="106">
        <v>17</v>
      </c>
      <c r="B879" s="107" t="s">
        <v>59</v>
      </c>
      <c r="C879" s="107"/>
      <c r="D879" s="107"/>
      <c r="E879" s="107" t="s">
        <v>75</v>
      </c>
      <c r="F879" s="107"/>
      <c r="G879" s="107" t="s">
        <v>528</v>
      </c>
      <c r="H879" s="113">
        <f>SUM(H872:H878)</f>
        <v>24399</v>
      </c>
      <c r="I879" s="106"/>
      <c r="J879" s="109">
        <f>SUM(J871:J878)</f>
        <v>4596749.9399999995</v>
      </c>
      <c r="K879" s="109">
        <f>SUM(K871:K878)</f>
        <v>4728846.8600000003</v>
      </c>
      <c r="L879" s="109">
        <f>SUM(L871:L878)</f>
        <v>15134940.790000001</v>
      </c>
      <c r="M879" s="109">
        <f>SUM(M871:M878)</f>
        <v>13423899.390000001</v>
      </c>
      <c r="N879" s="107">
        <v>7</v>
      </c>
      <c r="O879" s="107">
        <v>7</v>
      </c>
      <c r="P879" s="107">
        <f>N879-O879</f>
        <v>0</v>
      </c>
      <c r="Q879" s="110">
        <f t="shared" si="31"/>
        <v>1711041.4000000004</v>
      </c>
      <c r="R879" s="111">
        <f>L879/H879</f>
        <v>620.30988114266984</v>
      </c>
    </row>
    <row r="880" spans="1:18" x14ac:dyDescent="0.35">
      <c r="A880" s="100">
        <v>1</v>
      </c>
      <c r="B880" s="101" t="s">
        <v>59</v>
      </c>
      <c r="C880" s="101" t="s">
        <v>529</v>
      </c>
      <c r="D880" s="101" t="s">
        <v>530</v>
      </c>
      <c r="E880" s="101" t="s">
        <v>531</v>
      </c>
      <c r="F880" s="101" t="s">
        <v>208</v>
      </c>
      <c r="G880" s="101" t="s">
        <v>532</v>
      </c>
      <c r="H880" s="102"/>
      <c r="I880" s="100"/>
      <c r="J880" s="103"/>
      <c r="K880" s="104"/>
      <c r="L880" s="105"/>
      <c r="M880" s="105"/>
      <c r="N880" s="101"/>
      <c r="O880" s="101"/>
      <c r="P880" s="101"/>
    </row>
    <row r="881" spans="1:18" x14ac:dyDescent="0.35">
      <c r="A881" s="100">
        <v>2</v>
      </c>
      <c r="B881" s="101" t="s">
        <v>59</v>
      </c>
      <c r="C881" s="101" t="s">
        <v>529</v>
      </c>
      <c r="D881" s="101" t="s">
        <v>530</v>
      </c>
      <c r="E881" s="101" t="s">
        <v>531</v>
      </c>
      <c r="F881" s="101" t="s">
        <v>178</v>
      </c>
      <c r="G881" s="101" t="s">
        <v>1256</v>
      </c>
      <c r="H881" s="102">
        <v>3063</v>
      </c>
      <c r="I881" s="100">
        <v>3</v>
      </c>
      <c r="J881" s="105">
        <f>สกลนคร!F182</f>
        <v>594915.5</v>
      </c>
      <c r="K881" s="104">
        <f>สกลนคร!AI182</f>
        <v>579997.78</v>
      </c>
      <c r="L881" s="105">
        <f>สกลนคร!AJ182</f>
        <v>1260490.31</v>
      </c>
      <c r="M881" s="105">
        <f>สกลนคร!AK182</f>
        <v>1091721.6499999999</v>
      </c>
      <c r="N881" s="101"/>
      <c r="O881" s="101"/>
      <c r="P881" s="101"/>
      <c r="Q881" s="93">
        <f t="shared" si="31"/>
        <v>168768.66000000015</v>
      </c>
      <c r="R881" s="94">
        <f t="shared" si="32"/>
        <v>411.52148547175972</v>
      </c>
    </row>
    <row r="882" spans="1:18" x14ac:dyDescent="0.35">
      <c r="A882" s="100">
        <v>3</v>
      </c>
      <c r="B882" s="101" t="s">
        <v>59</v>
      </c>
      <c r="C882" s="101" t="s">
        <v>529</v>
      </c>
      <c r="D882" s="101" t="s">
        <v>530</v>
      </c>
      <c r="E882" s="101" t="s">
        <v>531</v>
      </c>
      <c r="F882" s="101" t="s">
        <v>178</v>
      </c>
      <c r="G882" s="101" t="s">
        <v>1257</v>
      </c>
      <c r="H882" s="102">
        <v>2781</v>
      </c>
      <c r="I882" s="100">
        <v>2</v>
      </c>
      <c r="J882" s="105">
        <f>สกลนคร!F183</f>
        <v>214326.79</v>
      </c>
      <c r="K882" s="104">
        <f>สกลนคร!AI183</f>
        <v>226891.04</v>
      </c>
      <c r="L882" s="105">
        <f>สกลนคร!AJ183</f>
        <v>1969460.32</v>
      </c>
      <c r="M882" s="105">
        <f>สกลนคร!AK183</f>
        <v>1886833.67</v>
      </c>
      <c r="N882" s="101"/>
      <c r="O882" s="101"/>
      <c r="P882" s="101"/>
      <c r="Q882" s="93">
        <f t="shared" si="31"/>
        <v>82626.65000000014</v>
      </c>
      <c r="R882" s="94">
        <f t="shared" si="32"/>
        <v>708.18422150305651</v>
      </c>
    </row>
    <row r="883" spans="1:18" x14ac:dyDescent="0.35">
      <c r="A883" s="100">
        <v>4</v>
      </c>
      <c r="B883" s="101" t="s">
        <v>59</v>
      </c>
      <c r="C883" s="101" t="s">
        <v>529</v>
      </c>
      <c r="D883" s="101" t="s">
        <v>530</v>
      </c>
      <c r="E883" s="101" t="s">
        <v>531</v>
      </c>
      <c r="F883" s="101" t="s">
        <v>178</v>
      </c>
      <c r="G883" s="101" t="s">
        <v>1258</v>
      </c>
      <c r="H883" s="102">
        <v>2236</v>
      </c>
      <c r="I883" s="100">
        <v>2</v>
      </c>
      <c r="J883" s="105">
        <f>สกลนคร!F184</f>
        <v>517817.94</v>
      </c>
      <c r="K883" s="104">
        <f>สกลนคร!AI184</f>
        <v>528511.02</v>
      </c>
      <c r="L883" s="105">
        <f>สกลนคร!AJ184</f>
        <v>1472668.85</v>
      </c>
      <c r="M883" s="105">
        <f>สกลนคร!AK184</f>
        <v>1447499.6300000001</v>
      </c>
      <c r="N883" s="101"/>
      <c r="O883" s="101"/>
      <c r="P883" s="101"/>
      <c r="Q883" s="93">
        <f t="shared" si="31"/>
        <v>25169.219999999972</v>
      </c>
      <c r="R883" s="94">
        <f t="shared" si="32"/>
        <v>658.617553667263</v>
      </c>
    </row>
    <row r="884" spans="1:18" x14ac:dyDescent="0.35">
      <c r="A884" s="100">
        <v>5</v>
      </c>
      <c r="B884" s="101" t="s">
        <v>59</v>
      </c>
      <c r="C884" s="101" t="s">
        <v>529</v>
      </c>
      <c r="D884" s="101" t="s">
        <v>530</v>
      </c>
      <c r="E884" s="101" t="s">
        <v>531</v>
      </c>
      <c r="F884" s="101" t="s">
        <v>178</v>
      </c>
      <c r="G884" s="101" t="s">
        <v>1259</v>
      </c>
      <c r="H884" s="102">
        <v>2004</v>
      </c>
      <c r="I884" s="100">
        <v>2</v>
      </c>
      <c r="J884" s="105">
        <f>สกลนคร!F185</f>
        <v>231183.73</v>
      </c>
      <c r="K884" s="104">
        <f>สกลนคร!AI185</f>
        <v>210362.94</v>
      </c>
      <c r="L884" s="105">
        <f>สกลนคร!AJ185</f>
        <v>1352187.3899999997</v>
      </c>
      <c r="M884" s="105">
        <f>สกลนคร!AK185</f>
        <v>1288600.19</v>
      </c>
      <c r="N884" s="101"/>
      <c r="O884" s="101"/>
      <c r="P884" s="101"/>
      <c r="Q884" s="93">
        <f t="shared" si="31"/>
        <v>63587.199999999721</v>
      </c>
      <c r="R884" s="94">
        <f t="shared" si="32"/>
        <v>674.74420658682618</v>
      </c>
    </row>
    <row r="885" spans="1:18" x14ac:dyDescent="0.35">
      <c r="A885" s="100">
        <v>6</v>
      </c>
      <c r="B885" s="101" t="s">
        <v>59</v>
      </c>
      <c r="C885" s="101" t="s">
        <v>529</v>
      </c>
      <c r="D885" s="101" t="s">
        <v>530</v>
      </c>
      <c r="E885" s="101" t="s">
        <v>531</v>
      </c>
      <c r="F885" s="101" t="s">
        <v>178</v>
      </c>
      <c r="G885" s="101" t="s">
        <v>1260</v>
      </c>
      <c r="H885" s="102">
        <v>3574</v>
      </c>
      <c r="I885" s="100">
        <v>3</v>
      </c>
      <c r="J885" s="105">
        <f>สกลนคร!F186</f>
        <v>540907.13</v>
      </c>
      <c r="K885" s="104">
        <f>สกลนคร!AI186</f>
        <v>575253.03</v>
      </c>
      <c r="L885" s="105">
        <f>สกลนคร!AJ186</f>
        <v>2197477.59</v>
      </c>
      <c r="M885" s="105">
        <f>สกลนคร!AK186</f>
        <v>1957586.16</v>
      </c>
      <c r="N885" s="101"/>
      <c r="O885" s="101"/>
      <c r="P885" s="101"/>
      <c r="Q885" s="93">
        <f t="shared" si="31"/>
        <v>239891.42999999993</v>
      </c>
      <c r="R885" s="94">
        <f t="shared" si="32"/>
        <v>614.85103245663117</v>
      </c>
    </row>
    <row r="886" spans="1:18" x14ac:dyDescent="0.35">
      <c r="A886" s="100">
        <v>7</v>
      </c>
      <c r="B886" s="101" t="s">
        <v>59</v>
      </c>
      <c r="C886" s="101" t="s">
        <v>529</v>
      </c>
      <c r="D886" s="101" t="s">
        <v>530</v>
      </c>
      <c r="E886" s="101" t="s">
        <v>531</v>
      </c>
      <c r="F886" s="101" t="s">
        <v>178</v>
      </c>
      <c r="G886" s="101" t="s">
        <v>1261</v>
      </c>
      <c r="H886" s="102">
        <v>6722</v>
      </c>
      <c r="I886" s="100">
        <v>5</v>
      </c>
      <c r="J886" s="105">
        <f>สกลนคร!F187</f>
        <v>768784.17</v>
      </c>
      <c r="K886" s="104">
        <f>สกลนคร!AI187</f>
        <v>908960.3600000001</v>
      </c>
      <c r="L886" s="105">
        <f>สกลนคร!AJ187</f>
        <v>4541336.6499999994</v>
      </c>
      <c r="M886" s="105">
        <f>สกลนคร!AK187</f>
        <v>4346957.3900000006</v>
      </c>
      <c r="N886" s="101"/>
      <c r="O886" s="101"/>
      <c r="P886" s="101"/>
      <c r="Q886" s="93">
        <f t="shared" si="31"/>
        <v>194379.25999999885</v>
      </c>
      <c r="R886" s="94">
        <f t="shared" si="32"/>
        <v>675.59307497768509</v>
      </c>
    </row>
    <row r="887" spans="1:18" x14ac:dyDescent="0.35">
      <c r="A887" s="100">
        <v>8</v>
      </c>
      <c r="B887" s="101" t="s">
        <v>59</v>
      </c>
      <c r="C887" s="101" t="s">
        <v>529</v>
      </c>
      <c r="D887" s="101" t="s">
        <v>530</v>
      </c>
      <c r="E887" s="101" t="s">
        <v>531</v>
      </c>
      <c r="F887" s="101" t="s">
        <v>178</v>
      </c>
      <c r="G887" s="101" t="s">
        <v>1262</v>
      </c>
      <c r="H887" s="102">
        <v>1051</v>
      </c>
      <c r="I887" s="100">
        <v>1</v>
      </c>
      <c r="J887" s="105">
        <f>สกลนคร!F188</f>
        <v>219202.28</v>
      </c>
      <c r="K887" s="104">
        <f>สกลนคร!AI188</f>
        <v>277405.69</v>
      </c>
      <c r="L887" s="105">
        <f>สกลนคร!AJ188</f>
        <v>1094825.1399999999</v>
      </c>
      <c r="M887" s="105">
        <f>สกลนคร!AK188</f>
        <v>1073919.1199999999</v>
      </c>
      <c r="N887" s="101"/>
      <c r="O887" s="101"/>
      <c r="P887" s="101"/>
      <c r="Q887" s="93">
        <f t="shared" si="31"/>
        <v>20906.020000000019</v>
      </c>
      <c r="R887" s="94">
        <f t="shared" si="32"/>
        <v>1041.6985156993339</v>
      </c>
    </row>
    <row r="888" spans="1:18" x14ac:dyDescent="0.35">
      <c r="A888" s="100">
        <v>9</v>
      </c>
      <c r="B888" s="101" t="s">
        <v>59</v>
      </c>
      <c r="C888" s="101" t="s">
        <v>529</v>
      </c>
      <c r="D888" s="101" t="s">
        <v>530</v>
      </c>
      <c r="E888" s="101" t="s">
        <v>531</v>
      </c>
      <c r="F888" s="101" t="s">
        <v>178</v>
      </c>
      <c r="G888" s="101" t="s">
        <v>1263</v>
      </c>
      <c r="H888" s="102">
        <v>3165</v>
      </c>
      <c r="I888" s="100">
        <v>3</v>
      </c>
      <c r="J888" s="105">
        <f>สกลนคร!F189</f>
        <v>664472.87</v>
      </c>
      <c r="K888" s="104">
        <f>สกลนคร!AI189</f>
        <v>593954.77</v>
      </c>
      <c r="L888" s="105">
        <f>สกลนคร!AJ189</f>
        <v>2006486.72</v>
      </c>
      <c r="M888" s="105">
        <f>สกลนคร!AK189</f>
        <v>1806697.32</v>
      </c>
      <c r="N888" s="101"/>
      <c r="O888" s="101"/>
      <c r="P888" s="101"/>
      <c r="Q888" s="93">
        <f t="shared" si="31"/>
        <v>199789.39999999991</v>
      </c>
      <c r="R888" s="94">
        <f t="shared" si="32"/>
        <v>633.96104897314376</v>
      </c>
    </row>
    <row r="889" spans="1:18" s="112" customFormat="1" x14ac:dyDescent="0.35">
      <c r="A889" s="106">
        <v>18</v>
      </c>
      <c r="B889" s="107" t="s">
        <v>59</v>
      </c>
      <c r="C889" s="107"/>
      <c r="D889" s="107"/>
      <c r="E889" s="107" t="s">
        <v>75</v>
      </c>
      <c r="F889" s="107"/>
      <c r="G889" s="107" t="s">
        <v>533</v>
      </c>
      <c r="H889" s="113">
        <f>SUM(H881:H888)</f>
        <v>24596</v>
      </c>
      <c r="I889" s="106"/>
      <c r="J889" s="109">
        <f>SUM(J880:J888)</f>
        <v>3751610.4099999997</v>
      </c>
      <c r="K889" s="109">
        <f>SUM(K880:K888)</f>
        <v>3901336.63</v>
      </c>
      <c r="L889" s="109">
        <f>SUM(L880:L888)</f>
        <v>15894932.970000001</v>
      </c>
      <c r="M889" s="109">
        <f>SUM(M880:M888)</f>
        <v>14899815.130000001</v>
      </c>
      <c r="N889" s="107">
        <v>8</v>
      </c>
      <c r="O889" s="107">
        <v>8</v>
      </c>
      <c r="P889" s="107">
        <f>N889-O889</f>
        <v>0</v>
      </c>
      <c r="Q889" s="110">
        <f t="shared" si="31"/>
        <v>995117.83999999985</v>
      </c>
      <c r="R889" s="111">
        <f t="shared" si="32"/>
        <v>646.24056635225247</v>
      </c>
    </row>
    <row r="890" spans="1:18" s="112" customFormat="1" ht="21.75" thickBot="1" x14ac:dyDescent="0.4">
      <c r="A890" s="121"/>
      <c r="B890" s="122" t="s">
        <v>59</v>
      </c>
      <c r="C890" s="122" t="s">
        <v>59</v>
      </c>
      <c r="D890" s="122" t="s">
        <v>59</v>
      </c>
      <c r="E890" s="122" t="s">
        <v>59</v>
      </c>
      <c r="F890" s="122"/>
      <c r="G890" s="122" t="s">
        <v>534</v>
      </c>
      <c r="H890" s="123">
        <f>H711+H719+H726+H742+H751+H762+H768+H788+H796+H808+H821+H843+H849+H855+H862+H870+H879+H889</f>
        <v>664335</v>
      </c>
      <c r="I890" s="121"/>
      <c r="J890" s="124">
        <f t="shared" ref="J890:O890" si="33">J711+J719+J726+J742+J751+J762+J768+J788+J796+J808+J821+J843+J849+J855+J862+J870+J879+J889</f>
        <v>98671657.700000003</v>
      </c>
      <c r="K890" s="125">
        <f t="shared" si="33"/>
        <v>110538982.62</v>
      </c>
      <c r="L890" s="124">
        <f t="shared" si="33"/>
        <v>397398025.59999996</v>
      </c>
      <c r="M890" s="124">
        <f t="shared" si="33"/>
        <v>349557208.89999992</v>
      </c>
      <c r="N890" s="122">
        <f t="shared" si="33"/>
        <v>168</v>
      </c>
      <c r="O890" s="122">
        <f t="shared" si="33"/>
        <v>168</v>
      </c>
      <c r="P890" s="122">
        <f>N890-O890</f>
        <v>0</v>
      </c>
      <c r="Q890" s="110">
        <f t="shared" si="31"/>
        <v>47840816.700000048</v>
      </c>
      <c r="R890" s="111">
        <f t="shared" si="32"/>
        <v>598.18920514499462</v>
      </c>
    </row>
    <row r="891" spans="1:18" ht="22.5" thickTop="1" thickBot="1" x14ac:dyDescent="0.4">
      <c r="A891" s="126"/>
      <c r="B891" s="127"/>
      <c r="C891" s="127"/>
      <c r="D891" s="127"/>
      <c r="E891" s="392" t="s">
        <v>535</v>
      </c>
      <c r="F891" s="393"/>
      <c r="G891" s="394"/>
      <c r="H891" s="128"/>
      <c r="I891" s="126"/>
      <c r="J891" s="129">
        <f>J890/O890</f>
        <v>587331.2958333334</v>
      </c>
      <c r="K891" s="130">
        <f>K890/O890</f>
        <v>657970.13464285713</v>
      </c>
      <c r="L891" s="129">
        <f>L890/O890</f>
        <v>2365464.4380952381</v>
      </c>
      <c r="M891" s="129">
        <f>M890/O890</f>
        <v>2080697.672023809</v>
      </c>
      <c r="N891" s="178"/>
      <c r="O891" s="178"/>
      <c r="P891" s="178"/>
      <c r="Q891" s="93">
        <f t="shared" si="31"/>
        <v>284766.76607142901</v>
      </c>
    </row>
    <row r="892" spans="1:18" ht="21.75" thickTop="1" x14ac:dyDescent="0.35">
      <c r="A892" s="131">
        <v>1</v>
      </c>
      <c r="B892" s="132" t="s">
        <v>56</v>
      </c>
      <c r="C892" s="132" t="s">
        <v>536</v>
      </c>
      <c r="D892" s="132" t="s">
        <v>537</v>
      </c>
      <c r="E892" s="132" t="s">
        <v>538</v>
      </c>
      <c r="F892" s="132" t="s">
        <v>175</v>
      </c>
      <c r="G892" s="132" t="s">
        <v>539</v>
      </c>
      <c r="H892" s="133"/>
      <c r="I892" s="131"/>
      <c r="J892" s="134"/>
      <c r="K892" s="135"/>
      <c r="L892" s="136"/>
      <c r="M892" s="136"/>
      <c r="N892" s="132"/>
      <c r="O892" s="132"/>
      <c r="P892" s="132"/>
    </row>
    <row r="893" spans="1:18" x14ac:dyDescent="0.35">
      <c r="A893" s="100">
        <v>2</v>
      </c>
      <c r="B893" s="101" t="s">
        <v>56</v>
      </c>
      <c r="C893" s="101" t="s">
        <v>536</v>
      </c>
      <c r="D893" s="101" t="s">
        <v>537</v>
      </c>
      <c r="E893" s="101" t="s">
        <v>538</v>
      </c>
      <c r="F893" s="101" t="s">
        <v>178</v>
      </c>
      <c r="G893" s="101" t="s">
        <v>1264</v>
      </c>
      <c r="H893" s="102">
        <v>3670</v>
      </c>
      <c r="I893" s="100">
        <v>3</v>
      </c>
      <c r="J893" s="103">
        <f>นครพนม!F4</f>
        <v>369289.19</v>
      </c>
      <c r="K893" s="104">
        <f>นครพนม!AM4</f>
        <v>682900.56</v>
      </c>
      <c r="L893" s="105">
        <f>นครพนม!AN4</f>
        <v>1590384.4100000001</v>
      </c>
      <c r="M893" s="105">
        <f>นครพนม!AO4</f>
        <v>1653674.6400000001</v>
      </c>
      <c r="N893" s="101"/>
      <c r="O893" s="101"/>
      <c r="P893" s="101"/>
      <c r="Q893" s="93">
        <f t="shared" si="31"/>
        <v>-63290.229999999981</v>
      </c>
      <c r="R893" s="94">
        <f t="shared" si="32"/>
        <v>433.34725068119894</v>
      </c>
    </row>
    <row r="894" spans="1:18" x14ac:dyDescent="0.35">
      <c r="A894" s="100">
        <v>3</v>
      </c>
      <c r="B894" s="101" t="s">
        <v>56</v>
      </c>
      <c r="C894" s="101" t="s">
        <v>536</v>
      </c>
      <c r="D894" s="101" t="s">
        <v>537</v>
      </c>
      <c r="E894" s="101" t="s">
        <v>538</v>
      </c>
      <c r="F894" s="101" t="s">
        <v>178</v>
      </c>
      <c r="G894" s="101" t="s">
        <v>1265</v>
      </c>
      <c r="H894" s="102">
        <v>5247</v>
      </c>
      <c r="I894" s="100">
        <v>4</v>
      </c>
      <c r="J894" s="103">
        <f>นครพนม!F5</f>
        <v>626268.02</v>
      </c>
      <c r="K894" s="104">
        <f>นครพนม!AM5</f>
        <v>783680</v>
      </c>
      <c r="L894" s="105">
        <f>นครพนม!AN5</f>
        <v>2109724.69</v>
      </c>
      <c r="M894" s="105">
        <f>นครพนม!AO5</f>
        <v>1766613.63</v>
      </c>
      <c r="N894" s="101"/>
      <c r="O894" s="101"/>
      <c r="P894" s="101"/>
      <c r="Q894" s="93">
        <f t="shared" si="31"/>
        <v>343111.06000000006</v>
      </c>
      <c r="R894" s="94">
        <f t="shared" si="32"/>
        <v>402.08208309510195</v>
      </c>
    </row>
    <row r="895" spans="1:18" x14ac:dyDescent="0.35">
      <c r="A895" s="100">
        <v>4</v>
      </c>
      <c r="B895" s="101" t="s">
        <v>56</v>
      </c>
      <c r="C895" s="101" t="s">
        <v>536</v>
      </c>
      <c r="D895" s="101" t="s">
        <v>537</v>
      </c>
      <c r="E895" s="101" t="s">
        <v>538</v>
      </c>
      <c r="F895" s="101" t="s">
        <v>178</v>
      </c>
      <c r="G895" s="101" t="s">
        <v>1266</v>
      </c>
      <c r="H895" s="102">
        <v>4843</v>
      </c>
      <c r="I895" s="100">
        <v>4</v>
      </c>
      <c r="J895" s="103">
        <f>นครพนม!F6</f>
        <v>315186.7</v>
      </c>
      <c r="K895" s="104">
        <f>นครพนม!AM6</f>
        <v>452834.94</v>
      </c>
      <c r="L895" s="105">
        <f>นครพนม!AN6</f>
        <v>1836800.81</v>
      </c>
      <c r="M895" s="105">
        <f>นครพนม!AO6</f>
        <v>1860876.77</v>
      </c>
      <c r="N895" s="101"/>
      <c r="O895" s="101"/>
      <c r="P895" s="101"/>
      <c r="Q895" s="93">
        <f t="shared" si="31"/>
        <v>-24075.959999999963</v>
      </c>
      <c r="R895" s="94">
        <f t="shared" si="32"/>
        <v>379.2692153623787</v>
      </c>
    </row>
    <row r="896" spans="1:18" x14ac:dyDescent="0.35">
      <c r="A896" s="100">
        <v>5</v>
      </c>
      <c r="B896" s="101" t="s">
        <v>56</v>
      </c>
      <c r="C896" s="101" t="s">
        <v>536</v>
      </c>
      <c r="D896" s="101" t="s">
        <v>537</v>
      </c>
      <c r="E896" s="101" t="s">
        <v>538</v>
      </c>
      <c r="F896" s="101" t="s">
        <v>178</v>
      </c>
      <c r="G896" s="101" t="s">
        <v>1267</v>
      </c>
      <c r="H896" s="102">
        <v>4324</v>
      </c>
      <c r="I896" s="100">
        <v>3</v>
      </c>
      <c r="J896" s="103">
        <f>นครพนม!F7</f>
        <v>456641.05</v>
      </c>
      <c r="K896" s="104">
        <f>นครพนม!AM7</f>
        <v>399779.42000000004</v>
      </c>
      <c r="L896" s="105">
        <f>นครพนม!AN7</f>
        <v>1511650.93</v>
      </c>
      <c r="M896" s="105">
        <f>นครพนม!AO7</f>
        <v>1540775.53</v>
      </c>
      <c r="N896" s="101"/>
      <c r="O896" s="101"/>
      <c r="P896" s="101"/>
      <c r="Q896" s="93">
        <f t="shared" si="31"/>
        <v>-29124.600000000093</v>
      </c>
      <c r="R896" s="94">
        <f t="shared" si="32"/>
        <v>349.59549722479187</v>
      </c>
    </row>
    <row r="897" spans="1:18" x14ac:dyDescent="0.35">
      <c r="A897" s="100">
        <v>6</v>
      </c>
      <c r="B897" s="101" t="s">
        <v>56</v>
      </c>
      <c r="C897" s="101" t="s">
        <v>536</v>
      </c>
      <c r="D897" s="101" t="s">
        <v>537</v>
      </c>
      <c r="E897" s="101" t="s">
        <v>538</v>
      </c>
      <c r="F897" s="101" t="s">
        <v>178</v>
      </c>
      <c r="G897" s="101" t="s">
        <v>1268</v>
      </c>
      <c r="H897" s="102">
        <v>4095</v>
      </c>
      <c r="I897" s="100">
        <v>3</v>
      </c>
      <c r="J897" s="103">
        <f>นครพนม!F8</f>
        <v>448955.35</v>
      </c>
      <c r="K897" s="104">
        <f>นครพนม!AM8</f>
        <v>438053.1</v>
      </c>
      <c r="L897" s="105">
        <f>นครพนม!AN8</f>
        <v>1302713.22</v>
      </c>
      <c r="M897" s="105">
        <f>นครพนม!AO8</f>
        <v>1410141.18</v>
      </c>
      <c r="N897" s="101"/>
      <c r="O897" s="101"/>
      <c r="P897" s="101"/>
      <c r="Q897" s="93">
        <f t="shared" si="31"/>
        <v>-107427.95999999996</v>
      </c>
      <c r="R897" s="94">
        <f t="shared" si="32"/>
        <v>318.12288644688641</v>
      </c>
    </row>
    <row r="898" spans="1:18" x14ac:dyDescent="0.35">
      <c r="A898" s="100">
        <v>7</v>
      </c>
      <c r="B898" s="101" t="s">
        <v>56</v>
      </c>
      <c r="C898" s="101" t="s">
        <v>536</v>
      </c>
      <c r="D898" s="101" t="s">
        <v>537</v>
      </c>
      <c r="E898" s="101" t="s">
        <v>538</v>
      </c>
      <c r="F898" s="101" t="s">
        <v>178</v>
      </c>
      <c r="G898" s="101" t="s">
        <v>1269</v>
      </c>
      <c r="H898" s="102">
        <v>3972</v>
      </c>
      <c r="I898" s="100">
        <v>3</v>
      </c>
      <c r="J898" s="103">
        <f>นครพนม!F9</f>
        <v>331056.28999999998</v>
      </c>
      <c r="K898" s="104">
        <f>นครพนม!AM9</f>
        <v>354960.44</v>
      </c>
      <c r="L898" s="105">
        <f>นครพนม!AN9</f>
        <v>1064747.6499999999</v>
      </c>
      <c r="M898" s="105">
        <f>นครพนม!AO9</f>
        <v>1053127.7800000003</v>
      </c>
      <c r="N898" s="101"/>
      <c r="O898" s="101"/>
      <c r="P898" s="101"/>
      <c r="Q898" s="93">
        <f t="shared" si="31"/>
        <v>11619.869999999646</v>
      </c>
      <c r="R898" s="94">
        <f t="shared" si="32"/>
        <v>268.06335599194358</v>
      </c>
    </row>
    <row r="899" spans="1:18" x14ac:dyDescent="0.35">
      <c r="A899" s="100">
        <v>8</v>
      </c>
      <c r="B899" s="101" t="s">
        <v>56</v>
      </c>
      <c r="C899" s="101" t="s">
        <v>536</v>
      </c>
      <c r="D899" s="101" t="s">
        <v>537</v>
      </c>
      <c r="E899" s="101" t="s">
        <v>538</v>
      </c>
      <c r="F899" s="101" t="s">
        <v>178</v>
      </c>
      <c r="G899" s="101" t="s">
        <v>1270</v>
      </c>
      <c r="H899" s="102">
        <v>2524</v>
      </c>
      <c r="I899" s="100">
        <v>2</v>
      </c>
      <c r="J899" s="103">
        <f>นครพนม!F10</f>
        <v>290712.01</v>
      </c>
      <c r="K899" s="104">
        <f>นครพนม!AM10</f>
        <v>652872.65</v>
      </c>
      <c r="L899" s="105">
        <f>นครพนม!AN10</f>
        <v>1430508.7</v>
      </c>
      <c r="M899" s="105">
        <f>นครพนม!AO10</f>
        <v>1488129.52</v>
      </c>
      <c r="N899" s="101"/>
      <c r="O899" s="101"/>
      <c r="P899" s="101"/>
      <c r="Q899" s="93">
        <f t="shared" si="31"/>
        <v>-57620.820000000065</v>
      </c>
      <c r="R899" s="94">
        <f t="shared" si="32"/>
        <v>566.76255942947705</v>
      </c>
    </row>
    <row r="900" spans="1:18" x14ac:dyDescent="0.35">
      <c r="A900" s="100">
        <v>9</v>
      </c>
      <c r="B900" s="101" t="s">
        <v>56</v>
      </c>
      <c r="C900" s="101" t="s">
        <v>536</v>
      </c>
      <c r="D900" s="101" t="s">
        <v>537</v>
      </c>
      <c r="E900" s="101" t="s">
        <v>538</v>
      </c>
      <c r="F900" s="101" t="s">
        <v>178</v>
      </c>
      <c r="G900" s="101" t="s">
        <v>1271</v>
      </c>
      <c r="H900" s="102">
        <v>2586</v>
      </c>
      <c r="I900" s="100">
        <v>2</v>
      </c>
      <c r="J900" s="103">
        <f>นครพนม!F11</f>
        <v>454538.99</v>
      </c>
      <c r="K900" s="104">
        <f>นครพนม!AM11</f>
        <v>656836.01</v>
      </c>
      <c r="L900" s="105">
        <f>นครพนม!AN11</f>
        <v>1614799.74</v>
      </c>
      <c r="M900" s="105">
        <f>นครพนม!AO11</f>
        <v>1600041.27</v>
      </c>
      <c r="N900" s="101"/>
      <c r="O900" s="101"/>
      <c r="P900" s="101"/>
      <c r="Q900" s="93">
        <f t="shared" si="31"/>
        <v>14758.469999999972</v>
      </c>
      <c r="R900" s="94">
        <f t="shared" si="32"/>
        <v>624.43918793503485</v>
      </c>
    </row>
    <row r="901" spans="1:18" x14ac:dyDescent="0.35">
      <c r="A901" s="100">
        <v>10</v>
      </c>
      <c r="B901" s="101" t="s">
        <v>56</v>
      </c>
      <c r="C901" s="101" t="s">
        <v>536</v>
      </c>
      <c r="D901" s="101" t="s">
        <v>537</v>
      </c>
      <c r="E901" s="101" t="s">
        <v>538</v>
      </c>
      <c r="F901" s="101" t="s">
        <v>178</v>
      </c>
      <c r="G901" s="101" t="s">
        <v>1272</v>
      </c>
      <c r="H901" s="102">
        <v>2657</v>
      </c>
      <c r="I901" s="100">
        <v>2</v>
      </c>
      <c r="J901" s="103">
        <f>นครพนม!F12</f>
        <v>498765.44</v>
      </c>
      <c r="K901" s="104">
        <f>นครพนม!AM12</f>
        <v>758971.71</v>
      </c>
      <c r="L901" s="105">
        <f>นครพนม!AN12</f>
        <v>1432525.19</v>
      </c>
      <c r="M901" s="105">
        <f>นครพนม!AO12</f>
        <v>1516977.15</v>
      </c>
      <c r="N901" s="101"/>
      <c r="O901" s="101"/>
      <c r="P901" s="101"/>
      <c r="Q901" s="93">
        <f t="shared" si="31"/>
        <v>-84451.959999999963</v>
      </c>
      <c r="R901" s="94">
        <f t="shared" si="32"/>
        <v>539.15136996612716</v>
      </c>
    </row>
    <row r="902" spans="1:18" x14ac:dyDescent="0.35">
      <c r="A902" s="100">
        <v>11</v>
      </c>
      <c r="B902" s="101" t="s">
        <v>56</v>
      </c>
      <c r="C902" s="101" t="s">
        <v>536</v>
      </c>
      <c r="D902" s="101" t="s">
        <v>537</v>
      </c>
      <c r="E902" s="101" t="s">
        <v>538</v>
      </c>
      <c r="F902" s="101" t="s">
        <v>178</v>
      </c>
      <c r="G902" s="101" t="s">
        <v>1273</v>
      </c>
      <c r="H902" s="102">
        <v>2342</v>
      </c>
      <c r="I902" s="100">
        <v>2</v>
      </c>
      <c r="J902" s="103">
        <f>นครพนม!F13</f>
        <v>400318.84</v>
      </c>
      <c r="K902" s="104">
        <f>นครพนม!AM13</f>
        <v>472676.45</v>
      </c>
      <c r="L902" s="105">
        <f>นครพนม!AN13</f>
        <v>1838522.27</v>
      </c>
      <c r="M902" s="105">
        <f>นครพนม!AO13</f>
        <v>1567943.76</v>
      </c>
      <c r="N902" s="101"/>
      <c r="O902" s="101"/>
      <c r="P902" s="101"/>
      <c r="Q902" s="93">
        <f t="shared" si="31"/>
        <v>270578.51</v>
      </c>
      <c r="R902" s="94">
        <f t="shared" si="32"/>
        <v>785.02231853116996</v>
      </c>
    </row>
    <row r="903" spans="1:18" x14ac:dyDescent="0.35">
      <c r="A903" s="100">
        <v>12</v>
      </c>
      <c r="B903" s="101" t="s">
        <v>56</v>
      </c>
      <c r="C903" s="101" t="s">
        <v>536</v>
      </c>
      <c r="D903" s="101" t="s">
        <v>537</v>
      </c>
      <c r="E903" s="101" t="s">
        <v>538</v>
      </c>
      <c r="F903" s="101" t="s">
        <v>178</v>
      </c>
      <c r="G903" s="101" t="s">
        <v>1274</v>
      </c>
      <c r="H903" s="102">
        <v>2776</v>
      </c>
      <c r="I903" s="100">
        <v>2</v>
      </c>
      <c r="J903" s="103">
        <f>นครพนม!F14</f>
        <v>153279.82</v>
      </c>
      <c r="K903" s="104">
        <f>นครพนม!AM14</f>
        <v>399206.27</v>
      </c>
      <c r="L903" s="105">
        <f>นครพนม!AN14</f>
        <v>1222523.8900000001</v>
      </c>
      <c r="M903" s="105">
        <f>นครพนม!AO14</f>
        <v>1221072.6099999999</v>
      </c>
      <c r="N903" s="101"/>
      <c r="O903" s="101"/>
      <c r="P903" s="101"/>
      <c r="Q903" s="93">
        <f t="shared" ref="Q903:Q966" si="34">L903-M903</f>
        <v>1451.2800000002608</v>
      </c>
      <c r="R903" s="94">
        <f t="shared" ref="R903:R966" si="35">L903/H903</f>
        <v>440.39045028818447</v>
      </c>
    </row>
    <row r="904" spans="1:18" x14ac:dyDescent="0.35">
      <c r="A904" s="100">
        <v>13</v>
      </c>
      <c r="B904" s="101" t="s">
        <v>56</v>
      </c>
      <c r="C904" s="101" t="s">
        <v>536</v>
      </c>
      <c r="D904" s="101" t="s">
        <v>537</v>
      </c>
      <c r="E904" s="101" t="s">
        <v>538</v>
      </c>
      <c r="F904" s="101" t="s">
        <v>178</v>
      </c>
      <c r="G904" s="101" t="s">
        <v>1275</v>
      </c>
      <c r="H904" s="102">
        <v>3352</v>
      </c>
      <c r="I904" s="100">
        <v>3</v>
      </c>
      <c r="J904" s="103">
        <f>นครพนม!F15</f>
        <v>183636.5</v>
      </c>
      <c r="K904" s="104">
        <f>นครพนม!AM15</f>
        <v>303958.44</v>
      </c>
      <c r="L904" s="105">
        <f>นครพนม!AN15</f>
        <v>1521967.21</v>
      </c>
      <c r="M904" s="105">
        <f>นครพนม!AO15</f>
        <v>3387884.06</v>
      </c>
      <c r="N904" s="101"/>
      <c r="O904" s="101"/>
      <c r="P904" s="101"/>
      <c r="Q904" s="93">
        <f t="shared" si="34"/>
        <v>-1865916.85</v>
      </c>
      <c r="R904" s="94">
        <f t="shared" si="35"/>
        <v>454.04749701670642</v>
      </c>
    </row>
    <row r="905" spans="1:18" x14ac:dyDescent="0.35">
      <c r="A905" s="100">
        <v>14</v>
      </c>
      <c r="B905" s="101" t="s">
        <v>56</v>
      </c>
      <c r="C905" s="101" t="s">
        <v>536</v>
      </c>
      <c r="D905" s="101" t="s">
        <v>537</v>
      </c>
      <c r="E905" s="101" t="s">
        <v>538</v>
      </c>
      <c r="F905" s="101" t="s">
        <v>178</v>
      </c>
      <c r="G905" s="101" t="s">
        <v>1276</v>
      </c>
      <c r="H905" s="102">
        <v>2657</v>
      </c>
      <c r="I905" s="100">
        <v>2</v>
      </c>
      <c r="J905" s="103">
        <f>นครพนม!F16</f>
        <v>318285.73</v>
      </c>
      <c r="K905" s="104">
        <f>นครพนม!AM16</f>
        <v>320540.95999999996</v>
      </c>
      <c r="L905" s="105">
        <f>นครพนม!AN16</f>
        <v>1448527.6400000001</v>
      </c>
      <c r="M905" s="105">
        <f>นครพนม!AO16</f>
        <v>1469472.98</v>
      </c>
      <c r="N905" s="101"/>
      <c r="O905" s="101"/>
      <c r="P905" s="101"/>
      <c r="Q905" s="93">
        <f t="shared" si="34"/>
        <v>-20945.339999999851</v>
      </c>
      <c r="R905" s="94">
        <f t="shared" si="35"/>
        <v>545.17412118931134</v>
      </c>
    </row>
    <row r="906" spans="1:18" x14ac:dyDescent="0.35">
      <c r="A906" s="100">
        <v>15</v>
      </c>
      <c r="B906" s="101" t="s">
        <v>56</v>
      </c>
      <c r="C906" s="101" t="s">
        <v>536</v>
      </c>
      <c r="D906" s="101" t="s">
        <v>537</v>
      </c>
      <c r="E906" s="101" t="s">
        <v>538</v>
      </c>
      <c r="F906" s="101" t="s">
        <v>178</v>
      </c>
      <c r="G906" s="101" t="s">
        <v>1277</v>
      </c>
      <c r="H906" s="102">
        <v>1514</v>
      </c>
      <c r="I906" s="100">
        <v>2</v>
      </c>
      <c r="J906" s="103">
        <f>นครพนม!F17</f>
        <v>331459.33</v>
      </c>
      <c r="K906" s="104">
        <f>นครพนม!AM17</f>
        <v>355879.39999999997</v>
      </c>
      <c r="L906" s="105">
        <f>นครพนม!AN17</f>
        <v>1044782.44</v>
      </c>
      <c r="M906" s="105">
        <f>นครพนม!AO17</f>
        <v>1189438.93</v>
      </c>
      <c r="N906" s="101"/>
      <c r="O906" s="101"/>
      <c r="P906" s="101"/>
      <c r="Q906" s="93">
        <f t="shared" si="34"/>
        <v>-144656.49</v>
      </c>
      <c r="R906" s="94">
        <f t="shared" si="35"/>
        <v>690.0808718626156</v>
      </c>
    </row>
    <row r="907" spans="1:18" x14ac:dyDescent="0.35">
      <c r="A907" s="100">
        <v>16</v>
      </c>
      <c r="B907" s="101" t="s">
        <v>56</v>
      </c>
      <c r="C907" s="101" t="s">
        <v>536</v>
      </c>
      <c r="D907" s="101" t="s">
        <v>537</v>
      </c>
      <c r="E907" s="101" t="s">
        <v>538</v>
      </c>
      <c r="F907" s="101" t="s">
        <v>178</v>
      </c>
      <c r="G907" s="101" t="s">
        <v>1278</v>
      </c>
      <c r="H907" s="102">
        <v>2063</v>
      </c>
      <c r="I907" s="100">
        <v>2</v>
      </c>
      <c r="J907" s="103">
        <f>นครพนม!F18</f>
        <v>279530.28999999998</v>
      </c>
      <c r="K907" s="104">
        <f>นครพนม!AM18</f>
        <v>524414.15</v>
      </c>
      <c r="L907" s="105">
        <f>นครพนม!AN18</f>
        <v>3993578.52</v>
      </c>
      <c r="M907" s="105">
        <f>นครพนม!AO18</f>
        <v>1883501.3199999998</v>
      </c>
      <c r="N907" s="101"/>
      <c r="O907" s="101"/>
      <c r="P907" s="101"/>
      <c r="Q907" s="93">
        <f t="shared" si="34"/>
        <v>2110077.2000000002</v>
      </c>
      <c r="R907" s="94">
        <f t="shared" si="35"/>
        <v>1935.8112069801261</v>
      </c>
    </row>
    <row r="908" spans="1:18" x14ac:dyDescent="0.35">
      <c r="A908" s="100">
        <v>17</v>
      </c>
      <c r="B908" s="101" t="s">
        <v>56</v>
      </c>
      <c r="C908" s="101" t="s">
        <v>536</v>
      </c>
      <c r="D908" s="101" t="s">
        <v>537</v>
      </c>
      <c r="E908" s="101" t="s">
        <v>538</v>
      </c>
      <c r="F908" s="101" t="s">
        <v>178</v>
      </c>
      <c r="G908" s="101" t="s">
        <v>1279</v>
      </c>
      <c r="H908" s="102">
        <v>3822</v>
      </c>
      <c r="I908" s="100">
        <v>3</v>
      </c>
      <c r="J908" s="103">
        <f>นครพนม!F19</f>
        <v>258751.97</v>
      </c>
      <c r="K908" s="104">
        <f>นครพนม!AM19</f>
        <v>365833.46</v>
      </c>
      <c r="L908" s="105">
        <f>นครพนม!AN19</f>
        <v>1397963.29</v>
      </c>
      <c r="M908" s="105">
        <f>นครพนม!AO19</f>
        <v>1279966.18</v>
      </c>
      <c r="N908" s="101"/>
      <c r="O908" s="101"/>
      <c r="P908" s="101"/>
      <c r="Q908" s="93">
        <f t="shared" si="34"/>
        <v>117997.1100000001</v>
      </c>
      <c r="R908" s="94">
        <f t="shared" si="35"/>
        <v>365.76747514390371</v>
      </c>
    </row>
    <row r="909" spans="1:18" x14ac:dyDescent="0.35">
      <c r="A909" s="100">
        <v>18</v>
      </c>
      <c r="B909" s="101" t="s">
        <v>56</v>
      </c>
      <c r="C909" s="101" t="s">
        <v>536</v>
      </c>
      <c r="D909" s="101" t="s">
        <v>537</v>
      </c>
      <c r="E909" s="101" t="s">
        <v>538</v>
      </c>
      <c r="F909" s="101" t="s">
        <v>178</v>
      </c>
      <c r="G909" s="101" t="s">
        <v>1280</v>
      </c>
      <c r="H909" s="102">
        <v>2841</v>
      </c>
      <c r="I909" s="100">
        <v>2</v>
      </c>
      <c r="J909" s="103">
        <f>นครพนม!F20</f>
        <v>715621.59</v>
      </c>
      <c r="K909" s="104">
        <f>นครพนม!AM20</f>
        <v>864398</v>
      </c>
      <c r="L909" s="105">
        <f>นครพนม!AN20</f>
        <v>1336195.04</v>
      </c>
      <c r="M909" s="105">
        <f>นครพนม!AO20</f>
        <v>1309769.58</v>
      </c>
      <c r="N909" s="101"/>
      <c r="O909" s="101"/>
      <c r="P909" s="101"/>
      <c r="Q909" s="93">
        <f t="shared" si="34"/>
        <v>26425.459999999963</v>
      </c>
      <c r="R909" s="94">
        <f t="shared" si="35"/>
        <v>470.32560366068287</v>
      </c>
    </row>
    <row r="910" spans="1:18" x14ac:dyDescent="0.35">
      <c r="A910" s="100">
        <v>19</v>
      </c>
      <c r="B910" s="101" t="s">
        <v>56</v>
      </c>
      <c r="C910" s="101" t="s">
        <v>536</v>
      </c>
      <c r="D910" s="101" t="s">
        <v>537</v>
      </c>
      <c r="E910" s="101" t="s">
        <v>538</v>
      </c>
      <c r="F910" s="101" t="s">
        <v>178</v>
      </c>
      <c r="G910" s="101" t="s">
        <v>1281</v>
      </c>
      <c r="H910" s="102">
        <v>4029</v>
      </c>
      <c r="I910" s="100">
        <v>3</v>
      </c>
      <c r="J910" s="103">
        <f>นครพนม!F21</f>
        <v>891030.67</v>
      </c>
      <c r="K910" s="104">
        <f>นครพนม!AM21</f>
        <v>973689.05999999994</v>
      </c>
      <c r="L910" s="105">
        <f>นครพนม!AN21</f>
        <v>2760986.01</v>
      </c>
      <c r="M910" s="105">
        <f>นครพนม!AO21</f>
        <v>2069505.23</v>
      </c>
      <c r="N910" s="101"/>
      <c r="O910" s="101"/>
      <c r="P910" s="101"/>
      <c r="Q910" s="93">
        <f t="shared" si="34"/>
        <v>691480.7799999998</v>
      </c>
      <c r="R910" s="94">
        <f t="shared" si="35"/>
        <v>685.27823529411762</v>
      </c>
    </row>
    <row r="911" spans="1:18" x14ac:dyDescent="0.35">
      <c r="A911" s="100">
        <v>20</v>
      </c>
      <c r="B911" s="101" t="s">
        <v>56</v>
      </c>
      <c r="C911" s="101" t="s">
        <v>536</v>
      </c>
      <c r="D911" s="101" t="s">
        <v>537</v>
      </c>
      <c r="E911" s="101" t="s">
        <v>538</v>
      </c>
      <c r="F911" s="101" t="s">
        <v>178</v>
      </c>
      <c r="G911" s="101" t="s">
        <v>1282</v>
      </c>
      <c r="H911" s="102">
        <v>3626</v>
      </c>
      <c r="I911" s="100">
        <v>3</v>
      </c>
      <c r="J911" s="103">
        <f>นครพนม!F22</f>
        <v>990069.69</v>
      </c>
      <c r="K911" s="104">
        <f>นครพนม!AM22</f>
        <v>959645.19</v>
      </c>
      <c r="L911" s="105">
        <f>นครพนม!AN22</f>
        <v>1842670.94</v>
      </c>
      <c r="M911" s="105">
        <f>นครพนม!AO22</f>
        <v>1551015.16</v>
      </c>
      <c r="N911" s="101"/>
      <c r="O911" s="101"/>
      <c r="P911" s="101"/>
      <c r="Q911" s="93">
        <f t="shared" si="34"/>
        <v>291655.78000000003</v>
      </c>
      <c r="R911" s="94">
        <f t="shared" si="35"/>
        <v>508.1828295642581</v>
      </c>
    </row>
    <row r="912" spans="1:18" x14ac:dyDescent="0.35">
      <c r="A912" s="100">
        <v>21</v>
      </c>
      <c r="B912" s="101" t="s">
        <v>56</v>
      </c>
      <c r="C912" s="101" t="s">
        <v>536</v>
      </c>
      <c r="D912" s="101" t="s">
        <v>537</v>
      </c>
      <c r="E912" s="101" t="s">
        <v>538</v>
      </c>
      <c r="F912" s="101" t="s">
        <v>178</v>
      </c>
      <c r="G912" s="101" t="s">
        <v>1283</v>
      </c>
      <c r="H912" s="102">
        <v>2137</v>
      </c>
      <c r="I912" s="100">
        <v>2</v>
      </c>
      <c r="J912" s="103">
        <f>นครพนม!F23</f>
        <v>612280.72</v>
      </c>
      <c r="K912" s="104">
        <f>นครพนม!AM23</f>
        <v>715036.65</v>
      </c>
      <c r="L912" s="105">
        <f>นครพนม!AN23</f>
        <v>1473947.97</v>
      </c>
      <c r="M912" s="105">
        <f>นครพนม!AO23</f>
        <v>2148990.5699999998</v>
      </c>
      <c r="N912" s="101"/>
      <c r="O912" s="101"/>
      <c r="P912" s="101"/>
      <c r="Q912" s="93">
        <f t="shared" si="34"/>
        <v>-675042.59999999986</v>
      </c>
      <c r="R912" s="94">
        <f t="shared" si="35"/>
        <v>689.72764155357982</v>
      </c>
    </row>
    <row r="913" spans="1:18" x14ac:dyDescent="0.35">
      <c r="A913" s="100">
        <v>22</v>
      </c>
      <c r="B913" s="101" t="s">
        <v>56</v>
      </c>
      <c r="C913" s="101" t="s">
        <v>536</v>
      </c>
      <c r="D913" s="101" t="s">
        <v>537</v>
      </c>
      <c r="E913" s="101" t="s">
        <v>538</v>
      </c>
      <c r="F913" s="101" t="s">
        <v>178</v>
      </c>
      <c r="G913" s="101" t="s">
        <v>1284</v>
      </c>
      <c r="H913" s="102">
        <v>2602</v>
      </c>
      <c r="I913" s="100">
        <v>2</v>
      </c>
      <c r="J913" s="103">
        <f>นครพนม!F24</f>
        <v>208527.63</v>
      </c>
      <c r="K913" s="104">
        <f>นครพนม!AM24</f>
        <v>290648.28000000003</v>
      </c>
      <c r="L913" s="105">
        <f>นครพนม!AN24</f>
        <v>1197466.8999999999</v>
      </c>
      <c r="M913" s="105">
        <f>นครพนม!AO24</f>
        <v>1268011.93</v>
      </c>
      <c r="N913" s="101"/>
      <c r="O913" s="101"/>
      <c r="P913" s="101"/>
      <c r="Q913" s="93">
        <f t="shared" si="34"/>
        <v>-70545.030000000028</v>
      </c>
      <c r="R913" s="94">
        <f t="shared" si="35"/>
        <v>460.21018447348189</v>
      </c>
    </row>
    <row r="914" spans="1:18" x14ac:dyDescent="0.35">
      <c r="A914" s="100">
        <v>23</v>
      </c>
      <c r="B914" s="101" t="s">
        <v>56</v>
      </c>
      <c r="C914" s="101" t="s">
        <v>536</v>
      </c>
      <c r="D914" s="101" t="s">
        <v>537</v>
      </c>
      <c r="E914" s="101" t="s">
        <v>538</v>
      </c>
      <c r="F914" s="101" t="s">
        <v>178</v>
      </c>
      <c r="G914" s="101" t="s">
        <v>1285</v>
      </c>
      <c r="H914" s="102">
        <v>6245</v>
      </c>
      <c r="I914" s="100">
        <v>5</v>
      </c>
      <c r="J914" s="103">
        <f>นครพนม!F25</f>
        <v>352144.82</v>
      </c>
      <c r="K914" s="104">
        <f>นครพนม!AM25</f>
        <v>616241.83000000007</v>
      </c>
      <c r="L914" s="105">
        <f>นครพนม!AN25</f>
        <v>1588372.98</v>
      </c>
      <c r="M914" s="105">
        <f>นครพนม!AO25</f>
        <v>1732054.83</v>
      </c>
      <c r="N914" s="101"/>
      <c r="O914" s="101"/>
      <c r="P914" s="101"/>
      <c r="Q914" s="93">
        <f t="shared" si="34"/>
        <v>-143681.85000000009</v>
      </c>
      <c r="R914" s="94">
        <f t="shared" si="35"/>
        <v>254.34315132105684</v>
      </c>
    </row>
    <row r="915" spans="1:18" x14ac:dyDescent="0.35">
      <c r="A915" s="100">
        <v>24</v>
      </c>
      <c r="B915" s="101" t="s">
        <v>56</v>
      </c>
      <c r="C915" s="101" t="s">
        <v>536</v>
      </c>
      <c r="D915" s="101" t="s">
        <v>537</v>
      </c>
      <c r="E915" s="101" t="s">
        <v>538</v>
      </c>
      <c r="F915" s="101" t="s">
        <v>178</v>
      </c>
      <c r="G915" s="101" t="s">
        <v>1286</v>
      </c>
      <c r="H915" s="102">
        <v>5141</v>
      </c>
      <c r="I915" s="100">
        <v>4</v>
      </c>
      <c r="J915" s="103">
        <f>นครพนม!F26</f>
        <v>342411.99</v>
      </c>
      <c r="K915" s="104">
        <f>นครพนม!AM26</f>
        <v>464892.85</v>
      </c>
      <c r="L915" s="105">
        <f>นครพนม!AN26</f>
        <v>1635111.0899999999</v>
      </c>
      <c r="M915" s="105">
        <f>นครพนม!AO26</f>
        <v>1759755.8</v>
      </c>
      <c r="N915" s="101"/>
      <c r="O915" s="101"/>
      <c r="P915" s="101"/>
      <c r="Q915" s="93">
        <f t="shared" si="34"/>
        <v>-124644.7100000002</v>
      </c>
      <c r="R915" s="94">
        <f t="shared" si="35"/>
        <v>318.05312001556115</v>
      </c>
    </row>
    <row r="916" spans="1:18" x14ac:dyDescent="0.35">
      <c r="A916" s="100">
        <v>25</v>
      </c>
      <c r="B916" s="101" t="s">
        <v>56</v>
      </c>
      <c r="C916" s="101" t="s">
        <v>536</v>
      </c>
      <c r="D916" s="101" t="s">
        <v>537</v>
      </c>
      <c r="E916" s="101" t="s">
        <v>538</v>
      </c>
      <c r="F916" s="101" t="s">
        <v>178</v>
      </c>
      <c r="G916" s="101" t="s">
        <v>1287</v>
      </c>
      <c r="H916" s="102">
        <v>2939</v>
      </c>
      <c r="I916" s="100">
        <v>2</v>
      </c>
      <c r="J916" s="103">
        <f>นครพนม!F27</f>
        <v>202895.56</v>
      </c>
      <c r="K916" s="104">
        <f>นครพนม!AM27</f>
        <v>-84874.12</v>
      </c>
      <c r="L916" s="105">
        <f>นครพนม!AN27</f>
        <v>1174223.27</v>
      </c>
      <c r="M916" s="105">
        <f>นครพนม!AO27</f>
        <v>1068093.32</v>
      </c>
      <c r="N916" s="101"/>
      <c r="O916" s="101"/>
      <c r="P916" s="101"/>
      <c r="Q916" s="93">
        <f t="shared" si="34"/>
        <v>106129.94999999995</v>
      </c>
      <c r="R916" s="94">
        <f t="shared" si="35"/>
        <v>399.53156515821706</v>
      </c>
    </row>
    <row r="917" spans="1:18" x14ac:dyDescent="0.35">
      <c r="A917" s="100">
        <v>26</v>
      </c>
      <c r="B917" s="101" t="s">
        <v>56</v>
      </c>
      <c r="C917" s="101" t="s">
        <v>536</v>
      </c>
      <c r="D917" s="101" t="s">
        <v>537</v>
      </c>
      <c r="E917" s="101" t="s">
        <v>538</v>
      </c>
      <c r="F917" s="101" t="s">
        <v>178</v>
      </c>
      <c r="G917" s="101" t="s">
        <v>1288</v>
      </c>
      <c r="H917" s="102">
        <v>2933</v>
      </c>
      <c r="I917" s="100">
        <v>2</v>
      </c>
      <c r="J917" s="103">
        <f>นครพนม!F28</f>
        <v>283229.46000000002</v>
      </c>
      <c r="K917" s="104">
        <f>นครพนม!AM28</f>
        <v>398217.86</v>
      </c>
      <c r="L917" s="105">
        <f>นครพนม!AN28</f>
        <v>905892.39999999991</v>
      </c>
      <c r="M917" s="105">
        <f>นครพนม!AO28</f>
        <v>827369.16999999993</v>
      </c>
      <c r="N917" s="101"/>
      <c r="O917" s="101"/>
      <c r="P917" s="101"/>
      <c r="Q917" s="93">
        <f t="shared" si="34"/>
        <v>78523.229999999981</v>
      </c>
      <c r="R917" s="94">
        <f t="shared" si="35"/>
        <v>308.86205250596657</v>
      </c>
    </row>
    <row r="918" spans="1:18" s="112" customFormat="1" x14ac:dyDescent="0.35">
      <c r="A918" s="106">
        <v>1</v>
      </c>
      <c r="B918" s="107" t="s">
        <v>56</v>
      </c>
      <c r="C918" s="107"/>
      <c r="D918" s="107"/>
      <c r="E918" s="107" t="s">
        <v>75</v>
      </c>
      <c r="F918" s="107"/>
      <c r="G918" s="107" t="s">
        <v>540</v>
      </c>
      <c r="H918" s="113">
        <f>SUM(H892:H917)</f>
        <v>84937</v>
      </c>
      <c r="I918" s="106"/>
      <c r="J918" s="109">
        <f>SUM(J892:J917)</f>
        <v>10314887.650000002</v>
      </c>
      <c r="K918" s="144">
        <f>SUM(K892:K917)</f>
        <v>13121293.560000001</v>
      </c>
      <c r="L918" s="109">
        <f>SUM(L893:L917)</f>
        <v>40276587.200000003</v>
      </c>
      <c r="M918" s="109">
        <f>SUM(M893:M917)</f>
        <v>39624202.899999999</v>
      </c>
      <c r="N918" s="107">
        <v>25</v>
      </c>
      <c r="O918" s="107">
        <v>25</v>
      </c>
      <c r="P918" s="107">
        <f>N918-O918</f>
        <v>0</v>
      </c>
      <c r="Q918" s="110">
        <f t="shared" si="34"/>
        <v>652384.30000000447</v>
      </c>
      <c r="R918" s="111">
        <f>L918/H918</f>
        <v>474.19366353885823</v>
      </c>
    </row>
    <row r="919" spans="1:18" x14ac:dyDescent="0.35">
      <c r="A919" s="100">
        <v>1</v>
      </c>
      <c r="B919" s="101" t="s">
        <v>56</v>
      </c>
      <c r="C919" s="101" t="s">
        <v>541</v>
      </c>
      <c r="D919" s="101" t="s">
        <v>77</v>
      </c>
      <c r="E919" s="101" t="s">
        <v>542</v>
      </c>
      <c r="F919" s="101" t="s">
        <v>208</v>
      </c>
      <c r="G919" s="101" t="s">
        <v>543</v>
      </c>
      <c r="H919" s="102"/>
      <c r="I919" s="100"/>
      <c r="J919" s="103"/>
      <c r="K919" s="104"/>
      <c r="L919" s="105"/>
      <c r="M919" s="105"/>
      <c r="N919" s="101"/>
      <c r="O919" s="101"/>
      <c r="P919" s="101"/>
    </row>
    <row r="920" spans="1:18" x14ac:dyDescent="0.35">
      <c r="A920" s="100">
        <v>2</v>
      </c>
      <c r="B920" s="101" t="s">
        <v>56</v>
      </c>
      <c r="C920" s="101" t="s">
        <v>541</v>
      </c>
      <c r="D920" s="101" t="s">
        <v>77</v>
      </c>
      <c r="E920" s="101" t="s">
        <v>542</v>
      </c>
      <c r="F920" s="101" t="s">
        <v>178</v>
      </c>
      <c r="G920" s="101" t="s">
        <v>1289</v>
      </c>
      <c r="H920" s="102">
        <v>4015</v>
      </c>
      <c r="I920" s="100">
        <v>3</v>
      </c>
      <c r="J920" s="103">
        <f>นครพนม!F29</f>
        <v>419788.47</v>
      </c>
      <c r="K920" s="104">
        <f>นครพนม!AM29</f>
        <v>438667.97</v>
      </c>
      <c r="L920" s="105">
        <f>นครพนม!AN29</f>
        <v>2292239.5099999998</v>
      </c>
      <c r="M920" s="105">
        <f>นครพนม!AO29</f>
        <v>1936110.53</v>
      </c>
      <c r="N920" s="101"/>
      <c r="O920" s="101"/>
      <c r="P920" s="101"/>
      <c r="Q920" s="93">
        <f t="shared" si="34"/>
        <v>356128.97999999975</v>
      </c>
      <c r="R920" s="94">
        <f t="shared" si="35"/>
        <v>570.91893150684928</v>
      </c>
    </row>
    <row r="921" spans="1:18" x14ac:dyDescent="0.35">
      <c r="A921" s="100">
        <v>3</v>
      </c>
      <c r="B921" s="101" t="s">
        <v>56</v>
      </c>
      <c r="C921" s="101" t="s">
        <v>541</v>
      </c>
      <c r="D921" s="101" t="s">
        <v>77</v>
      </c>
      <c r="E921" s="101" t="s">
        <v>542</v>
      </c>
      <c r="F921" s="101" t="s">
        <v>178</v>
      </c>
      <c r="G921" s="101" t="s">
        <v>1290</v>
      </c>
      <c r="H921" s="102">
        <v>5032</v>
      </c>
      <c r="I921" s="100">
        <v>4</v>
      </c>
      <c r="J921" s="103">
        <f>นครพนม!F30</f>
        <v>293623.40999999997</v>
      </c>
      <c r="K921" s="104">
        <f>นครพนม!AM30</f>
        <v>500907.74999999994</v>
      </c>
      <c r="L921" s="105">
        <f>นครพนม!AN30</f>
        <v>1665887.28</v>
      </c>
      <c r="M921" s="105">
        <f>นครพนม!AO30</f>
        <v>1634402.08</v>
      </c>
      <c r="N921" s="101"/>
      <c r="O921" s="101"/>
      <c r="P921" s="101"/>
      <c r="Q921" s="93">
        <f t="shared" si="34"/>
        <v>31485.199999999953</v>
      </c>
      <c r="R921" s="94">
        <f t="shared" si="35"/>
        <v>331.05868044515103</v>
      </c>
    </row>
    <row r="922" spans="1:18" x14ac:dyDescent="0.35">
      <c r="A922" s="100">
        <v>4</v>
      </c>
      <c r="B922" s="101" t="s">
        <v>56</v>
      </c>
      <c r="C922" s="101" t="s">
        <v>541</v>
      </c>
      <c r="D922" s="101" t="s">
        <v>77</v>
      </c>
      <c r="E922" s="101" t="s">
        <v>542</v>
      </c>
      <c r="F922" s="101" t="s">
        <v>178</v>
      </c>
      <c r="G922" s="101" t="s">
        <v>1291</v>
      </c>
      <c r="H922" s="102">
        <v>2960</v>
      </c>
      <c r="I922" s="100">
        <v>2</v>
      </c>
      <c r="J922" s="103">
        <f>นครพนม!F31</f>
        <v>511017.85</v>
      </c>
      <c r="K922" s="104">
        <f>นครพนม!AM31</f>
        <v>553536.90999999992</v>
      </c>
      <c r="L922" s="105">
        <f>นครพนม!AN31</f>
        <v>1456863.18</v>
      </c>
      <c r="M922" s="105">
        <f>นครพนม!AO31</f>
        <v>1362461.63</v>
      </c>
      <c r="N922" s="101"/>
      <c r="O922" s="101"/>
      <c r="P922" s="101"/>
      <c r="Q922" s="93">
        <f t="shared" si="34"/>
        <v>94401.550000000047</v>
      </c>
      <c r="R922" s="94">
        <f t="shared" si="35"/>
        <v>492.18350675675674</v>
      </c>
    </row>
    <row r="923" spans="1:18" x14ac:dyDescent="0.35">
      <c r="A923" s="100">
        <v>5</v>
      </c>
      <c r="B923" s="101" t="s">
        <v>56</v>
      </c>
      <c r="C923" s="101" t="s">
        <v>541</v>
      </c>
      <c r="D923" s="101" t="s">
        <v>77</v>
      </c>
      <c r="E923" s="101" t="s">
        <v>542</v>
      </c>
      <c r="F923" s="101" t="s">
        <v>178</v>
      </c>
      <c r="G923" s="101" t="s">
        <v>1292</v>
      </c>
      <c r="H923" s="102">
        <v>3363</v>
      </c>
      <c r="I923" s="100">
        <v>3</v>
      </c>
      <c r="J923" s="103">
        <f>นครพนม!F32</f>
        <v>401997.32</v>
      </c>
      <c r="K923" s="103">
        <f>นครพนม!AM32</f>
        <v>134412.98000000001</v>
      </c>
      <c r="L923" s="105">
        <f>นครพนม!AN32</f>
        <v>624157.04</v>
      </c>
      <c r="M923" s="105">
        <f>นครพนม!AO32</f>
        <v>906572.54</v>
      </c>
      <c r="N923" s="101"/>
      <c r="O923" s="101"/>
      <c r="P923" s="101"/>
      <c r="Q923" s="93">
        <f t="shared" si="34"/>
        <v>-282415.5</v>
      </c>
      <c r="R923" s="94">
        <f t="shared" si="35"/>
        <v>185.59531370799883</v>
      </c>
    </row>
    <row r="924" spans="1:18" x14ac:dyDescent="0.35">
      <c r="A924" s="100">
        <v>6</v>
      </c>
      <c r="B924" s="101" t="s">
        <v>56</v>
      </c>
      <c r="C924" s="101" t="s">
        <v>541</v>
      </c>
      <c r="D924" s="101" t="s">
        <v>77</v>
      </c>
      <c r="E924" s="101" t="s">
        <v>542</v>
      </c>
      <c r="F924" s="101" t="s">
        <v>178</v>
      </c>
      <c r="G924" s="101" t="s">
        <v>1293</v>
      </c>
      <c r="H924" s="102">
        <v>3862</v>
      </c>
      <c r="I924" s="100">
        <v>3</v>
      </c>
      <c r="J924" s="103">
        <f>นครพนม!F33</f>
        <v>418562.9</v>
      </c>
      <c r="K924" s="104">
        <f>นครพนม!AM33</f>
        <v>461453.19</v>
      </c>
      <c r="L924" s="105">
        <f>นครพนม!AN33</f>
        <v>1708750.05</v>
      </c>
      <c r="M924" s="105">
        <f>นครพนม!AO33</f>
        <v>1581997.68</v>
      </c>
      <c r="N924" s="101"/>
      <c r="O924" s="101"/>
      <c r="P924" s="101"/>
      <c r="Q924" s="93">
        <f t="shared" si="34"/>
        <v>126752.37000000011</v>
      </c>
      <c r="R924" s="94">
        <f t="shared" si="35"/>
        <v>442.45211030554117</v>
      </c>
    </row>
    <row r="925" spans="1:18" x14ac:dyDescent="0.35">
      <c r="A925" s="100">
        <v>7</v>
      </c>
      <c r="B925" s="101" t="s">
        <v>56</v>
      </c>
      <c r="C925" s="101" t="s">
        <v>541</v>
      </c>
      <c r="D925" s="101" t="s">
        <v>77</v>
      </c>
      <c r="E925" s="101" t="s">
        <v>542</v>
      </c>
      <c r="F925" s="101" t="s">
        <v>178</v>
      </c>
      <c r="G925" s="101" t="s">
        <v>1294</v>
      </c>
      <c r="H925" s="102">
        <v>4449</v>
      </c>
      <c r="I925" s="100">
        <v>3</v>
      </c>
      <c r="J925" s="103">
        <f>นครพนม!F34</f>
        <v>397702.41</v>
      </c>
      <c r="K925" s="104">
        <f>นครพนม!AM34</f>
        <v>522362.22</v>
      </c>
      <c r="L925" s="105">
        <f>นครพนม!AN34</f>
        <v>1570653.71</v>
      </c>
      <c r="M925" s="105">
        <f>นครพนม!AO34</f>
        <v>1415199.6700000002</v>
      </c>
      <c r="N925" s="101"/>
      <c r="O925" s="101"/>
      <c r="P925" s="101"/>
      <c r="Q925" s="93">
        <f t="shared" si="34"/>
        <v>155454.0399999998</v>
      </c>
      <c r="R925" s="94">
        <f t="shared" si="35"/>
        <v>353.0352236457631</v>
      </c>
    </row>
    <row r="926" spans="1:18" s="158" customFormat="1" x14ac:dyDescent="0.35">
      <c r="A926" s="152">
        <v>8</v>
      </c>
      <c r="B926" s="153" t="s">
        <v>56</v>
      </c>
      <c r="C926" s="153" t="s">
        <v>541</v>
      </c>
      <c r="D926" s="153" t="s">
        <v>77</v>
      </c>
      <c r="E926" s="153" t="s">
        <v>542</v>
      </c>
      <c r="F926" s="153" t="s">
        <v>178</v>
      </c>
      <c r="G926" s="153" t="s">
        <v>1295</v>
      </c>
      <c r="H926" s="147">
        <v>2114</v>
      </c>
      <c r="I926" s="152">
        <v>2</v>
      </c>
      <c r="J926" s="154">
        <f>นครพนม!F35</f>
        <v>352540.02</v>
      </c>
      <c r="K926" s="155">
        <f>นครพนม!AM35</f>
        <v>359543.37000000005</v>
      </c>
      <c r="L926" s="154">
        <f>นครพนม!AN35</f>
        <v>715925.51</v>
      </c>
      <c r="M926" s="154">
        <f>นครพนม!AO35</f>
        <v>693018.34000000008</v>
      </c>
      <c r="N926" s="153"/>
      <c r="O926" s="153"/>
      <c r="P926" s="153"/>
      <c r="Q926" s="156">
        <f t="shared" si="34"/>
        <v>22907.169999999925</v>
      </c>
      <c r="R926" s="157">
        <f t="shared" si="35"/>
        <v>338.65918164616841</v>
      </c>
    </row>
    <row r="927" spans="1:18" x14ac:dyDescent="0.35">
      <c r="A927" s="100">
        <v>9</v>
      </c>
      <c r="B927" s="101" t="s">
        <v>56</v>
      </c>
      <c r="C927" s="101" t="s">
        <v>541</v>
      </c>
      <c r="D927" s="101" t="s">
        <v>77</v>
      </c>
      <c r="E927" s="101" t="s">
        <v>542</v>
      </c>
      <c r="F927" s="101" t="s">
        <v>178</v>
      </c>
      <c r="G927" s="101" t="s">
        <v>1296</v>
      </c>
      <c r="H927" s="102">
        <v>2727</v>
      </c>
      <c r="I927" s="100">
        <v>2</v>
      </c>
      <c r="J927" s="103">
        <f>นครพนม!F36</f>
        <v>353379.74</v>
      </c>
      <c r="K927" s="104">
        <f>นครพนม!AM36</f>
        <v>363987.16</v>
      </c>
      <c r="L927" s="105">
        <f>นครพนม!AN36</f>
        <v>606109.74000000011</v>
      </c>
      <c r="M927" s="105">
        <f>นครพนม!AO36</f>
        <v>507343.24</v>
      </c>
      <c r="N927" s="101"/>
      <c r="O927" s="101"/>
      <c r="P927" s="101"/>
      <c r="Q927" s="93">
        <f t="shared" si="34"/>
        <v>98766.500000000116</v>
      </c>
      <c r="R927" s="94">
        <f t="shared" si="35"/>
        <v>222.26246424642468</v>
      </c>
    </row>
    <row r="928" spans="1:18" x14ac:dyDescent="0.35">
      <c r="A928" s="100">
        <v>10</v>
      </c>
      <c r="B928" s="101" t="s">
        <v>56</v>
      </c>
      <c r="C928" s="101" t="s">
        <v>541</v>
      </c>
      <c r="D928" s="101" t="s">
        <v>77</v>
      </c>
      <c r="E928" s="101" t="s">
        <v>542</v>
      </c>
      <c r="F928" s="101" t="s">
        <v>178</v>
      </c>
      <c r="G928" s="101" t="s">
        <v>1297</v>
      </c>
      <c r="H928" s="102">
        <v>2481</v>
      </c>
      <c r="I928" s="100">
        <v>2</v>
      </c>
      <c r="J928" s="103">
        <f>นครพนม!F37</f>
        <v>304935.59000000003</v>
      </c>
      <c r="K928" s="104">
        <f>นครพนม!AM37</f>
        <v>477039.14</v>
      </c>
      <c r="L928" s="105">
        <f>นครพนม!AN37</f>
        <v>1631381.38</v>
      </c>
      <c r="M928" s="105">
        <f>นครพนม!AO37</f>
        <v>1399858.72</v>
      </c>
      <c r="N928" s="101"/>
      <c r="O928" s="101"/>
      <c r="P928" s="101"/>
      <c r="Q928" s="93">
        <f t="shared" si="34"/>
        <v>231522.65999999992</v>
      </c>
      <c r="R928" s="94">
        <f t="shared" si="35"/>
        <v>657.54993147924222</v>
      </c>
    </row>
    <row r="929" spans="1:18" s="112" customFormat="1" x14ac:dyDescent="0.35">
      <c r="A929" s="106">
        <v>2</v>
      </c>
      <c r="B929" s="107" t="s">
        <v>56</v>
      </c>
      <c r="C929" s="107"/>
      <c r="D929" s="107"/>
      <c r="E929" s="107" t="s">
        <v>75</v>
      </c>
      <c r="F929" s="107"/>
      <c r="G929" s="107" t="s">
        <v>544</v>
      </c>
      <c r="H929" s="113">
        <f>SUM(H919:H928)</f>
        <v>31003</v>
      </c>
      <c r="I929" s="106"/>
      <c r="J929" s="109">
        <f>SUM(J919:J928)</f>
        <v>3453547.71</v>
      </c>
      <c r="K929" s="144">
        <f>SUM(K919:K928)</f>
        <v>3811910.69</v>
      </c>
      <c r="L929" s="109">
        <f>SUM(L919:L928)</f>
        <v>12271967.399999999</v>
      </c>
      <c r="M929" s="109">
        <f>SUM(M919:M928)</f>
        <v>11436964.430000002</v>
      </c>
      <c r="N929" s="107">
        <v>9</v>
      </c>
      <c r="O929" s="107">
        <v>9</v>
      </c>
      <c r="P929" s="107">
        <f>N929-O929</f>
        <v>0</v>
      </c>
      <c r="Q929" s="110">
        <f t="shared" si="34"/>
        <v>835002.96999999695</v>
      </c>
      <c r="R929" s="111">
        <f>L929/H929</f>
        <v>395.83160984420857</v>
      </c>
    </row>
    <row r="930" spans="1:18" x14ac:dyDescent="0.35">
      <c r="A930" s="100">
        <v>1</v>
      </c>
      <c r="B930" s="101" t="s">
        <v>56</v>
      </c>
      <c r="C930" s="101" t="s">
        <v>545</v>
      </c>
      <c r="D930" s="101" t="s">
        <v>84</v>
      </c>
      <c r="E930" s="101" t="s">
        <v>546</v>
      </c>
      <c r="F930" s="101" t="s">
        <v>208</v>
      </c>
      <c r="G930" s="101" t="s">
        <v>547</v>
      </c>
      <c r="H930" s="102"/>
      <c r="I930" s="100"/>
      <c r="J930" s="103"/>
      <c r="K930" s="104"/>
      <c r="L930" s="105"/>
      <c r="M930" s="105"/>
      <c r="N930" s="101"/>
      <c r="O930" s="101"/>
      <c r="P930" s="101"/>
    </row>
    <row r="931" spans="1:18" x14ac:dyDescent="0.35">
      <c r="A931" s="100">
        <v>2</v>
      </c>
      <c r="B931" s="101" t="s">
        <v>56</v>
      </c>
      <c r="C931" s="101" t="s">
        <v>545</v>
      </c>
      <c r="D931" s="101" t="s">
        <v>84</v>
      </c>
      <c r="E931" s="101" t="s">
        <v>546</v>
      </c>
      <c r="F931" s="101" t="s">
        <v>178</v>
      </c>
      <c r="G931" s="101" t="s">
        <v>1298</v>
      </c>
      <c r="H931" s="102">
        <v>3561</v>
      </c>
      <c r="I931" s="100">
        <v>3</v>
      </c>
      <c r="J931" s="103">
        <f>นครพนม!F38</f>
        <v>424654.72</v>
      </c>
      <c r="K931" s="104">
        <f>นครพนม!AM38</f>
        <v>506300.51</v>
      </c>
      <c r="L931" s="105">
        <f>นครพนม!AN38</f>
        <v>1433714.79</v>
      </c>
      <c r="M931" s="105">
        <f>นครพนม!AO38</f>
        <v>1185890.2899999998</v>
      </c>
      <c r="N931" s="101"/>
      <c r="O931" s="101"/>
      <c r="P931" s="101"/>
      <c r="Q931" s="93">
        <f t="shared" si="34"/>
        <v>247824.50000000023</v>
      </c>
      <c r="R931" s="94">
        <f t="shared" si="35"/>
        <v>402.61577927548444</v>
      </c>
    </row>
    <row r="932" spans="1:18" x14ac:dyDescent="0.35">
      <c r="A932" s="100">
        <v>3</v>
      </c>
      <c r="B932" s="101" t="s">
        <v>56</v>
      </c>
      <c r="C932" s="101" t="s">
        <v>545</v>
      </c>
      <c r="D932" s="101" t="s">
        <v>84</v>
      </c>
      <c r="E932" s="101" t="s">
        <v>546</v>
      </c>
      <c r="F932" s="101" t="s">
        <v>178</v>
      </c>
      <c r="G932" s="101" t="s">
        <v>1299</v>
      </c>
      <c r="H932" s="102">
        <v>4235</v>
      </c>
      <c r="I932" s="100">
        <v>3</v>
      </c>
      <c r="J932" s="103">
        <f>นครพนม!F39</f>
        <v>580002.86</v>
      </c>
      <c r="K932" s="104">
        <f>นครพนม!AM39</f>
        <v>508085.06999999995</v>
      </c>
      <c r="L932" s="105">
        <f>นครพนม!AN39</f>
        <v>1493138.53</v>
      </c>
      <c r="M932" s="105">
        <f>นครพนม!AO39</f>
        <v>1123352.8500000001</v>
      </c>
      <c r="N932" s="101"/>
      <c r="O932" s="101"/>
      <c r="P932" s="101"/>
      <c r="Q932" s="93">
        <f t="shared" si="34"/>
        <v>369785.67999999993</v>
      </c>
      <c r="R932" s="94">
        <f t="shared" si="35"/>
        <v>352.57108146399054</v>
      </c>
    </row>
    <row r="933" spans="1:18" x14ac:dyDescent="0.35">
      <c r="A933" s="100">
        <v>4</v>
      </c>
      <c r="B933" s="101" t="s">
        <v>56</v>
      </c>
      <c r="C933" s="101" t="s">
        <v>545</v>
      </c>
      <c r="D933" s="101" t="s">
        <v>84</v>
      </c>
      <c r="E933" s="101" t="s">
        <v>546</v>
      </c>
      <c r="F933" s="101" t="s">
        <v>178</v>
      </c>
      <c r="G933" s="101" t="s">
        <v>1300</v>
      </c>
      <c r="H933" s="102">
        <v>1123</v>
      </c>
      <c r="I933" s="100">
        <v>1</v>
      </c>
      <c r="J933" s="103">
        <f>นครพนม!F40</f>
        <v>681468.28</v>
      </c>
      <c r="K933" s="104">
        <f>นครพนม!AM40</f>
        <v>807782.62</v>
      </c>
      <c r="L933" s="105">
        <f>นครพนม!AN40</f>
        <v>1414487.35</v>
      </c>
      <c r="M933" s="105">
        <f>นครพนม!AO40</f>
        <v>1232904.4099999999</v>
      </c>
      <c r="N933" s="101"/>
      <c r="O933" s="101"/>
      <c r="P933" s="101"/>
      <c r="Q933" s="93">
        <f t="shared" si="34"/>
        <v>181582.94000000018</v>
      </c>
      <c r="R933" s="94">
        <f t="shared" si="35"/>
        <v>1259.5613089937667</v>
      </c>
    </row>
    <row r="934" spans="1:18" x14ac:dyDescent="0.35">
      <c r="A934" s="100">
        <v>5</v>
      </c>
      <c r="B934" s="101" t="s">
        <v>56</v>
      </c>
      <c r="C934" s="101" t="s">
        <v>545</v>
      </c>
      <c r="D934" s="101" t="s">
        <v>84</v>
      </c>
      <c r="E934" s="101" t="s">
        <v>546</v>
      </c>
      <c r="F934" s="101" t="s">
        <v>178</v>
      </c>
      <c r="G934" s="101" t="s">
        <v>1301</v>
      </c>
      <c r="H934" s="102">
        <v>1984</v>
      </c>
      <c r="I934" s="100">
        <v>2</v>
      </c>
      <c r="J934" s="103">
        <f>นครพนม!F41</f>
        <v>211680.99</v>
      </c>
      <c r="K934" s="104">
        <f>นครพนม!AM41</f>
        <v>-299482.39999999997</v>
      </c>
      <c r="L934" s="105">
        <f>นครพนม!AN41</f>
        <v>1251772.22</v>
      </c>
      <c r="M934" s="105">
        <f>นครพนม!AO41</f>
        <v>1118663.57</v>
      </c>
      <c r="N934" s="101"/>
      <c r="O934" s="101"/>
      <c r="P934" s="101"/>
      <c r="Q934" s="93">
        <f t="shared" si="34"/>
        <v>133108.64999999991</v>
      </c>
      <c r="R934" s="94">
        <f t="shared" si="35"/>
        <v>630.93357862903224</v>
      </c>
    </row>
    <row r="935" spans="1:18" x14ac:dyDescent="0.35">
      <c r="A935" s="100">
        <v>6</v>
      </c>
      <c r="B935" s="101" t="s">
        <v>56</v>
      </c>
      <c r="C935" s="101" t="s">
        <v>545</v>
      </c>
      <c r="D935" s="101" t="s">
        <v>84</v>
      </c>
      <c r="E935" s="101" t="s">
        <v>546</v>
      </c>
      <c r="F935" s="101" t="s">
        <v>178</v>
      </c>
      <c r="G935" s="101" t="s">
        <v>1302</v>
      </c>
      <c r="H935" s="102">
        <v>2515</v>
      </c>
      <c r="I935" s="100">
        <v>2</v>
      </c>
      <c r="J935" s="103">
        <f>นครพนม!F42</f>
        <v>324509.62</v>
      </c>
      <c r="K935" s="104">
        <f>นครพนม!AM42</f>
        <v>977474.41999999993</v>
      </c>
      <c r="L935" s="105">
        <f>นครพนม!AN42</f>
        <v>1666434.79</v>
      </c>
      <c r="M935" s="105">
        <f>นครพนม!AO42</f>
        <v>1329550.26</v>
      </c>
      <c r="N935" s="101"/>
      <c r="O935" s="101"/>
      <c r="P935" s="101"/>
      <c r="Q935" s="93">
        <f t="shared" si="34"/>
        <v>336884.53</v>
      </c>
      <c r="R935" s="94">
        <f t="shared" si="35"/>
        <v>662.59832604373764</v>
      </c>
    </row>
    <row r="936" spans="1:18" x14ac:dyDescent="0.35">
      <c r="A936" s="100">
        <v>7</v>
      </c>
      <c r="B936" s="101" t="s">
        <v>56</v>
      </c>
      <c r="C936" s="101" t="s">
        <v>545</v>
      </c>
      <c r="D936" s="101" t="s">
        <v>84</v>
      </c>
      <c r="E936" s="101" t="s">
        <v>546</v>
      </c>
      <c r="F936" s="101" t="s">
        <v>178</v>
      </c>
      <c r="G936" s="101" t="s">
        <v>1303</v>
      </c>
      <c r="H936" s="102">
        <v>2195</v>
      </c>
      <c r="I936" s="100">
        <v>2</v>
      </c>
      <c r="J936" s="103">
        <f>นครพนม!F43</f>
        <v>531216.99</v>
      </c>
      <c r="K936" s="104">
        <f>นครพนม!AM43</f>
        <v>1314421.77</v>
      </c>
      <c r="L936" s="105">
        <f>นครพนม!AN43</f>
        <v>1836409.02</v>
      </c>
      <c r="M936" s="105">
        <f>นครพนม!AO43</f>
        <v>1493847.16</v>
      </c>
      <c r="N936" s="101"/>
      <c r="O936" s="101"/>
      <c r="P936" s="101"/>
      <c r="Q936" s="93">
        <f t="shared" si="34"/>
        <v>342561.8600000001</v>
      </c>
      <c r="R936" s="94">
        <f t="shared" si="35"/>
        <v>836.63281093394073</v>
      </c>
    </row>
    <row r="937" spans="1:18" x14ac:dyDescent="0.35">
      <c r="A937" s="100">
        <v>8</v>
      </c>
      <c r="B937" s="101" t="s">
        <v>56</v>
      </c>
      <c r="C937" s="101" t="s">
        <v>545</v>
      </c>
      <c r="D937" s="101" t="s">
        <v>84</v>
      </c>
      <c r="E937" s="101" t="s">
        <v>546</v>
      </c>
      <c r="F937" s="101" t="s">
        <v>178</v>
      </c>
      <c r="G937" s="101" t="s">
        <v>1304</v>
      </c>
      <c r="H937" s="102">
        <v>2113</v>
      </c>
      <c r="I937" s="100">
        <v>2</v>
      </c>
      <c r="J937" s="103">
        <f>นครพนม!F44</f>
        <v>498488.48</v>
      </c>
      <c r="K937" s="104">
        <f>นครพนม!AM44</f>
        <v>677387.8899999999</v>
      </c>
      <c r="L937" s="105">
        <f>นครพนม!AN44</f>
        <v>622251.37</v>
      </c>
      <c r="M937" s="105">
        <f>นครพนม!AO44</f>
        <v>336273.99999999994</v>
      </c>
      <c r="N937" s="101"/>
      <c r="O937" s="101"/>
      <c r="P937" s="101"/>
      <c r="Q937" s="93">
        <f t="shared" si="34"/>
        <v>285977.37000000005</v>
      </c>
      <c r="R937" s="94">
        <f t="shared" si="35"/>
        <v>294.48716043539991</v>
      </c>
    </row>
    <row r="938" spans="1:18" x14ac:dyDescent="0.35">
      <c r="A938" s="100">
        <v>9</v>
      </c>
      <c r="B938" s="101" t="s">
        <v>56</v>
      </c>
      <c r="C938" s="101" t="s">
        <v>545</v>
      </c>
      <c r="D938" s="101" t="s">
        <v>84</v>
      </c>
      <c r="E938" s="101" t="s">
        <v>546</v>
      </c>
      <c r="F938" s="101" t="s">
        <v>178</v>
      </c>
      <c r="G938" s="101" t="s">
        <v>1305</v>
      </c>
      <c r="H938" s="102">
        <v>2880</v>
      </c>
      <c r="I938" s="100">
        <v>2</v>
      </c>
      <c r="J938" s="103">
        <f>นครพนม!F45</f>
        <v>589751.69999999995</v>
      </c>
      <c r="K938" s="104">
        <f>นครพนม!AM45</f>
        <v>656947.18999999994</v>
      </c>
      <c r="L938" s="105">
        <f>นครพนม!AN45</f>
        <v>1684684.9</v>
      </c>
      <c r="M938" s="105">
        <f>นครพนม!AO45</f>
        <v>1313741.1599999999</v>
      </c>
      <c r="N938" s="101"/>
      <c r="O938" s="101"/>
      <c r="P938" s="101"/>
      <c r="Q938" s="93">
        <f t="shared" si="34"/>
        <v>370943.74</v>
      </c>
      <c r="R938" s="94">
        <f t="shared" si="35"/>
        <v>584.96003472222219</v>
      </c>
    </row>
    <row r="939" spans="1:18" x14ac:dyDescent="0.35">
      <c r="A939" s="100">
        <v>10</v>
      </c>
      <c r="B939" s="101" t="s">
        <v>56</v>
      </c>
      <c r="C939" s="101" t="s">
        <v>545</v>
      </c>
      <c r="D939" s="101" t="s">
        <v>84</v>
      </c>
      <c r="E939" s="101" t="s">
        <v>546</v>
      </c>
      <c r="F939" s="101" t="s">
        <v>178</v>
      </c>
      <c r="G939" s="101" t="s">
        <v>1306</v>
      </c>
      <c r="H939" s="102">
        <v>2008</v>
      </c>
      <c r="I939" s="100">
        <v>2</v>
      </c>
      <c r="J939" s="103">
        <f>นครพนม!F46</f>
        <v>317888.26</v>
      </c>
      <c r="K939" s="104">
        <f>นครพนม!AM46</f>
        <v>438634.26</v>
      </c>
      <c r="L939" s="105">
        <f>นครพนม!AN46</f>
        <v>1215335.01</v>
      </c>
      <c r="M939" s="105">
        <f>นครพนม!AO46</f>
        <v>1020192.55</v>
      </c>
      <c r="N939" s="101"/>
      <c r="O939" s="101"/>
      <c r="P939" s="101"/>
      <c r="Q939" s="93">
        <f t="shared" si="34"/>
        <v>195142.45999999996</v>
      </c>
      <c r="R939" s="94">
        <f t="shared" si="35"/>
        <v>605.24651892430279</v>
      </c>
    </row>
    <row r="940" spans="1:18" x14ac:dyDescent="0.35">
      <c r="A940" s="100">
        <v>11</v>
      </c>
      <c r="B940" s="101" t="s">
        <v>56</v>
      </c>
      <c r="C940" s="101" t="s">
        <v>545</v>
      </c>
      <c r="D940" s="101" t="s">
        <v>84</v>
      </c>
      <c r="E940" s="101" t="s">
        <v>546</v>
      </c>
      <c r="F940" s="101" t="s">
        <v>178</v>
      </c>
      <c r="G940" s="101" t="s">
        <v>1307</v>
      </c>
      <c r="H940" s="102">
        <v>1706</v>
      </c>
      <c r="I940" s="100">
        <v>2</v>
      </c>
      <c r="J940" s="103">
        <f>นครพนม!F47</f>
        <v>422033.03</v>
      </c>
      <c r="K940" s="104">
        <f>นครพนม!AM47</f>
        <v>318671.86</v>
      </c>
      <c r="L940" s="105">
        <f>นครพนม!AN47</f>
        <v>1215324.22</v>
      </c>
      <c r="M940" s="105">
        <f>นครพนม!AO47</f>
        <v>881067.42999999993</v>
      </c>
      <c r="N940" s="101"/>
      <c r="O940" s="101"/>
      <c r="P940" s="101"/>
      <c r="Q940" s="93">
        <f t="shared" si="34"/>
        <v>334256.79000000004</v>
      </c>
      <c r="R940" s="94">
        <f t="shared" si="35"/>
        <v>712.38230949589683</v>
      </c>
    </row>
    <row r="941" spans="1:18" x14ac:dyDescent="0.35">
      <c r="A941" s="100">
        <v>12</v>
      </c>
      <c r="B941" s="101" t="s">
        <v>56</v>
      </c>
      <c r="C941" s="101" t="s">
        <v>545</v>
      </c>
      <c r="D941" s="101" t="s">
        <v>84</v>
      </c>
      <c r="E941" s="101" t="s">
        <v>546</v>
      </c>
      <c r="F941" s="101" t="s">
        <v>178</v>
      </c>
      <c r="G941" s="101" t="s">
        <v>1308</v>
      </c>
      <c r="H941" s="102">
        <v>1846</v>
      </c>
      <c r="I941" s="100">
        <v>2</v>
      </c>
      <c r="J941" s="103">
        <f>นครพนม!F48</f>
        <v>156168.59</v>
      </c>
      <c r="K941" s="104">
        <f>นครพนม!AM48</f>
        <v>379690.44</v>
      </c>
      <c r="L941" s="105">
        <f>นครพนม!AN48</f>
        <v>1064282.6600000001</v>
      </c>
      <c r="M941" s="105">
        <f>นครพนม!AO48</f>
        <v>945146.92</v>
      </c>
      <c r="N941" s="101"/>
      <c r="O941" s="101"/>
      <c r="P941" s="101"/>
      <c r="Q941" s="93">
        <f t="shared" si="34"/>
        <v>119135.74000000011</v>
      </c>
      <c r="R941" s="94">
        <f t="shared" si="35"/>
        <v>576.53448537378119</v>
      </c>
    </row>
    <row r="942" spans="1:18" x14ac:dyDescent="0.35">
      <c r="A942" s="100">
        <v>13</v>
      </c>
      <c r="B942" s="101" t="s">
        <v>56</v>
      </c>
      <c r="C942" s="101" t="s">
        <v>545</v>
      </c>
      <c r="D942" s="101" t="s">
        <v>84</v>
      </c>
      <c r="E942" s="101" t="s">
        <v>546</v>
      </c>
      <c r="F942" s="101" t="s">
        <v>178</v>
      </c>
      <c r="G942" s="101" t="s">
        <v>1309</v>
      </c>
      <c r="H942" s="102">
        <v>2707</v>
      </c>
      <c r="I942" s="100">
        <v>2</v>
      </c>
      <c r="J942" s="103">
        <f>นครพนม!F49</f>
        <v>539847.31999999995</v>
      </c>
      <c r="K942" s="104">
        <f>นครพนม!AM49</f>
        <v>538965.09</v>
      </c>
      <c r="L942" s="105">
        <f>นครพนม!AN49</f>
        <v>1488945.8</v>
      </c>
      <c r="M942" s="105">
        <f>นครพนม!AO49</f>
        <v>1396763.81</v>
      </c>
      <c r="N942" s="101"/>
      <c r="O942" s="101"/>
      <c r="P942" s="101"/>
      <c r="Q942" s="93">
        <f t="shared" si="34"/>
        <v>92181.989999999991</v>
      </c>
      <c r="R942" s="94">
        <f t="shared" si="35"/>
        <v>550.0353897303288</v>
      </c>
    </row>
    <row r="943" spans="1:18" x14ac:dyDescent="0.35">
      <c r="A943" s="100">
        <v>14</v>
      </c>
      <c r="B943" s="101" t="s">
        <v>56</v>
      </c>
      <c r="C943" s="101" t="s">
        <v>545</v>
      </c>
      <c r="D943" s="101" t="s">
        <v>84</v>
      </c>
      <c r="E943" s="101" t="s">
        <v>546</v>
      </c>
      <c r="F943" s="101" t="s">
        <v>178</v>
      </c>
      <c r="G943" s="101" t="s">
        <v>1310</v>
      </c>
      <c r="H943" s="102">
        <v>2688</v>
      </c>
      <c r="I943" s="100">
        <v>2</v>
      </c>
      <c r="J943" s="103">
        <f>นครพนม!F50</f>
        <v>359016.2</v>
      </c>
      <c r="K943" s="104">
        <f>นครพนม!AM50</f>
        <v>989198.29</v>
      </c>
      <c r="L943" s="105">
        <f>นครพนม!AN50</f>
        <v>1511758.58</v>
      </c>
      <c r="M943" s="105">
        <f>นครพนม!AO50</f>
        <v>1378746.76</v>
      </c>
      <c r="N943" s="101"/>
      <c r="O943" s="101"/>
      <c r="P943" s="101"/>
      <c r="Q943" s="93">
        <f t="shared" si="34"/>
        <v>133011.82000000007</v>
      </c>
      <c r="R943" s="94">
        <f t="shared" si="35"/>
        <v>562.41018601190478</v>
      </c>
    </row>
    <row r="944" spans="1:18" x14ac:dyDescent="0.35">
      <c r="A944" s="100">
        <v>15</v>
      </c>
      <c r="B944" s="101" t="s">
        <v>56</v>
      </c>
      <c r="C944" s="101" t="s">
        <v>545</v>
      </c>
      <c r="D944" s="101" t="s">
        <v>84</v>
      </c>
      <c r="E944" s="101" t="s">
        <v>546</v>
      </c>
      <c r="F944" s="101" t="s">
        <v>178</v>
      </c>
      <c r="G944" s="101" t="s">
        <v>1311</v>
      </c>
      <c r="H944" s="102">
        <v>2663</v>
      </c>
      <c r="I944" s="100">
        <v>2</v>
      </c>
      <c r="J944" s="103">
        <f>นครพนม!F51</f>
        <v>775362.8</v>
      </c>
      <c r="K944" s="104">
        <f>นครพนม!AM51</f>
        <v>917480.72</v>
      </c>
      <c r="L944" s="105">
        <f>นครพนม!AN51</f>
        <v>1684576.06</v>
      </c>
      <c r="M944" s="105">
        <f>นครพนม!AO51</f>
        <v>1491247.29</v>
      </c>
      <c r="N944" s="101"/>
      <c r="O944" s="101"/>
      <c r="P944" s="101"/>
      <c r="Q944" s="93">
        <f t="shared" si="34"/>
        <v>193328.77000000002</v>
      </c>
      <c r="R944" s="94">
        <f t="shared" si="35"/>
        <v>632.58582801351861</v>
      </c>
    </row>
    <row r="945" spans="1:18" x14ac:dyDescent="0.35">
      <c r="A945" s="100">
        <v>16</v>
      </c>
      <c r="B945" s="101" t="s">
        <v>56</v>
      </c>
      <c r="C945" s="101" t="s">
        <v>545</v>
      </c>
      <c r="D945" s="101" t="s">
        <v>84</v>
      </c>
      <c r="E945" s="101" t="s">
        <v>546</v>
      </c>
      <c r="F945" s="101" t="s">
        <v>178</v>
      </c>
      <c r="G945" s="101" t="s">
        <v>1312</v>
      </c>
      <c r="H945" s="102">
        <v>1880</v>
      </c>
      <c r="I945" s="100">
        <v>2</v>
      </c>
      <c r="J945" s="103">
        <f>นครพนม!F52</f>
        <v>684785.49</v>
      </c>
      <c r="K945" s="104">
        <f>นครพนม!AM52</f>
        <v>715405.26</v>
      </c>
      <c r="L945" s="105">
        <f>นครพนม!AN52</f>
        <v>594927.18000000005</v>
      </c>
      <c r="M945" s="105">
        <f>นครพนม!AO52</f>
        <v>327768.58999999997</v>
      </c>
      <c r="N945" s="101"/>
      <c r="O945" s="101"/>
      <c r="P945" s="101"/>
      <c r="Q945" s="93">
        <f t="shared" si="34"/>
        <v>267158.59000000008</v>
      </c>
      <c r="R945" s="94">
        <f t="shared" si="35"/>
        <v>316.45062765957448</v>
      </c>
    </row>
    <row r="946" spans="1:18" x14ac:dyDescent="0.35">
      <c r="A946" s="114">
        <v>17</v>
      </c>
      <c r="B946" s="115" t="s">
        <v>56</v>
      </c>
      <c r="C946" s="115" t="s">
        <v>545</v>
      </c>
      <c r="D946" s="115" t="s">
        <v>84</v>
      </c>
      <c r="E946" s="115" t="s">
        <v>546</v>
      </c>
      <c r="F946" s="115" t="s">
        <v>178</v>
      </c>
      <c r="G946" s="115" t="s">
        <v>1313</v>
      </c>
      <c r="H946" s="116">
        <v>2375</v>
      </c>
      <c r="I946" s="114">
        <v>2</v>
      </c>
      <c r="J946" s="103">
        <f>นครพนม!F53</f>
        <v>162095.20000000001</v>
      </c>
      <c r="K946" s="104">
        <f>นครพนม!AM53</f>
        <v>229319.63</v>
      </c>
      <c r="L946" s="105">
        <f>นครพนม!AN53</f>
        <v>1151970.9000000001</v>
      </c>
      <c r="M946" s="105">
        <f>นครพนม!AO53</f>
        <v>1196734.6400000001</v>
      </c>
      <c r="N946" s="101"/>
      <c r="O946" s="101"/>
      <c r="P946" s="101"/>
      <c r="Q946" s="93">
        <f t="shared" si="34"/>
        <v>-44763.739999999991</v>
      </c>
      <c r="R946" s="94">
        <f t="shared" si="35"/>
        <v>485.04037894736848</v>
      </c>
    </row>
    <row r="947" spans="1:18" x14ac:dyDescent="0.35">
      <c r="A947" s="114">
        <v>18</v>
      </c>
      <c r="B947" s="115" t="s">
        <v>56</v>
      </c>
      <c r="C947" s="115" t="s">
        <v>545</v>
      </c>
      <c r="D947" s="115" t="s">
        <v>84</v>
      </c>
      <c r="E947" s="115" t="s">
        <v>546</v>
      </c>
      <c r="F947" s="115" t="s">
        <v>178</v>
      </c>
      <c r="G947" s="115" t="s">
        <v>1314</v>
      </c>
      <c r="H947" s="116">
        <v>1804</v>
      </c>
      <c r="I947" s="114">
        <v>2</v>
      </c>
      <c r="J947" s="103">
        <f>นครพนม!F54</f>
        <v>116037.71</v>
      </c>
      <c r="K947" s="104">
        <f>นครพนม!AM54</f>
        <v>84813.289999999979</v>
      </c>
      <c r="L947" s="105">
        <f>นครพนม!AN54</f>
        <v>1140733.8</v>
      </c>
      <c r="M947" s="105">
        <f>นครพนม!AO54</f>
        <v>1029603.69</v>
      </c>
      <c r="N947" s="101"/>
      <c r="O947" s="101"/>
      <c r="P947" s="101"/>
      <c r="Q947" s="93">
        <f t="shared" si="34"/>
        <v>111130.1100000001</v>
      </c>
      <c r="R947" s="94">
        <f t="shared" si="35"/>
        <v>632.33580931263862</v>
      </c>
    </row>
    <row r="948" spans="1:18" s="112" customFormat="1" x14ac:dyDescent="0.35">
      <c r="A948" s="106">
        <v>3</v>
      </c>
      <c r="B948" s="107" t="s">
        <v>56</v>
      </c>
      <c r="C948" s="107"/>
      <c r="D948" s="107"/>
      <c r="E948" s="107" t="s">
        <v>75</v>
      </c>
      <c r="F948" s="107"/>
      <c r="G948" s="107" t="s">
        <v>548</v>
      </c>
      <c r="H948" s="113">
        <f>SUM(H930:H947)</f>
        <v>40283</v>
      </c>
      <c r="I948" s="106"/>
      <c r="J948" s="109">
        <f>SUM(J930:J947)</f>
        <v>7375008.2400000002</v>
      </c>
      <c r="K948" s="109">
        <f>SUM(K930:K947)</f>
        <v>9761095.9100000001</v>
      </c>
      <c r="L948" s="109">
        <f>SUM(L930:L947)</f>
        <v>22470747.18</v>
      </c>
      <c r="M948" s="109">
        <f>SUM(M930:M947)</f>
        <v>18801495.380000003</v>
      </c>
      <c r="N948" s="107">
        <v>17</v>
      </c>
      <c r="O948" s="107">
        <v>17</v>
      </c>
      <c r="P948" s="107">
        <f>N948-O948</f>
        <v>0</v>
      </c>
      <c r="Q948" s="110">
        <f t="shared" si="34"/>
        <v>3669251.799999997</v>
      </c>
      <c r="R948" s="111">
        <f>L948/H948</f>
        <v>557.82208822580242</v>
      </c>
    </row>
    <row r="949" spans="1:18" x14ac:dyDescent="0.35">
      <c r="A949" s="100">
        <v>1</v>
      </c>
      <c r="B949" s="101" t="s">
        <v>56</v>
      </c>
      <c r="C949" s="101" t="s">
        <v>549</v>
      </c>
      <c r="D949" s="101" t="s">
        <v>91</v>
      </c>
      <c r="E949" s="101" t="s">
        <v>550</v>
      </c>
      <c r="F949" s="101" t="s">
        <v>208</v>
      </c>
      <c r="G949" s="101" t="s">
        <v>551</v>
      </c>
      <c r="H949" s="102"/>
      <c r="I949" s="100"/>
      <c r="J949" s="103"/>
      <c r="K949" s="104"/>
      <c r="L949" s="105"/>
      <c r="M949" s="105"/>
      <c r="N949" s="101"/>
      <c r="O949" s="101"/>
      <c r="P949" s="101"/>
    </row>
    <row r="950" spans="1:18" x14ac:dyDescent="0.35">
      <c r="A950" s="100">
        <v>2</v>
      </c>
      <c r="B950" s="101" t="s">
        <v>56</v>
      </c>
      <c r="C950" s="101" t="s">
        <v>549</v>
      </c>
      <c r="D950" s="101" t="s">
        <v>91</v>
      </c>
      <c r="E950" s="101" t="s">
        <v>550</v>
      </c>
      <c r="F950" s="101" t="s">
        <v>178</v>
      </c>
      <c r="G950" s="101" t="s">
        <v>1315</v>
      </c>
      <c r="H950" s="102">
        <v>2423</v>
      </c>
      <c r="I950" s="100">
        <v>2</v>
      </c>
      <c r="J950" s="103">
        <f>นครพนม!F55</f>
        <v>411732.7</v>
      </c>
      <c r="K950" s="104">
        <f>นครพนม!AM55</f>
        <v>411759.13</v>
      </c>
      <c r="L950" s="105">
        <f>นครพนม!AN55</f>
        <v>2176063.6799999997</v>
      </c>
      <c r="M950" s="105">
        <f>นครพนม!AO55</f>
        <v>1978866.49</v>
      </c>
      <c r="N950" s="101"/>
      <c r="O950" s="101"/>
      <c r="P950" s="101"/>
      <c r="Q950" s="93">
        <f t="shared" si="34"/>
        <v>197197.18999999971</v>
      </c>
      <c r="R950" s="94">
        <f t="shared" si="35"/>
        <v>898.08653735039195</v>
      </c>
    </row>
    <row r="951" spans="1:18" x14ac:dyDescent="0.35">
      <c r="A951" s="100">
        <v>3</v>
      </c>
      <c r="B951" s="101" t="s">
        <v>56</v>
      </c>
      <c r="C951" s="101" t="s">
        <v>549</v>
      </c>
      <c r="D951" s="101" t="s">
        <v>91</v>
      </c>
      <c r="E951" s="101" t="s">
        <v>550</v>
      </c>
      <c r="F951" s="101" t="s">
        <v>178</v>
      </c>
      <c r="G951" s="101" t="s">
        <v>1316</v>
      </c>
      <c r="H951" s="102">
        <v>1424</v>
      </c>
      <c r="I951" s="100">
        <v>1</v>
      </c>
      <c r="J951" s="103">
        <f>นครพนม!F56</f>
        <v>331776.55</v>
      </c>
      <c r="K951" s="104">
        <f>นครพนม!AM56</f>
        <v>364273.91999999998</v>
      </c>
      <c r="L951" s="105">
        <f>นครพนม!AN56</f>
        <v>987109.96</v>
      </c>
      <c r="M951" s="105">
        <f>นครพนม!AO56</f>
        <v>919538.42</v>
      </c>
      <c r="N951" s="101"/>
      <c r="O951" s="101"/>
      <c r="P951" s="101"/>
      <c r="Q951" s="93">
        <f t="shared" si="34"/>
        <v>67571.539999999921</v>
      </c>
      <c r="R951" s="94">
        <f t="shared" si="35"/>
        <v>693.19519662921346</v>
      </c>
    </row>
    <row r="952" spans="1:18" x14ac:dyDescent="0.35">
      <c r="A952" s="100">
        <v>4</v>
      </c>
      <c r="B952" s="101" t="s">
        <v>56</v>
      </c>
      <c r="C952" s="101" t="s">
        <v>549</v>
      </c>
      <c r="D952" s="101" t="s">
        <v>91</v>
      </c>
      <c r="E952" s="101" t="s">
        <v>550</v>
      </c>
      <c r="F952" s="101" t="s">
        <v>178</v>
      </c>
      <c r="G952" s="101" t="s">
        <v>1317</v>
      </c>
      <c r="H952" s="102">
        <v>1355</v>
      </c>
      <c r="I952" s="100">
        <v>1</v>
      </c>
      <c r="J952" s="103">
        <f>นครพนม!F57</f>
        <v>293656.06</v>
      </c>
      <c r="K952" s="104">
        <f>นครพนม!AM57</f>
        <v>317755.46000000002</v>
      </c>
      <c r="L952" s="105">
        <f>นครพนม!AN57</f>
        <v>898396.86</v>
      </c>
      <c r="M952" s="105">
        <f>นครพนม!AO57</f>
        <v>876439.19</v>
      </c>
      <c r="N952" s="101"/>
      <c r="O952" s="101"/>
      <c r="P952" s="101"/>
      <c r="Q952" s="93">
        <f t="shared" si="34"/>
        <v>21957.670000000042</v>
      </c>
      <c r="R952" s="94">
        <f t="shared" si="35"/>
        <v>663.02351291512912</v>
      </c>
    </row>
    <row r="953" spans="1:18" x14ac:dyDescent="0.35">
      <c r="A953" s="100">
        <v>5</v>
      </c>
      <c r="B953" s="101" t="s">
        <v>56</v>
      </c>
      <c r="C953" s="101" t="s">
        <v>549</v>
      </c>
      <c r="D953" s="101" t="s">
        <v>91</v>
      </c>
      <c r="E953" s="101" t="s">
        <v>550</v>
      </c>
      <c r="F953" s="101" t="s">
        <v>178</v>
      </c>
      <c r="G953" s="101" t="s">
        <v>1318</v>
      </c>
      <c r="H953" s="102">
        <v>2385</v>
      </c>
      <c r="I953" s="100">
        <v>2</v>
      </c>
      <c r="J953" s="103">
        <f>นครพนม!F58</f>
        <v>607241.27</v>
      </c>
      <c r="K953" s="104">
        <f>นครพนม!AM58</f>
        <v>626224.09</v>
      </c>
      <c r="L953" s="105">
        <f>นครพนม!AN58</f>
        <v>1467269.73</v>
      </c>
      <c r="M953" s="105">
        <f>นครพนม!AO58</f>
        <v>1336194.3899999999</v>
      </c>
      <c r="N953" s="101"/>
      <c r="O953" s="101"/>
      <c r="P953" s="101"/>
      <c r="Q953" s="93">
        <f t="shared" si="34"/>
        <v>131075.34000000008</v>
      </c>
      <c r="R953" s="94">
        <f t="shared" si="35"/>
        <v>615.20743396226419</v>
      </c>
    </row>
    <row r="954" spans="1:18" x14ac:dyDescent="0.35">
      <c r="A954" s="100">
        <v>6</v>
      </c>
      <c r="B954" s="101" t="s">
        <v>56</v>
      </c>
      <c r="C954" s="101" t="s">
        <v>549</v>
      </c>
      <c r="D954" s="101" t="s">
        <v>91</v>
      </c>
      <c r="E954" s="101" t="s">
        <v>550</v>
      </c>
      <c r="F954" s="101" t="s">
        <v>178</v>
      </c>
      <c r="G954" s="101" t="s">
        <v>1319</v>
      </c>
      <c r="H954" s="102">
        <v>1462</v>
      </c>
      <c r="I954" s="100">
        <v>1</v>
      </c>
      <c r="J954" s="103">
        <f>นครพนม!F59</f>
        <v>502121.2</v>
      </c>
      <c r="K954" s="104">
        <f>นครพนม!AM59</f>
        <v>480021.38</v>
      </c>
      <c r="L954" s="105">
        <f>นครพนม!AN59</f>
        <v>1248036.1299999999</v>
      </c>
      <c r="M954" s="105">
        <f>นครพนม!AO59</f>
        <v>891191.46</v>
      </c>
      <c r="N954" s="101"/>
      <c r="O954" s="101"/>
      <c r="P954" s="101"/>
      <c r="Q954" s="93">
        <f t="shared" si="34"/>
        <v>356844.66999999993</v>
      </c>
      <c r="R954" s="94">
        <f t="shared" si="35"/>
        <v>853.64988372093012</v>
      </c>
    </row>
    <row r="955" spans="1:18" x14ac:dyDescent="0.35">
      <c r="A955" s="100">
        <v>7</v>
      </c>
      <c r="B955" s="101" t="s">
        <v>56</v>
      </c>
      <c r="C955" s="101" t="s">
        <v>549</v>
      </c>
      <c r="D955" s="101" t="s">
        <v>91</v>
      </c>
      <c r="E955" s="101" t="s">
        <v>550</v>
      </c>
      <c r="F955" s="101" t="s">
        <v>178</v>
      </c>
      <c r="G955" s="101" t="s">
        <v>1320</v>
      </c>
      <c r="H955" s="102">
        <v>2682</v>
      </c>
      <c r="I955" s="100">
        <v>2</v>
      </c>
      <c r="J955" s="103">
        <f>นครพนม!F60</f>
        <v>491666.25</v>
      </c>
      <c r="K955" s="104">
        <f>นครพนม!AM60</f>
        <v>541163.66</v>
      </c>
      <c r="L955" s="105">
        <f>นครพนม!AN60</f>
        <v>1862576.0099999998</v>
      </c>
      <c r="M955" s="105">
        <f>นครพนม!AO60</f>
        <v>1476058.75</v>
      </c>
      <c r="N955" s="101"/>
      <c r="O955" s="101"/>
      <c r="P955" s="101"/>
      <c r="Q955" s="93">
        <f t="shared" si="34"/>
        <v>386517.25999999978</v>
      </c>
      <c r="R955" s="94">
        <f t="shared" si="35"/>
        <v>694.47278523489922</v>
      </c>
    </row>
    <row r="956" spans="1:18" x14ac:dyDescent="0.35">
      <c r="A956" s="100">
        <v>8</v>
      </c>
      <c r="B956" s="101" t="s">
        <v>56</v>
      </c>
      <c r="C956" s="101" t="s">
        <v>549</v>
      </c>
      <c r="D956" s="101" t="s">
        <v>91</v>
      </c>
      <c r="E956" s="101" t="s">
        <v>550</v>
      </c>
      <c r="F956" s="101" t="s">
        <v>178</v>
      </c>
      <c r="G956" s="101" t="s">
        <v>1321</v>
      </c>
      <c r="H956" s="102">
        <v>4067</v>
      </c>
      <c r="I956" s="100">
        <v>3</v>
      </c>
      <c r="J956" s="103">
        <f>นครพนม!F61</f>
        <v>240816.27</v>
      </c>
      <c r="K956" s="104">
        <f>นครพนม!AM61</f>
        <v>252012.04999999996</v>
      </c>
      <c r="L956" s="105">
        <f>นครพนม!AN61</f>
        <v>2048346.9300000002</v>
      </c>
      <c r="M956" s="105">
        <f>นครพนม!AO61</f>
        <v>2044403.0199999998</v>
      </c>
      <c r="N956" s="101"/>
      <c r="O956" s="101"/>
      <c r="P956" s="101"/>
      <c r="Q956" s="93">
        <f t="shared" si="34"/>
        <v>3943.9100000003818</v>
      </c>
      <c r="R956" s="94">
        <f t="shared" si="35"/>
        <v>503.65058519793462</v>
      </c>
    </row>
    <row r="957" spans="1:18" x14ac:dyDescent="0.35">
      <c r="A957" s="100">
        <v>9</v>
      </c>
      <c r="B957" s="101" t="s">
        <v>56</v>
      </c>
      <c r="C957" s="101" t="s">
        <v>549</v>
      </c>
      <c r="D957" s="101" t="s">
        <v>91</v>
      </c>
      <c r="E957" s="101" t="s">
        <v>550</v>
      </c>
      <c r="F957" s="101" t="s">
        <v>178</v>
      </c>
      <c r="G957" s="101" t="s">
        <v>1322</v>
      </c>
      <c r="H957" s="102">
        <v>2581</v>
      </c>
      <c r="I957" s="100">
        <v>2</v>
      </c>
      <c r="J957" s="103">
        <f>นครพนม!F62</f>
        <v>308214.96999999997</v>
      </c>
      <c r="K957" s="104">
        <f>นครพนม!AM62</f>
        <v>368789.50999999995</v>
      </c>
      <c r="L957" s="105">
        <f>นครพนม!AN62</f>
        <v>1270721.3700000001</v>
      </c>
      <c r="M957" s="105">
        <f>นครพนม!AO62</f>
        <v>1204525.1099999999</v>
      </c>
      <c r="N957" s="101"/>
      <c r="O957" s="101"/>
      <c r="P957" s="101"/>
      <c r="Q957" s="93">
        <f t="shared" si="34"/>
        <v>66196.260000000242</v>
      </c>
      <c r="R957" s="94">
        <f t="shared" si="35"/>
        <v>492.33683456024801</v>
      </c>
    </row>
    <row r="958" spans="1:18" x14ac:dyDescent="0.35">
      <c r="A958" s="100">
        <v>10</v>
      </c>
      <c r="B958" s="101" t="s">
        <v>56</v>
      </c>
      <c r="C958" s="101" t="s">
        <v>549</v>
      </c>
      <c r="D958" s="101" t="s">
        <v>91</v>
      </c>
      <c r="E958" s="101" t="s">
        <v>550</v>
      </c>
      <c r="F958" s="101" t="s">
        <v>178</v>
      </c>
      <c r="G958" s="101" t="s">
        <v>1323</v>
      </c>
      <c r="H958" s="102">
        <v>1424</v>
      </c>
      <c r="I958" s="100">
        <v>1</v>
      </c>
      <c r="J958" s="103">
        <f>นครพนม!F63</f>
        <v>396145.78</v>
      </c>
      <c r="K958" s="104">
        <f>นครพนม!AM63</f>
        <v>387313.25</v>
      </c>
      <c r="L958" s="105">
        <f>นครพนม!AN63</f>
        <v>1599486.53</v>
      </c>
      <c r="M958" s="105">
        <f>นครพนม!AO63</f>
        <v>1393971.31</v>
      </c>
      <c r="N958" s="101"/>
      <c r="O958" s="101"/>
      <c r="P958" s="101"/>
      <c r="Q958" s="93">
        <f t="shared" si="34"/>
        <v>205515.21999999997</v>
      </c>
      <c r="R958" s="94">
        <f t="shared" si="35"/>
        <v>1123.2349227528091</v>
      </c>
    </row>
    <row r="959" spans="1:18" s="112" customFormat="1" x14ac:dyDescent="0.35">
      <c r="A959" s="106">
        <v>4</v>
      </c>
      <c r="B959" s="107" t="s">
        <v>56</v>
      </c>
      <c r="C959" s="107"/>
      <c r="D959" s="107"/>
      <c r="E959" s="107" t="s">
        <v>75</v>
      </c>
      <c r="F959" s="107"/>
      <c r="G959" s="107" t="s">
        <v>552</v>
      </c>
      <c r="H959" s="113">
        <f>SUM(H949:H958)</f>
        <v>19803</v>
      </c>
      <c r="I959" s="106"/>
      <c r="J959" s="109">
        <f>SUM(J949:J958)</f>
        <v>3583371.0500000007</v>
      </c>
      <c r="K959" s="109">
        <f>SUM(K949:K958)</f>
        <v>3749312.4499999997</v>
      </c>
      <c r="L959" s="109">
        <f>SUM(L949:L958)</f>
        <v>13558007.199999997</v>
      </c>
      <c r="M959" s="109">
        <f>SUM(M949:M958)</f>
        <v>12121188.140000001</v>
      </c>
      <c r="N959" s="107">
        <v>9</v>
      </c>
      <c r="O959" s="107">
        <v>9</v>
      </c>
      <c r="P959" s="107">
        <f>N959-O959</f>
        <v>0</v>
      </c>
      <c r="Q959" s="110">
        <f t="shared" si="34"/>
        <v>1436819.0599999968</v>
      </c>
      <c r="R959" s="111">
        <f>L959/H959</f>
        <v>684.64410442862174</v>
      </c>
    </row>
    <row r="960" spans="1:18" x14ac:dyDescent="0.35">
      <c r="A960" s="100">
        <v>1</v>
      </c>
      <c r="B960" s="101" t="s">
        <v>56</v>
      </c>
      <c r="C960" s="101" t="s">
        <v>553</v>
      </c>
      <c r="D960" s="101" t="s">
        <v>134</v>
      </c>
      <c r="E960" s="101" t="s">
        <v>554</v>
      </c>
      <c r="F960" s="101" t="s">
        <v>327</v>
      </c>
      <c r="G960" s="101" t="s">
        <v>555</v>
      </c>
      <c r="H960" s="102"/>
      <c r="I960" s="100"/>
      <c r="J960" s="103"/>
      <c r="K960" s="104"/>
      <c r="L960" s="105"/>
      <c r="M960" s="105"/>
      <c r="N960" s="101"/>
      <c r="O960" s="101"/>
      <c r="P960" s="101"/>
    </row>
    <row r="961" spans="1:18" x14ac:dyDescent="0.35">
      <c r="A961" s="100">
        <v>2</v>
      </c>
      <c r="B961" s="101" t="s">
        <v>56</v>
      </c>
      <c r="C961" s="101" t="s">
        <v>553</v>
      </c>
      <c r="D961" s="101" t="s">
        <v>134</v>
      </c>
      <c r="E961" s="101" t="s">
        <v>554</v>
      </c>
      <c r="F961" s="101" t="s">
        <v>178</v>
      </c>
      <c r="G961" s="101" t="s">
        <v>1324</v>
      </c>
      <c r="H961" s="102">
        <v>4840</v>
      </c>
      <c r="I961" s="100">
        <v>4</v>
      </c>
      <c r="J961" s="103">
        <f>นครพนม!F64</f>
        <v>504358.63</v>
      </c>
      <c r="K961" s="104">
        <f>นครพนม!AM64</f>
        <v>697208.41</v>
      </c>
      <c r="L961" s="105">
        <f>นครพนม!AN64</f>
        <v>2049261.27</v>
      </c>
      <c r="M961" s="105">
        <f>นครพนม!AO64</f>
        <v>1967204.15</v>
      </c>
      <c r="N961" s="101"/>
      <c r="O961" s="101"/>
      <c r="P961" s="101"/>
      <c r="Q961" s="93">
        <f t="shared" si="34"/>
        <v>82057.120000000112</v>
      </c>
      <c r="R961" s="94">
        <f t="shared" si="35"/>
        <v>423.40108884297518</v>
      </c>
    </row>
    <row r="962" spans="1:18" x14ac:dyDescent="0.35">
      <c r="A962" s="100">
        <v>3</v>
      </c>
      <c r="B962" s="101" t="s">
        <v>56</v>
      </c>
      <c r="C962" s="101" t="s">
        <v>553</v>
      </c>
      <c r="D962" s="101" t="s">
        <v>134</v>
      </c>
      <c r="E962" s="101" t="s">
        <v>554</v>
      </c>
      <c r="F962" s="101" t="s">
        <v>178</v>
      </c>
      <c r="G962" s="101" t="s">
        <v>1325</v>
      </c>
      <c r="H962" s="102">
        <v>1989</v>
      </c>
      <c r="I962" s="100">
        <v>2</v>
      </c>
      <c r="J962" s="103">
        <f>นครพนม!F65</f>
        <v>557114.14</v>
      </c>
      <c r="K962" s="104">
        <f>นครพนม!AM65</f>
        <v>455473.94000000006</v>
      </c>
      <c r="L962" s="105">
        <f>นครพนม!AN65</f>
        <v>1082048.76</v>
      </c>
      <c r="M962" s="105">
        <f>นครพนม!AO65</f>
        <v>1111372.73</v>
      </c>
      <c r="N962" s="101"/>
      <c r="O962" s="101"/>
      <c r="P962" s="101"/>
      <c r="Q962" s="93">
        <f t="shared" si="34"/>
        <v>-29323.969999999972</v>
      </c>
      <c r="R962" s="94">
        <f t="shared" si="35"/>
        <v>544.01647058823528</v>
      </c>
    </row>
    <row r="963" spans="1:18" x14ac:dyDescent="0.35">
      <c r="A963" s="100">
        <v>4</v>
      </c>
      <c r="B963" s="101" t="s">
        <v>56</v>
      </c>
      <c r="C963" s="101" t="s">
        <v>553</v>
      </c>
      <c r="D963" s="101" t="s">
        <v>134</v>
      </c>
      <c r="E963" s="101" t="s">
        <v>554</v>
      </c>
      <c r="F963" s="101" t="s">
        <v>178</v>
      </c>
      <c r="G963" s="101" t="s">
        <v>1326</v>
      </c>
      <c r="H963" s="102">
        <v>1664</v>
      </c>
      <c r="I963" s="100">
        <v>2</v>
      </c>
      <c r="J963" s="103">
        <f>นครพนม!F66</f>
        <v>441672.13</v>
      </c>
      <c r="K963" s="104">
        <f>นครพนม!AM66</f>
        <v>474708.39</v>
      </c>
      <c r="L963" s="105">
        <f>นครพนม!AN66</f>
        <v>1236345.8400000001</v>
      </c>
      <c r="M963" s="105">
        <f>นครพนม!AO66</f>
        <v>1588412</v>
      </c>
      <c r="N963" s="101"/>
      <c r="O963" s="101"/>
      <c r="P963" s="101"/>
      <c r="Q963" s="93">
        <f t="shared" si="34"/>
        <v>-352066.15999999992</v>
      </c>
      <c r="R963" s="94">
        <f t="shared" si="35"/>
        <v>742.99629807692315</v>
      </c>
    </row>
    <row r="964" spans="1:18" x14ac:dyDescent="0.35">
      <c r="A964" s="100">
        <v>5</v>
      </c>
      <c r="B964" s="101" t="s">
        <v>56</v>
      </c>
      <c r="C964" s="101" t="s">
        <v>553</v>
      </c>
      <c r="D964" s="101" t="s">
        <v>134</v>
      </c>
      <c r="E964" s="101" t="s">
        <v>554</v>
      </c>
      <c r="F964" s="101" t="s">
        <v>178</v>
      </c>
      <c r="G964" s="101" t="s">
        <v>1327</v>
      </c>
      <c r="H964" s="102">
        <v>4566</v>
      </c>
      <c r="I964" s="100">
        <v>4</v>
      </c>
      <c r="J964" s="103">
        <f>นครพนม!F67</f>
        <v>362634.04</v>
      </c>
      <c r="K964" s="104">
        <f>นครพนม!AM67</f>
        <v>515249.36</v>
      </c>
      <c r="L964" s="105">
        <f>นครพนม!AN67</f>
        <v>1637860.31</v>
      </c>
      <c r="M964" s="105">
        <f>นครพนม!AO67</f>
        <v>1646687.7599999998</v>
      </c>
      <c r="N964" s="101"/>
      <c r="O964" s="101"/>
      <c r="P964" s="101"/>
      <c r="Q964" s="93">
        <f t="shared" si="34"/>
        <v>-8827.4499999997206</v>
      </c>
      <c r="R964" s="94">
        <f t="shared" si="35"/>
        <v>358.70790845378889</v>
      </c>
    </row>
    <row r="965" spans="1:18" x14ac:dyDescent="0.35">
      <c r="A965" s="100">
        <v>6</v>
      </c>
      <c r="B965" s="101" t="s">
        <v>56</v>
      </c>
      <c r="C965" s="101" t="s">
        <v>553</v>
      </c>
      <c r="D965" s="101" t="s">
        <v>134</v>
      </c>
      <c r="E965" s="101" t="s">
        <v>554</v>
      </c>
      <c r="F965" s="101" t="s">
        <v>178</v>
      </c>
      <c r="G965" s="101" t="s">
        <v>1328</v>
      </c>
      <c r="H965" s="102">
        <v>3846</v>
      </c>
      <c r="I965" s="100">
        <v>3</v>
      </c>
      <c r="J965" s="103">
        <f>นครพนม!F68</f>
        <v>699978.13</v>
      </c>
      <c r="K965" s="104">
        <f>นครพนม!AM68</f>
        <v>296073.51</v>
      </c>
      <c r="L965" s="105">
        <f>นครพนม!AN68</f>
        <v>2266406.62</v>
      </c>
      <c r="M965" s="105">
        <f>นครพนม!AO68</f>
        <v>2589665.16</v>
      </c>
      <c r="N965" s="101"/>
      <c r="O965" s="101"/>
      <c r="P965" s="101"/>
      <c r="Q965" s="93">
        <f t="shared" si="34"/>
        <v>-323258.54000000004</v>
      </c>
      <c r="R965" s="94">
        <f t="shared" si="35"/>
        <v>589.28929277171085</v>
      </c>
    </row>
    <row r="966" spans="1:18" x14ac:dyDescent="0.35">
      <c r="A966" s="100">
        <v>7</v>
      </c>
      <c r="B966" s="101" t="s">
        <v>56</v>
      </c>
      <c r="C966" s="101" t="s">
        <v>553</v>
      </c>
      <c r="D966" s="101" t="s">
        <v>134</v>
      </c>
      <c r="E966" s="101" t="s">
        <v>554</v>
      </c>
      <c r="F966" s="101" t="s">
        <v>178</v>
      </c>
      <c r="G966" s="101" t="s">
        <v>1329</v>
      </c>
      <c r="H966" s="102">
        <v>2300</v>
      </c>
      <c r="I966" s="100">
        <v>2</v>
      </c>
      <c r="J966" s="103">
        <f>นครพนม!F69</f>
        <v>604889.75</v>
      </c>
      <c r="K966" s="104">
        <f>นครพนม!AM69</f>
        <v>799173.54</v>
      </c>
      <c r="L966" s="105">
        <f>นครพนม!AN69</f>
        <v>1433713.96</v>
      </c>
      <c r="M966" s="105">
        <f>นครพนม!AO69</f>
        <v>1479689.22</v>
      </c>
      <c r="N966" s="101"/>
      <c r="O966" s="101"/>
      <c r="P966" s="101"/>
      <c r="Q966" s="93">
        <f t="shared" si="34"/>
        <v>-45975.260000000009</v>
      </c>
      <c r="R966" s="94">
        <f t="shared" si="35"/>
        <v>623.35389565217395</v>
      </c>
    </row>
    <row r="967" spans="1:18" x14ac:dyDescent="0.35">
      <c r="A967" s="100">
        <v>8</v>
      </c>
      <c r="B967" s="101" t="s">
        <v>56</v>
      </c>
      <c r="C967" s="101" t="s">
        <v>553</v>
      </c>
      <c r="D967" s="101" t="s">
        <v>134</v>
      </c>
      <c r="E967" s="101" t="s">
        <v>554</v>
      </c>
      <c r="F967" s="101" t="s">
        <v>178</v>
      </c>
      <c r="G967" s="101" t="s">
        <v>1330</v>
      </c>
      <c r="H967" s="102">
        <v>2685</v>
      </c>
      <c r="I967" s="100">
        <v>2</v>
      </c>
      <c r="J967" s="103">
        <f>นครพนม!F70</f>
        <v>686844.95</v>
      </c>
      <c r="K967" s="104">
        <f>นครพนม!AM70</f>
        <v>841087.58</v>
      </c>
      <c r="L967" s="105">
        <f>นครพนม!AN70</f>
        <v>1724325.33</v>
      </c>
      <c r="M967" s="105">
        <f>นครพนม!AO70</f>
        <v>1531509.46</v>
      </c>
      <c r="N967" s="101"/>
      <c r="O967" s="101"/>
      <c r="P967" s="101"/>
      <c r="Q967" s="93">
        <f t="shared" ref="Q967:Q1029" si="36">L967-M967</f>
        <v>192815.87000000011</v>
      </c>
      <c r="R967" s="94">
        <f t="shared" ref="R967:R1028" si="37">L967/H967</f>
        <v>642.20682681564244</v>
      </c>
    </row>
    <row r="968" spans="1:18" x14ac:dyDescent="0.35">
      <c r="A968" s="100">
        <v>9</v>
      </c>
      <c r="B968" s="101" t="s">
        <v>56</v>
      </c>
      <c r="C968" s="101" t="s">
        <v>553</v>
      </c>
      <c r="D968" s="101" t="s">
        <v>134</v>
      </c>
      <c r="E968" s="101" t="s">
        <v>554</v>
      </c>
      <c r="F968" s="101" t="s">
        <v>178</v>
      </c>
      <c r="G968" s="101" t="s">
        <v>1331</v>
      </c>
      <c r="H968" s="102">
        <v>4912</v>
      </c>
      <c r="I968" s="100">
        <v>4</v>
      </c>
      <c r="J968" s="103">
        <f>นครพนม!F71</f>
        <v>599957.12</v>
      </c>
      <c r="K968" s="104">
        <f>นครพนม!AM71</f>
        <v>451565.07999999996</v>
      </c>
      <c r="L968" s="105">
        <f>นครพนม!AN71</f>
        <v>1871525.58</v>
      </c>
      <c r="M968" s="105">
        <f>นครพนม!AO71</f>
        <v>1905599.37</v>
      </c>
      <c r="N968" s="101"/>
      <c r="O968" s="101"/>
      <c r="P968" s="101"/>
      <c r="Q968" s="93">
        <f t="shared" si="36"/>
        <v>-34073.790000000037</v>
      </c>
      <c r="R968" s="94">
        <f t="shared" si="37"/>
        <v>381.01090798045607</v>
      </c>
    </row>
    <row r="969" spans="1:18" x14ac:dyDescent="0.35">
      <c r="A969" s="100">
        <v>10</v>
      </c>
      <c r="B969" s="101" t="s">
        <v>56</v>
      </c>
      <c r="C969" s="101" t="s">
        <v>553</v>
      </c>
      <c r="D969" s="101" t="s">
        <v>134</v>
      </c>
      <c r="E969" s="101" t="s">
        <v>554</v>
      </c>
      <c r="F969" s="101" t="s">
        <v>178</v>
      </c>
      <c r="G969" s="101" t="s">
        <v>1332</v>
      </c>
      <c r="H969" s="102">
        <v>4333</v>
      </c>
      <c r="I969" s="100">
        <v>3</v>
      </c>
      <c r="J969" s="103">
        <f>นครพนม!F72</f>
        <v>467427.75</v>
      </c>
      <c r="K969" s="104">
        <f>นครพนม!AM72</f>
        <v>501694.13</v>
      </c>
      <c r="L969" s="105">
        <f>นครพนม!AN72</f>
        <v>1642853.67</v>
      </c>
      <c r="M969" s="105">
        <f>นครพนม!AO72</f>
        <v>1755144.95</v>
      </c>
      <c r="N969" s="101"/>
      <c r="O969" s="101"/>
      <c r="P969" s="101"/>
      <c r="Q969" s="93">
        <f t="shared" si="36"/>
        <v>-112291.28000000003</v>
      </c>
      <c r="R969" s="94">
        <f t="shared" si="37"/>
        <v>379.14924301869371</v>
      </c>
    </row>
    <row r="970" spans="1:18" x14ac:dyDescent="0.35">
      <c r="A970" s="100">
        <v>11</v>
      </c>
      <c r="B970" s="101" t="s">
        <v>56</v>
      </c>
      <c r="C970" s="101" t="s">
        <v>553</v>
      </c>
      <c r="D970" s="101" t="s">
        <v>134</v>
      </c>
      <c r="E970" s="101" t="s">
        <v>554</v>
      </c>
      <c r="F970" s="101" t="s">
        <v>178</v>
      </c>
      <c r="G970" s="101" t="s">
        <v>1333</v>
      </c>
      <c r="H970" s="102">
        <v>3150</v>
      </c>
      <c r="I970" s="100">
        <v>3</v>
      </c>
      <c r="J970" s="103">
        <f>นครพนม!F73</f>
        <v>533678.56000000006</v>
      </c>
      <c r="K970" s="104">
        <f>นครพนม!AM73</f>
        <v>615712.44000000006</v>
      </c>
      <c r="L970" s="105">
        <f>นครพนม!AN73</f>
        <v>1144564.8999999999</v>
      </c>
      <c r="M970" s="105">
        <f>นครพนม!AO73</f>
        <v>1202217.8399999999</v>
      </c>
      <c r="N970" s="101"/>
      <c r="O970" s="101"/>
      <c r="P970" s="101"/>
      <c r="Q970" s="93">
        <f t="shared" si="36"/>
        <v>-57652.939999999944</v>
      </c>
      <c r="R970" s="94">
        <f t="shared" si="37"/>
        <v>363.35393650793645</v>
      </c>
    </row>
    <row r="971" spans="1:18" x14ac:dyDescent="0.35">
      <c r="A971" s="100">
        <v>12</v>
      </c>
      <c r="B971" s="101" t="s">
        <v>56</v>
      </c>
      <c r="C971" s="101" t="s">
        <v>553</v>
      </c>
      <c r="D971" s="101" t="s">
        <v>134</v>
      </c>
      <c r="E971" s="101" t="s">
        <v>554</v>
      </c>
      <c r="F971" s="101" t="s">
        <v>178</v>
      </c>
      <c r="G971" s="101" t="s">
        <v>1334</v>
      </c>
      <c r="H971" s="102">
        <v>1574</v>
      </c>
      <c r="I971" s="100">
        <v>2</v>
      </c>
      <c r="J971" s="103">
        <f>นครพนม!F74</f>
        <v>652007.04</v>
      </c>
      <c r="K971" s="104">
        <f>นครพนม!AM74</f>
        <v>642218.72000000009</v>
      </c>
      <c r="L971" s="105">
        <f>นครพนม!AN74</f>
        <v>1351917.5599999998</v>
      </c>
      <c r="M971" s="105">
        <f>นครพนม!AO74</f>
        <v>1355179.41</v>
      </c>
      <c r="N971" s="101"/>
      <c r="O971" s="101"/>
      <c r="P971" s="101"/>
      <c r="Q971" s="93">
        <f t="shared" si="36"/>
        <v>-3261.8500000000931</v>
      </c>
      <c r="R971" s="94">
        <f t="shared" si="37"/>
        <v>858.90569250317651</v>
      </c>
    </row>
    <row r="972" spans="1:18" x14ac:dyDescent="0.35">
      <c r="A972" s="100">
        <v>13</v>
      </c>
      <c r="B972" s="101" t="s">
        <v>56</v>
      </c>
      <c r="C972" s="101" t="s">
        <v>553</v>
      </c>
      <c r="D972" s="101" t="s">
        <v>134</v>
      </c>
      <c r="E972" s="101" t="s">
        <v>554</v>
      </c>
      <c r="F972" s="101" t="s">
        <v>178</v>
      </c>
      <c r="G972" s="101" t="s">
        <v>1335</v>
      </c>
      <c r="H972" s="102">
        <v>4253</v>
      </c>
      <c r="I972" s="100">
        <v>3</v>
      </c>
      <c r="J972" s="103">
        <f>นครพนม!F75</f>
        <v>254661.03</v>
      </c>
      <c r="K972" s="104">
        <f>นครพนม!AM75</f>
        <v>303175.28999999998</v>
      </c>
      <c r="L972" s="105">
        <f>นครพนม!AN75</f>
        <v>1568604.4300000002</v>
      </c>
      <c r="M972" s="105">
        <f>นครพนม!AO75</f>
        <v>1737754.12</v>
      </c>
      <c r="N972" s="101"/>
      <c r="O972" s="101"/>
      <c r="P972" s="101"/>
      <c r="Q972" s="93">
        <f t="shared" si="36"/>
        <v>-169149.68999999994</v>
      </c>
      <c r="R972" s="94">
        <f t="shared" si="37"/>
        <v>368.82304961203857</v>
      </c>
    </row>
    <row r="973" spans="1:18" x14ac:dyDescent="0.35">
      <c r="A973" s="100">
        <v>14</v>
      </c>
      <c r="B973" s="101" t="s">
        <v>56</v>
      </c>
      <c r="C973" s="101" t="s">
        <v>553</v>
      </c>
      <c r="D973" s="101" t="s">
        <v>134</v>
      </c>
      <c r="E973" s="101" t="s">
        <v>554</v>
      </c>
      <c r="F973" s="101" t="s">
        <v>178</v>
      </c>
      <c r="G973" s="101" t="s">
        <v>1336</v>
      </c>
      <c r="H973" s="102">
        <v>4225</v>
      </c>
      <c r="I973" s="100">
        <v>3</v>
      </c>
      <c r="J973" s="103">
        <f>นครพนม!F76</f>
        <v>613050.75</v>
      </c>
      <c r="K973" s="104">
        <f>นครพนม!AM76</f>
        <v>576324.91</v>
      </c>
      <c r="L973" s="105">
        <f>นครพนม!AN76</f>
        <v>1286031.3799999999</v>
      </c>
      <c r="M973" s="105">
        <f>นครพนม!AO76</f>
        <v>1294373.71</v>
      </c>
      <c r="N973" s="101"/>
      <c r="O973" s="101"/>
      <c r="P973" s="101"/>
      <c r="Q973" s="93">
        <f t="shared" si="36"/>
        <v>-8342.3300000000745</v>
      </c>
      <c r="R973" s="94">
        <f t="shared" si="37"/>
        <v>304.38612544378697</v>
      </c>
    </row>
    <row r="974" spans="1:18" x14ac:dyDescent="0.35">
      <c r="A974" s="100">
        <v>15</v>
      </c>
      <c r="B974" s="101" t="s">
        <v>56</v>
      </c>
      <c r="C974" s="101" t="s">
        <v>553</v>
      </c>
      <c r="D974" s="101" t="s">
        <v>134</v>
      </c>
      <c r="E974" s="101" t="s">
        <v>554</v>
      </c>
      <c r="F974" s="101" t="s">
        <v>178</v>
      </c>
      <c r="G974" s="101" t="s">
        <v>1337</v>
      </c>
      <c r="H974" s="102">
        <v>3156</v>
      </c>
      <c r="I974" s="100">
        <v>3</v>
      </c>
      <c r="J974" s="103">
        <f>นครพนม!F77</f>
        <v>317218.25</v>
      </c>
      <c r="K974" s="104">
        <f>นครพนม!AM77</f>
        <v>-174161.53000000003</v>
      </c>
      <c r="L974" s="105">
        <f>นครพนม!AN77</f>
        <v>1371898.46</v>
      </c>
      <c r="M974" s="105">
        <f>นครพนม!AO77</f>
        <v>1560109.96</v>
      </c>
      <c r="N974" s="101"/>
      <c r="O974" s="101"/>
      <c r="P974" s="101"/>
      <c r="Q974" s="93">
        <f t="shared" si="36"/>
        <v>-188211.5</v>
      </c>
      <c r="R974" s="94">
        <f t="shared" si="37"/>
        <v>434.69532953105193</v>
      </c>
    </row>
    <row r="975" spans="1:18" x14ac:dyDescent="0.35">
      <c r="A975" s="100">
        <v>16</v>
      </c>
      <c r="B975" s="101" t="s">
        <v>56</v>
      </c>
      <c r="C975" s="101" t="s">
        <v>553</v>
      </c>
      <c r="D975" s="101" t="s">
        <v>134</v>
      </c>
      <c r="E975" s="101" t="s">
        <v>554</v>
      </c>
      <c r="F975" s="101" t="s">
        <v>178</v>
      </c>
      <c r="G975" s="101" t="s">
        <v>1338</v>
      </c>
      <c r="H975" s="102">
        <v>2114</v>
      </c>
      <c r="I975" s="100">
        <v>2</v>
      </c>
      <c r="J975" s="103">
        <f>นครพนม!F78</f>
        <v>566143.38</v>
      </c>
      <c r="K975" s="104">
        <f>นครพนม!AM78</f>
        <v>654288.54</v>
      </c>
      <c r="L975" s="105">
        <f>นครพนม!AN78</f>
        <v>1048334.54</v>
      </c>
      <c r="M975" s="105">
        <f>นครพนม!AO78</f>
        <v>1151358.1499999999</v>
      </c>
      <c r="N975" s="101"/>
      <c r="O975" s="101"/>
      <c r="P975" s="101"/>
      <c r="Q975" s="93">
        <f t="shared" si="36"/>
        <v>-103023.60999999987</v>
      </c>
      <c r="R975" s="94">
        <f t="shared" si="37"/>
        <v>495.90091769157993</v>
      </c>
    </row>
    <row r="976" spans="1:18" s="112" customFormat="1" x14ac:dyDescent="0.35">
      <c r="A976" s="106">
        <v>5</v>
      </c>
      <c r="B976" s="107" t="s">
        <v>56</v>
      </c>
      <c r="C976" s="107"/>
      <c r="D976" s="107"/>
      <c r="E976" s="107" t="s">
        <v>75</v>
      </c>
      <c r="F976" s="107"/>
      <c r="G976" s="107" t="s">
        <v>556</v>
      </c>
      <c r="H976" s="113">
        <f>SUM(H960:H974)</f>
        <v>47493</v>
      </c>
      <c r="I976" s="106"/>
      <c r="J976" s="109">
        <f>SUM(J960:J974)</f>
        <v>7295492.2699999996</v>
      </c>
      <c r="K976" s="109">
        <f>SUM(K960:K974)</f>
        <v>6995503.7700000005</v>
      </c>
      <c r="L976" s="109">
        <f>SUM(L960:L974)</f>
        <v>21667358.07</v>
      </c>
      <c r="M976" s="109">
        <f>SUM(M960:M974)</f>
        <v>22724919.840000004</v>
      </c>
      <c r="N976" s="107">
        <v>15</v>
      </c>
      <c r="O976" s="107">
        <v>15</v>
      </c>
      <c r="P976" s="107">
        <f>N976-O976</f>
        <v>0</v>
      </c>
      <c r="Q976" s="110">
        <f t="shared" si="36"/>
        <v>-1057561.7700000033</v>
      </c>
      <c r="R976" s="111">
        <f>L976/H976</f>
        <v>456.22213947318551</v>
      </c>
    </row>
    <row r="977" spans="1:18" x14ac:dyDescent="0.35">
      <c r="A977" s="100">
        <v>1</v>
      </c>
      <c r="B977" s="101" t="s">
        <v>56</v>
      </c>
      <c r="C977" s="101" t="s">
        <v>557</v>
      </c>
      <c r="D977" s="101" t="s">
        <v>105</v>
      </c>
      <c r="E977" s="101" t="s">
        <v>558</v>
      </c>
      <c r="F977" s="101" t="s">
        <v>208</v>
      </c>
      <c r="G977" s="101" t="s">
        <v>559</v>
      </c>
      <c r="H977" s="102"/>
      <c r="I977" s="100"/>
      <c r="J977" s="103"/>
      <c r="K977" s="104"/>
      <c r="L977" s="105"/>
      <c r="M977" s="105"/>
      <c r="N977" s="101"/>
      <c r="O977" s="101"/>
      <c r="P977" s="101"/>
    </row>
    <row r="978" spans="1:18" x14ac:dyDescent="0.35">
      <c r="A978" s="100">
        <v>2</v>
      </c>
      <c r="B978" s="101" t="s">
        <v>56</v>
      </c>
      <c r="C978" s="101" t="s">
        <v>557</v>
      </c>
      <c r="D978" s="101" t="s">
        <v>105</v>
      </c>
      <c r="E978" s="101" t="s">
        <v>558</v>
      </c>
      <c r="F978" s="101" t="s">
        <v>178</v>
      </c>
      <c r="G978" s="101" t="s">
        <v>1339</v>
      </c>
      <c r="H978" s="102">
        <v>3378</v>
      </c>
      <c r="I978" s="100">
        <v>3</v>
      </c>
      <c r="J978" s="103">
        <f>นครพนม!F79</f>
        <v>433170.58</v>
      </c>
      <c r="K978" s="104">
        <f>นครพนม!AM79</f>
        <v>514467.95</v>
      </c>
      <c r="L978" s="105">
        <f>นครพนม!AN79</f>
        <v>2058214.75</v>
      </c>
      <c r="M978" s="105">
        <f>นครพนม!AO79</f>
        <v>1701954.6400000001</v>
      </c>
      <c r="N978" s="101"/>
      <c r="O978" s="101"/>
      <c r="P978" s="101"/>
      <c r="Q978" s="93">
        <f t="shared" si="36"/>
        <v>356260.10999999987</v>
      </c>
      <c r="R978" s="94">
        <f t="shared" si="37"/>
        <v>609.29980757844874</v>
      </c>
    </row>
    <row r="979" spans="1:18" x14ac:dyDescent="0.35">
      <c r="A979" s="100">
        <v>3</v>
      </c>
      <c r="B979" s="101" t="s">
        <v>56</v>
      </c>
      <c r="C979" s="101" t="s">
        <v>557</v>
      </c>
      <c r="D979" s="101" t="s">
        <v>105</v>
      </c>
      <c r="E979" s="101" t="s">
        <v>558</v>
      </c>
      <c r="F979" s="101" t="s">
        <v>178</v>
      </c>
      <c r="G979" s="101" t="s">
        <v>1340</v>
      </c>
      <c r="H979" s="102">
        <v>2146</v>
      </c>
      <c r="I979" s="100">
        <v>2</v>
      </c>
      <c r="J979" s="103">
        <f>นครพนม!F80</f>
        <v>260318.86</v>
      </c>
      <c r="K979" s="104">
        <f>นครพนม!AM80</f>
        <v>149265.07999999996</v>
      </c>
      <c r="L979" s="105">
        <f>นครพนม!AN80</f>
        <v>1442923.44</v>
      </c>
      <c r="M979" s="105">
        <f>นครพนม!AO80</f>
        <v>1427146.3599999999</v>
      </c>
      <c r="N979" s="101"/>
      <c r="O979" s="101"/>
      <c r="P979" s="101"/>
      <c r="Q979" s="93">
        <f t="shared" si="36"/>
        <v>15777.080000000075</v>
      </c>
      <c r="R979" s="94">
        <f t="shared" si="37"/>
        <v>672.37811742777262</v>
      </c>
    </row>
    <row r="980" spans="1:18" x14ac:dyDescent="0.35">
      <c r="A980" s="100">
        <v>4</v>
      </c>
      <c r="B980" s="101" t="s">
        <v>56</v>
      </c>
      <c r="C980" s="101" t="s">
        <v>557</v>
      </c>
      <c r="D980" s="101" t="s">
        <v>105</v>
      </c>
      <c r="E980" s="101" t="s">
        <v>558</v>
      </c>
      <c r="F980" s="101" t="s">
        <v>178</v>
      </c>
      <c r="G980" s="101" t="s">
        <v>1341</v>
      </c>
      <c r="H980" s="102">
        <v>4006</v>
      </c>
      <c r="I980" s="100">
        <v>3</v>
      </c>
      <c r="J980" s="103">
        <f>นครพนม!F81</f>
        <v>669278.39</v>
      </c>
      <c r="K980" s="104">
        <f>นครพนม!AM81</f>
        <v>489531.58999999997</v>
      </c>
      <c r="L980" s="105">
        <f>นครพนม!AN81</f>
        <v>1907307.4</v>
      </c>
      <c r="M980" s="105">
        <f>นครพนม!AO81</f>
        <v>2019435.0899999999</v>
      </c>
      <c r="N980" s="101"/>
      <c r="O980" s="101"/>
      <c r="P980" s="101"/>
      <c r="Q980" s="93">
        <f t="shared" si="36"/>
        <v>-112127.68999999994</v>
      </c>
      <c r="R980" s="94">
        <f t="shared" si="37"/>
        <v>476.11268097853218</v>
      </c>
    </row>
    <row r="981" spans="1:18" x14ac:dyDescent="0.35">
      <c r="A981" s="100">
        <v>5</v>
      </c>
      <c r="B981" s="101" t="s">
        <v>56</v>
      </c>
      <c r="C981" s="101" t="s">
        <v>557</v>
      </c>
      <c r="D981" s="101" t="s">
        <v>105</v>
      </c>
      <c r="E981" s="101" t="s">
        <v>558</v>
      </c>
      <c r="F981" s="101" t="s">
        <v>178</v>
      </c>
      <c r="G981" s="101" t="s">
        <v>1342</v>
      </c>
      <c r="H981" s="102">
        <v>2776</v>
      </c>
      <c r="I981" s="100">
        <v>2</v>
      </c>
      <c r="J981" s="103">
        <f>นครพนม!F82</f>
        <v>326153.87</v>
      </c>
      <c r="K981" s="104">
        <f>นครพนม!AM82</f>
        <v>236420.18</v>
      </c>
      <c r="L981" s="105">
        <f>นครพนม!AN82</f>
        <v>1845077.19</v>
      </c>
      <c r="M981" s="105">
        <f>นครพนม!AO82</f>
        <v>1844159.3399999999</v>
      </c>
      <c r="N981" s="101"/>
      <c r="O981" s="101"/>
      <c r="P981" s="101"/>
      <c r="Q981" s="93">
        <f t="shared" si="36"/>
        <v>917.85000000009313</v>
      </c>
      <c r="R981" s="94">
        <f t="shared" si="37"/>
        <v>664.65316642651294</v>
      </c>
    </row>
    <row r="982" spans="1:18" x14ac:dyDescent="0.35">
      <c r="A982" s="100">
        <v>6</v>
      </c>
      <c r="B982" s="101" t="s">
        <v>56</v>
      </c>
      <c r="C982" s="101" t="s">
        <v>557</v>
      </c>
      <c r="D982" s="101" t="s">
        <v>105</v>
      </c>
      <c r="E982" s="101" t="s">
        <v>558</v>
      </c>
      <c r="F982" s="101" t="s">
        <v>178</v>
      </c>
      <c r="G982" s="101" t="s">
        <v>1343</v>
      </c>
      <c r="H982" s="102">
        <v>2929</v>
      </c>
      <c r="I982" s="100">
        <v>2</v>
      </c>
      <c r="J982" s="103">
        <f>นครพนม!F83</f>
        <v>1221653.22</v>
      </c>
      <c r="K982" s="104">
        <f>นครพนม!AM83</f>
        <v>1093583.6599999999</v>
      </c>
      <c r="L982" s="105">
        <f>นครพนม!AN83</f>
        <v>3655746.26</v>
      </c>
      <c r="M982" s="105">
        <f>นครพนม!AO83</f>
        <v>2656102.4899999998</v>
      </c>
      <c r="N982" s="101"/>
      <c r="O982" s="101"/>
      <c r="P982" s="101"/>
      <c r="Q982" s="93">
        <f t="shared" si="36"/>
        <v>999643.77</v>
      </c>
      <c r="R982" s="94">
        <f t="shared" si="37"/>
        <v>1248.1209491293955</v>
      </c>
    </row>
    <row r="983" spans="1:18" x14ac:dyDescent="0.35">
      <c r="A983" s="100">
        <v>7</v>
      </c>
      <c r="B983" s="101" t="s">
        <v>56</v>
      </c>
      <c r="C983" s="101" t="s">
        <v>557</v>
      </c>
      <c r="D983" s="101" t="s">
        <v>105</v>
      </c>
      <c r="E983" s="101" t="s">
        <v>558</v>
      </c>
      <c r="F983" s="101" t="s">
        <v>178</v>
      </c>
      <c r="G983" s="101" t="s">
        <v>1344</v>
      </c>
      <c r="H983" s="102">
        <v>1882</v>
      </c>
      <c r="I983" s="100">
        <v>2</v>
      </c>
      <c r="J983" s="103">
        <f>นครพนม!F84</f>
        <v>528041.72</v>
      </c>
      <c r="K983" s="104">
        <f>นครพนม!AM84</f>
        <v>642620.28999999992</v>
      </c>
      <c r="L983" s="105">
        <f>นครพนม!AN84</f>
        <v>2105738.9900000002</v>
      </c>
      <c r="M983" s="105">
        <f>นครพนม!AO84</f>
        <v>1700584.06</v>
      </c>
      <c r="N983" s="101"/>
      <c r="O983" s="101"/>
      <c r="P983" s="101"/>
      <c r="Q983" s="93">
        <f t="shared" si="36"/>
        <v>405154.93000000017</v>
      </c>
      <c r="R983" s="94">
        <f t="shared" si="37"/>
        <v>1118.8836291179598</v>
      </c>
    </row>
    <row r="984" spans="1:18" x14ac:dyDescent="0.35">
      <c r="A984" s="100">
        <v>8</v>
      </c>
      <c r="B984" s="101" t="s">
        <v>56</v>
      </c>
      <c r="C984" s="101" t="s">
        <v>557</v>
      </c>
      <c r="D984" s="101" t="s">
        <v>105</v>
      </c>
      <c r="E984" s="101" t="s">
        <v>558</v>
      </c>
      <c r="F984" s="101" t="s">
        <v>178</v>
      </c>
      <c r="G984" s="101" t="s">
        <v>1345</v>
      </c>
      <c r="H984" s="102">
        <v>2733</v>
      </c>
      <c r="I984" s="100">
        <v>2</v>
      </c>
      <c r="J984" s="103">
        <f>นครพนม!F85</f>
        <v>537579.64</v>
      </c>
      <c r="K984" s="104">
        <f>นครพนม!AM85</f>
        <v>553219.66</v>
      </c>
      <c r="L984" s="105">
        <f>นครพนม!AN85</f>
        <v>1939779.5499999998</v>
      </c>
      <c r="M984" s="105">
        <f>นครพนม!AO85</f>
        <v>1741244.11</v>
      </c>
      <c r="N984" s="101"/>
      <c r="O984" s="101"/>
      <c r="P984" s="101"/>
      <c r="Q984" s="93">
        <f t="shared" si="36"/>
        <v>198535.43999999971</v>
      </c>
      <c r="R984" s="94">
        <f t="shared" si="37"/>
        <v>709.76200146359304</v>
      </c>
    </row>
    <row r="985" spans="1:18" x14ac:dyDescent="0.35">
      <c r="A985" s="100">
        <v>9</v>
      </c>
      <c r="B985" s="101" t="s">
        <v>56</v>
      </c>
      <c r="C985" s="101" t="s">
        <v>557</v>
      </c>
      <c r="D985" s="101" t="s">
        <v>105</v>
      </c>
      <c r="E985" s="101" t="s">
        <v>558</v>
      </c>
      <c r="F985" s="101" t="s">
        <v>178</v>
      </c>
      <c r="G985" s="101" t="s">
        <v>1346</v>
      </c>
      <c r="H985" s="102">
        <v>1930</v>
      </c>
      <c r="I985" s="100">
        <v>2</v>
      </c>
      <c r="J985" s="103">
        <f>นครพนม!F86</f>
        <v>377536.65</v>
      </c>
      <c r="K985" s="104">
        <f>นครพนม!AM86</f>
        <v>419812.9</v>
      </c>
      <c r="L985" s="105">
        <f>นครพนม!AN86</f>
        <v>1764733.3900000001</v>
      </c>
      <c r="M985" s="105">
        <f>นครพนม!AO86</f>
        <v>1527138.8699999999</v>
      </c>
      <c r="N985" s="101"/>
      <c r="O985" s="101"/>
      <c r="P985" s="101"/>
      <c r="Q985" s="93">
        <f t="shared" si="36"/>
        <v>237594.52000000025</v>
      </c>
      <c r="R985" s="94">
        <f t="shared" si="37"/>
        <v>914.36963212435239</v>
      </c>
    </row>
    <row r="986" spans="1:18" x14ac:dyDescent="0.35">
      <c r="A986" s="100">
        <v>10</v>
      </c>
      <c r="B986" s="101" t="s">
        <v>56</v>
      </c>
      <c r="C986" s="101" t="s">
        <v>557</v>
      </c>
      <c r="D986" s="101" t="s">
        <v>105</v>
      </c>
      <c r="E986" s="101" t="s">
        <v>558</v>
      </c>
      <c r="F986" s="101" t="s">
        <v>178</v>
      </c>
      <c r="G986" s="101" t="s">
        <v>1347</v>
      </c>
      <c r="H986" s="102">
        <v>2859</v>
      </c>
      <c r="I986" s="100">
        <v>2</v>
      </c>
      <c r="J986" s="103">
        <f>นครพนม!F87</f>
        <v>718841.7</v>
      </c>
      <c r="K986" s="104">
        <f>นครพนม!AM87</f>
        <v>653517.86999999988</v>
      </c>
      <c r="L986" s="105">
        <f>นครพนม!AN87</f>
        <v>1990956.53</v>
      </c>
      <c r="M986" s="105">
        <f>นครพนม!AO87</f>
        <v>1784952.75</v>
      </c>
      <c r="N986" s="101"/>
      <c r="O986" s="101"/>
      <c r="P986" s="101"/>
      <c r="Q986" s="93">
        <f t="shared" si="36"/>
        <v>206003.78000000003</v>
      </c>
      <c r="R986" s="94">
        <f t="shared" si="37"/>
        <v>696.38213711087792</v>
      </c>
    </row>
    <row r="987" spans="1:18" s="198" customFormat="1" x14ac:dyDescent="0.35">
      <c r="A987" s="193">
        <v>11</v>
      </c>
      <c r="B987" s="194" t="s">
        <v>56</v>
      </c>
      <c r="C987" s="194" t="s">
        <v>557</v>
      </c>
      <c r="D987" s="194" t="s">
        <v>105</v>
      </c>
      <c r="E987" s="194" t="s">
        <v>558</v>
      </c>
      <c r="F987" s="194" t="s">
        <v>178</v>
      </c>
      <c r="G987" s="101" t="s">
        <v>1348</v>
      </c>
      <c r="H987" s="195">
        <v>1615</v>
      </c>
      <c r="I987" s="193">
        <v>2</v>
      </c>
      <c r="J987" s="103">
        <f>นครพนม!F88</f>
        <v>321062.64</v>
      </c>
      <c r="K987" s="104">
        <f>นครพนม!AM88</f>
        <v>326783.72000000003</v>
      </c>
      <c r="L987" s="105">
        <f>นครพนม!AN88</f>
        <v>1763877.71</v>
      </c>
      <c r="M987" s="105">
        <f>นครพนม!AO88</f>
        <v>1581936.66</v>
      </c>
      <c r="N987" s="194"/>
      <c r="O987" s="194"/>
      <c r="P987" s="194"/>
      <c r="Q987" s="196">
        <f t="shared" si="36"/>
        <v>181941.05000000005</v>
      </c>
      <c r="R987" s="197">
        <f t="shared" si="37"/>
        <v>1092.1843405572756</v>
      </c>
    </row>
    <row r="988" spans="1:18" s="112" customFormat="1" x14ac:dyDescent="0.35">
      <c r="A988" s="106">
        <v>6</v>
      </c>
      <c r="B988" s="107" t="s">
        <v>56</v>
      </c>
      <c r="C988" s="107"/>
      <c r="D988" s="107"/>
      <c r="E988" s="107" t="s">
        <v>75</v>
      </c>
      <c r="F988" s="107"/>
      <c r="G988" s="107" t="s">
        <v>560</v>
      </c>
      <c r="H988" s="113">
        <f>SUM(H977:H987)</f>
        <v>26254</v>
      </c>
      <c r="I988" s="106"/>
      <c r="J988" s="109">
        <f>SUM(J977:J987)</f>
        <v>5393637.2699999996</v>
      </c>
      <c r="K988" s="109">
        <f>SUM(K977:K987)</f>
        <v>5079222.8999999994</v>
      </c>
      <c r="L988" s="109">
        <f>SUM(L977:L987)</f>
        <v>20474355.210000001</v>
      </c>
      <c r="M988" s="109">
        <f>SUM(M977:M987)</f>
        <v>17984654.369999997</v>
      </c>
      <c r="N988" s="107">
        <v>10</v>
      </c>
      <c r="O988" s="107">
        <v>10</v>
      </c>
      <c r="P988" s="107">
        <f>N988-O988</f>
        <v>0</v>
      </c>
      <c r="Q988" s="110">
        <f t="shared" si="36"/>
        <v>2489700.8400000036</v>
      </c>
      <c r="R988" s="111">
        <f>L988/H988</f>
        <v>779.85660127980498</v>
      </c>
    </row>
    <row r="989" spans="1:18" x14ac:dyDescent="0.35">
      <c r="A989" s="100">
        <v>1</v>
      </c>
      <c r="B989" s="101" t="s">
        <v>56</v>
      </c>
      <c r="C989" s="101" t="s">
        <v>561</v>
      </c>
      <c r="D989" s="101" t="s">
        <v>112</v>
      </c>
      <c r="E989" s="101" t="s">
        <v>562</v>
      </c>
      <c r="F989" s="101" t="s">
        <v>208</v>
      </c>
      <c r="G989" s="101" t="s">
        <v>563</v>
      </c>
      <c r="H989" s="102"/>
      <c r="I989" s="100"/>
      <c r="J989" s="103"/>
      <c r="K989" s="104"/>
      <c r="L989" s="105"/>
      <c r="M989" s="105"/>
      <c r="N989" s="101"/>
      <c r="O989" s="101"/>
      <c r="P989" s="101"/>
    </row>
    <row r="990" spans="1:18" x14ac:dyDescent="0.35">
      <c r="A990" s="100">
        <v>2</v>
      </c>
      <c r="B990" s="101" t="s">
        <v>56</v>
      </c>
      <c r="C990" s="101" t="s">
        <v>561</v>
      </c>
      <c r="D990" s="101" t="s">
        <v>112</v>
      </c>
      <c r="E990" s="101" t="s">
        <v>562</v>
      </c>
      <c r="F990" s="101" t="s">
        <v>178</v>
      </c>
      <c r="G990" s="101" t="s">
        <v>1349</v>
      </c>
      <c r="H990" s="102">
        <v>3691</v>
      </c>
      <c r="I990" s="100">
        <v>3</v>
      </c>
      <c r="J990" s="103">
        <f>นครพนม!F89</f>
        <v>238386.75</v>
      </c>
      <c r="K990" s="104">
        <f>นครพนม!AM89</f>
        <v>241769.38</v>
      </c>
      <c r="L990" s="105">
        <f>นครพนม!AN89</f>
        <v>540123.93000000005</v>
      </c>
      <c r="M990" s="105">
        <f>นครพนม!AO89</f>
        <v>709388.65999999992</v>
      </c>
      <c r="N990" s="101"/>
      <c r="O990" s="101"/>
      <c r="P990" s="101"/>
      <c r="Q990" s="93">
        <f t="shared" si="36"/>
        <v>-169264.72999999986</v>
      </c>
      <c r="R990" s="94">
        <f t="shared" si="37"/>
        <v>146.33539149282038</v>
      </c>
    </row>
    <row r="991" spans="1:18" x14ac:dyDescent="0.35">
      <c r="A991" s="100">
        <v>3</v>
      </c>
      <c r="B991" s="101" t="s">
        <v>56</v>
      </c>
      <c r="C991" s="101" t="s">
        <v>561</v>
      </c>
      <c r="D991" s="101" t="s">
        <v>112</v>
      </c>
      <c r="E991" s="101" t="s">
        <v>562</v>
      </c>
      <c r="F991" s="101" t="s">
        <v>178</v>
      </c>
      <c r="G991" s="101" t="s">
        <v>1350</v>
      </c>
      <c r="H991" s="102">
        <v>1589</v>
      </c>
      <c r="I991" s="100">
        <v>2</v>
      </c>
      <c r="J991" s="103">
        <f>นครพนม!F90</f>
        <v>417521.83</v>
      </c>
      <c r="K991" s="104">
        <f>นครพนม!AM90</f>
        <v>420600.96</v>
      </c>
      <c r="L991" s="105">
        <f>นครพนม!AN90</f>
        <v>1384712.83</v>
      </c>
      <c r="M991" s="105">
        <f>นครพนม!AO90</f>
        <v>1729327.33</v>
      </c>
      <c r="N991" s="101"/>
      <c r="O991" s="101"/>
      <c r="P991" s="101"/>
      <c r="Q991" s="93">
        <f t="shared" si="36"/>
        <v>-344614.5</v>
      </c>
      <c r="R991" s="94">
        <f t="shared" si="37"/>
        <v>871.43664568911265</v>
      </c>
    </row>
    <row r="992" spans="1:18" x14ac:dyDescent="0.35">
      <c r="A992" s="100">
        <v>4</v>
      </c>
      <c r="B992" s="101" t="s">
        <v>56</v>
      </c>
      <c r="C992" s="101" t="s">
        <v>561</v>
      </c>
      <c r="D992" s="101" t="s">
        <v>112</v>
      </c>
      <c r="E992" s="101" t="s">
        <v>562</v>
      </c>
      <c r="F992" s="101" t="s">
        <v>178</v>
      </c>
      <c r="G992" s="101" t="s">
        <v>1351</v>
      </c>
      <c r="H992" s="102">
        <v>3400</v>
      </c>
      <c r="I992" s="100">
        <v>3</v>
      </c>
      <c r="J992" s="103">
        <f>นครพนม!F91</f>
        <v>360613.5</v>
      </c>
      <c r="K992" s="104">
        <f>นครพนม!AM91</f>
        <v>474290.76</v>
      </c>
      <c r="L992" s="105">
        <f>นครพนม!AN91</f>
        <v>2039759.2799999998</v>
      </c>
      <c r="M992" s="105">
        <f>นครพนม!AO91</f>
        <v>1796958.65</v>
      </c>
      <c r="N992" s="101"/>
      <c r="O992" s="101"/>
      <c r="P992" s="101"/>
      <c r="Q992" s="93">
        <f t="shared" si="36"/>
        <v>242800.62999999989</v>
      </c>
      <c r="R992" s="94">
        <f t="shared" si="37"/>
        <v>599.92919999999992</v>
      </c>
    </row>
    <row r="993" spans="1:18" x14ac:dyDescent="0.35">
      <c r="A993" s="100">
        <v>5</v>
      </c>
      <c r="B993" s="101" t="s">
        <v>56</v>
      </c>
      <c r="C993" s="101" t="s">
        <v>561</v>
      </c>
      <c r="D993" s="101" t="s">
        <v>112</v>
      </c>
      <c r="E993" s="101" t="s">
        <v>562</v>
      </c>
      <c r="F993" s="101" t="s">
        <v>178</v>
      </c>
      <c r="G993" s="101" t="s">
        <v>1352</v>
      </c>
      <c r="H993" s="102">
        <v>2389</v>
      </c>
      <c r="I993" s="100">
        <v>2</v>
      </c>
      <c r="J993" s="103">
        <f>นครพนม!F92</f>
        <v>417853.26</v>
      </c>
      <c r="K993" s="104">
        <f>นครพนม!AM92</f>
        <v>545931.65</v>
      </c>
      <c r="L993" s="105">
        <f>นครพนม!AN92</f>
        <v>1527499.95</v>
      </c>
      <c r="M993" s="105">
        <f>นครพนม!AO92</f>
        <v>1373392.3800000001</v>
      </c>
      <c r="N993" s="101"/>
      <c r="O993" s="101"/>
      <c r="P993" s="101"/>
      <c r="Q993" s="93">
        <f t="shared" si="36"/>
        <v>154107.56999999983</v>
      </c>
      <c r="R993" s="94">
        <f t="shared" si="37"/>
        <v>639.38884470489745</v>
      </c>
    </row>
    <row r="994" spans="1:18" x14ac:dyDescent="0.35">
      <c r="A994" s="100">
        <v>6</v>
      </c>
      <c r="B994" s="101" t="s">
        <v>56</v>
      </c>
      <c r="C994" s="101" t="s">
        <v>561</v>
      </c>
      <c r="D994" s="101" t="s">
        <v>112</v>
      </c>
      <c r="E994" s="101" t="s">
        <v>562</v>
      </c>
      <c r="F994" s="101" t="s">
        <v>178</v>
      </c>
      <c r="G994" s="101" t="s">
        <v>1353</v>
      </c>
      <c r="H994" s="102">
        <v>2341</v>
      </c>
      <c r="I994" s="100">
        <v>2</v>
      </c>
      <c r="J994" s="103">
        <f>นครพนม!F93</f>
        <v>371117.1</v>
      </c>
      <c r="K994" s="104">
        <f>นครพนม!AM93</f>
        <v>385098.20999999996</v>
      </c>
      <c r="L994" s="105">
        <f>นครพนม!AN93</f>
        <v>1690821.6800000002</v>
      </c>
      <c r="M994" s="105">
        <f>นครพนม!AO93</f>
        <v>1448639.8199999998</v>
      </c>
      <c r="N994" s="101"/>
      <c r="O994" s="101"/>
      <c r="P994" s="101"/>
      <c r="Q994" s="93">
        <f t="shared" si="36"/>
        <v>242181.86000000034</v>
      </c>
      <c r="R994" s="94">
        <f t="shared" si="37"/>
        <v>722.26470739000433</v>
      </c>
    </row>
    <row r="995" spans="1:18" x14ac:dyDescent="0.35">
      <c r="A995" s="100">
        <v>7</v>
      </c>
      <c r="B995" s="101" t="s">
        <v>56</v>
      </c>
      <c r="C995" s="101" t="s">
        <v>561</v>
      </c>
      <c r="D995" s="101" t="s">
        <v>112</v>
      </c>
      <c r="E995" s="101" t="s">
        <v>562</v>
      </c>
      <c r="F995" s="101" t="s">
        <v>178</v>
      </c>
      <c r="G995" s="101" t="s">
        <v>1354</v>
      </c>
      <c r="H995" s="102">
        <v>1781</v>
      </c>
      <c r="I995" s="100">
        <v>2</v>
      </c>
      <c r="J995" s="103">
        <f>นครพนม!F94</f>
        <v>587941.24</v>
      </c>
      <c r="K995" s="104">
        <f>นครพนม!AM94</f>
        <v>603049.96</v>
      </c>
      <c r="L995" s="105">
        <f>นครพนม!AN94</f>
        <v>1306063.2400000002</v>
      </c>
      <c r="M995" s="105">
        <f>นครพนม!AO94</f>
        <v>923763.77</v>
      </c>
      <c r="N995" s="101"/>
      <c r="O995" s="101"/>
      <c r="P995" s="101"/>
      <c r="Q995" s="93">
        <f t="shared" si="36"/>
        <v>382299.4700000002</v>
      </c>
      <c r="R995" s="94">
        <f t="shared" si="37"/>
        <v>733.33140932060655</v>
      </c>
    </row>
    <row r="996" spans="1:18" x14ac:dyDescent="0.35">
      <c r="A996" s="100">
        <v>8</v>
      </c>
      <c r="B996" s="101" t="s">
        <v>56</v>
      </c>
      <c r="C996" s="101" t="s">
        <v>561</v>
      </c>
      <c r="D996" s="101" t="s">
        <v>112</v>
      </c>
      <c r="E996" s="101" t="s">
        <v>562</v>
      </c>
      <c r="F996" s="101" t="s">
        <v>178</v>
      </c>
      <c r="G996" s="101" t="s">
        <v>1355</v>
      </c>
      <c r="H996" s="102">
        <v>2682</v>
      </c>
      <c r="I996" s="100">
        <v>2</v>
      </c>
      <c r="J996" s="103">
        <f>นครพนม!F95</f>
        <v>626192.93999999994</v>
      </c>
      <c r="K996" s="104">
        <f>นครพนม!AM95</f>
        <v>707709.78999999992</v>
      </c>
      <c r="L996" s="105">
        <f>นครพนม!AN95</f>
        <v>1825861.37</v>
      </c>
      <c r="M996" s="105">
        <f>นครพนม!AO95</f>
        <v>1530178.01</v>
      </c>
      <c r="N996" s="101"/>
      <c r="O996" s="101"/>
      <c r="P996" s="101"/>
      <c r="Q996" s="93">
        <f t="shared" si="36"/>
        <v>295683.3600000001</v>
      </c>
      <c r="R996" s="94">
        <f t="shared" si="37"/>
        <v>680.78350857568978</v>
      </c>
    </row>
    <row r="997" spans="1:18" x14ac:dyDescent="0.35">
      <c r="A997" s="100">
        <v>9</v>
      </c>
      <c r="B997" s="101" t="s">
        <v>56</v>
      </c>
      <c r="C997" s="101" t="s">
        <v>561</v>
      </c>
      <c r="D997" s="101" t="s">
        <v>112</v>
      </c>
      <c r="E997" s="101" t="s">
        <v>562</v>
      </c>
      <c r="F997" s="101" t="s">
        <v>178</v>
      </c>
      <c r="G997" s="101" t="s">
        <v>1356</v>
      </c>
      <c r="H997" s="102">
        <v>1785</v>
      </c>
      <c r="I997" s="100">
        <v>2</v>
      </c>
      <c r="J997" s="103">
        <f>นครพนม!F96</f>
        <v>298714.37</v>
      </c>
      <c r="K997" s="104">
        <f>นครพนม!AM96</f>
        <v>383481.35</v>
      </c>
      <c r="L997" s="105">
        <f>นครพนม!AN96</f>
        <v>1492482.34</v>
      </c>
      <c r="M997" s="105">
        <f>นครพนม!AO96</f>
        <v>1457925.28</v>
      </c>
      <c r="N997" s="101"/>
      <c r="O997" s="101"/>
      <c r="P997" s="101"/>
      <c r="Q997" s="93">
        <f t="shared" si="36"/>
        <v>34557.060000000056</v>
      </c>
      <c r="R997" s="94">
        <f t="shared" si="37"/>
        <v>836.12456022408969</v>
      </c>
    </row>
    <row r="998" spans="1:18" x14ac:dyDescent="0.35">
      <c r="A998" s="100">
        <v>10</v>
      </c>
      <c r="B998" s="101" t="s">
        <v>56</v>
      </c>
      <c r="C998" s="101" t="s">
        <v>561</v>
      </c>
      <c r="D998" s="101" t="s">
        <v>112</v>
      </c>
      <c r="E998" s="101" t="s">
        <v>562</v>
      </c>
      <c r="F998" s="101" t="s">
        <v>178</v>
      </c>
      <c r="G998" s="101" t="s">
        <v>1357</v>
      </c>
      <c r="H998" s="102">
        <v>3086</v>
      </c>
      <c r="I998" s="100">
        <v>3</v>
      </c>
      <c r="J998" s="103">
        <f>นครพนม!F97</f>
        <v>454037.71</v>
      </c>
      <c r="K998" s="104">
        <f>นครพนม!AM97</f>
        <v>533062.78</v>
      </c>
      <c r="L998" s="105">
        <f>นครพนม!AN97</f>
        <v>2001890.32</v>
      </c>
      <c r="M998" s="105">
        <f>นครพนม!AO97</f>
        <v>1614681.31</v>
      </c>
      <c r="N998" s="101"/>
      <c r="O998" s="101"/>
      <c r="P998" s="101"/>
      <c r="Q998" s="93">
        <f t="shared" si="36"/>
        <v>387209.01</v>
      </c>
      <c r="R998" s="94">
        <f t="shared" si="37"/>
        <v>648.70068697342845</v>
      </c>
    </row>
    <row r="999" spans="1:18" x14ac:dyDescent="0.35">
      <c r="A999" s="100">
        <v>11</v>
      </c>
      <c r="B999" s="101" t="s">
        <v>56</v>
      </c>
      <c r="C999" s="101" t="s">
        <v>561</v>
      </c>
      <c r="D999" s="101" t="s">
        <v>112</v>
      </c>
      <c r="E999" s="101" t="s">
        <v>562</v>
      </c>
      <c r="F999" s="101" t="s">
        <v>178</v>
      </c>
      <c r="G999" s="101" t="s">
        <v>1358</v>
      </c>
      <c r="H999" s="102">
        <v>2935</v>
      </c>
      <c r="I999" s="100">
        <v>2</v>
      </c>
      <c r="J999" s="103">
        <f>นครพนม!F98</f>
        <v>394891.72</v>
      </c>
      <c r="K999" s="104">
        <f>นครพนม!AM98</f>
        <v>449130.16999999993</v>
      </c>
      <c r="L999" s="105">
        <f>นครพนม!AN98</f>
        <v>1590046.96</v>
      </c>
      <c r="M999" s="105">
        <f>นครพนม!AO98</f>
        <v>1670297.7999999998</v>
      </c>
      <c r="N999" s="101"/>
      <c r="O999" s="101"/>
      <c r="P999" s="101"/>
      <c r="Q999" s="93">
        <f t="shared" si="36"/>
        <v>-80250.839999999851</v>
      </c>
      <c r="R999" s="94">
        <f t="shared" si="37"/>
        <v>541.7536490630323</v>
      </c>
    </row>
    <row r="1000" spans="1:18" x14ac:dyDescent="0.35">
      <c r="A1000" s="100">
        <v>12</v>
      </c>
      <c r="B1000" s="101" t="s">
        <v>56</v>
      </c>
      <c r="C1000" s="101" t="s">
        <v>561</v>
      </c>
      <c r="D1000" s="101" t="s">
        <v>112</v>
      </c>
      <c r="E1000" s="101" t="s">
        <v>562</v>
      </c>
      <c r="F1000" s="101" t="s">
        <v>178</v>
      </c>
      <c r="G1000" s="101" t="s">
        <v>1359</v>
      </c>
      <c r="H1000" s="102">
        <v>3083</v>
      </c>
      <c r="I1000" s="100">
        <v>3</v>
      </c>
      <c r="J1000" s="103">
        <f>นครพนม!F99</f>
        <v>292576.65999999997</v>
      </c>
      <c r="K1000" s="104">
        <f>นครพนม!AM99</f>
        <v>433311.49999999994</v>
      </c>
      <c r="L1000" s="105">
        <f>นครพนม!AN99</f>
        <v>1822135.5299999998</v>
      </c>
      <c r="M1000" s="105">
        <f>นครพนม!AO99</f>
        <v>1620887.78</v>
      </c>
      <c r="N1000" s="101"/>
      <c r="O1000" s="101"/>
      <c r="P1000" s="101"/>
      <c r="Q1000" s="93">
        <f t="shared" si="36"/>
        <v>201247.74999999977</v>
      </c>
      <c r="R1000" s="94">
        <f t="shared" si="37"/>
        <v>591.02676938047352</v>
      </c>
    </row>
    <row r="1001" spans="1:18" x14ac:dyDescent="0.35">
      <c r="A1001" s="100">
        <v>13</v>
      </c>
      <c r="B1001" s="101" t="s">
        <v>56</v>
      </c>
      <c r="C1001" s="101" t="s">
        <v>561</v>
      </c>
      <c r="D1001" s="101" t="s">
        <v>112</v>
      </c>
      <c r="E1001" s="101" t="s">
        <v>562</v>
      </c>
      <c r="F1001" s="101" t="s">
        <v>178</v>
      </c>
      <c r="G1001" s="101" t="s">
        <v>1360</v>
      </c>
      <c r="H1001" s="102">
        <v>2178</v>
      </c>
      <c r="I1001" s="100">
        <v>2</v>
      </c>
      <c r="J1001" s="103">
        <f>นครพนม!F100</f>
        <v>524386.54</v>
      </c>
      <c r="K1001" s="104">
        <f>นครพนม!AM100</f>
        <v>623977.73</v>
      </c>
      <c r="L1001" s="105">
        <f>นครพนม!AN100</f>
        <v>1742019.78</v>
      </c>
      <c r="M1001" s="105">
        <f>นครพนม!AO100</f>
        <v>1245878.79</v>
      </c>
      <c r="N1001" s="101"/>
      <c r="O1001" s="101"/>
      <c r="P1001" s="101"/>
      <c r="Q1001" s="93">
        <f t="shared" si="36"/>
        <v>496140.99</v>
      </c>
      <c r="R1001" s="94">
        <f t="shared" si="37"/>
        <v>799.82542699724524</v>
      </c>
    </row>
    <row r="1002" spans="1:18" x14ac:dyDescent="0.35">
      <c r="A1002" s="100">
        <v>14</v>
      </c>
      <c r="B1002" s="101" t="s">
        <v>56</v>
      </c>
      <c r="C1002" s="101" t="s">
        <v>561</v>
      </c>
      <c r="D1002" s="101" t="s">
        <v>112</v>
      </c>
      <c r="E1002" s="101" t="s">
        <v>562</v>
      </c>
      <c r="F1002" s="101" t="s">
        <v>178</v>
      </c>
      <c r="G1002" s="101" t="s">
        <v>1361</v>
      </c>
      <c r="H1002" s="102">
        <v>1955</v>
      </c>
      <c r="I1002" s="100">
        <v>2</v>
      </c>
      <c r="J1002" s="103">
        <f>นครพนม!F101</f>
        <v>419090.59</v>
      </c>
      <c r="K1002" s="104">
        <f>นครพนม!AM101</f>
        <v>532620.13</v>
      </c>
      <c r="L1002" s="105">
        <f>นครพนม!AN101</f>
        <v>1549426.21</v>
      </c>
      <c r="M1002" s="105">
        <f>นครพนม!AO101</f>
        <v>1792914.9200000002</v>
      </c>
      <c r="N1002" s="101"/>
      <c r="O1002" s="101"/>
      <c r="P1002" s="101"/>
      <c r="Q1002" s="93">
        <f t="shared" si="36"/>
        <v>-243488.7100000002</v>
      </c>
      <c r="R1002" s="94">
        <f t="shared" si="37"/>
        <v>792.54537595907925</v>
      </c>
    </row>
    <row r="1003" spans="1:18" x14ac:dyDescent="0.35">
      <c r="A1003" s="100">
        <v>15</v>
      </c>
      <c r="B1003" s="101" t="s">
        <v>56</v>
      </c>
      <c r="C1003" s="101" t="s">
        <v>561</v>
      </c>
      <c r="D1003" s="101" t="s">
        <v>112</v>
      </c>
      <c r="E1003" s="101" t="s">
        <v>562</v>
      </c>
      <c r="F1003" s="101" t="s">
        <v>178</v>
      </c>
      <c r="G1003" s="101" t="s">
        <v>1362</v>
      </c>
      <c r="H1003" s="102">
        <v>2753</v>
      </c>
      <c r="I1003" s="100">
        <v>2</v>
      </c>
      <c r="J1003" s="103">
        <f>นครพนม!F102</f>
        <v>388596.02</v>
      </c>
      <c r="K1003" s="104">
        <f>นครพนม!AM102</f>
        <v>1236119.8900000001</v>
      </c>
      <c r="L1003" s="105">
        <f>นครพนม!AN102</f>
        <v>2580552.2800000003</v>
      </c>
      <c r="M1003" s="105">
        <f>นครพนม!AO102</f>
        <v>1567731.69</v>
      </c>
      <c r="N1003" s="101"/>
      <c r="O1003" s="101"/>
      <c r="P1003" s="101"/>
      <c r="Q1003" s="93">
        <f t="shared" si="36"/>
        <v>1012820.5900000003</v>
      </c>
      <c r="R1003" s="94">
        <f t="shared" si="37"/>
        <v>937.36007264802049</v>
      </c>
    </row>
    <row r="1004" spans="1:18" x14ac:dyDescent="0.35">
      <c r="A1004" s="100">
        <v>16</v>
      </c>
      <c r="B1004" s="101" t="s">
        <v>56</v>
      </c>
      <c r="C1004" s="101" t="s">
        <v>561</v>
      </c>
      <c r="D1004" s="101" t="s">
        <v>112</v>
      </c>
      <c r="E1004" s="101" t="s">
        <v>562</v>
      </c>
      <c r="F1004" s="101" t="s">
        <v>178</v>
      </c>
      <c r="G1004" s="101" t="s">
        <v>1363</v>
      </c>
      <c r="H1004" s="102">
        <v>2934</v>
      </c>
      <c r="I1004" s="100">
        <v>2</v>
      </c>
      <c r="J1004" s="103">
        <f>นครพนม!F103</f>
        <v>347475.48</v>
      </c>
      <c r="K1004" s="104">
        <f>นครพนม!AM103</f>
        <v>450232.47</v>
      </c>
      <c r="L1004" s="105">
        <f>นครพนม!AN103</f>
        <v>1648801.3599999999</v>
      </c>
      <c r="M1004" s="105">
        <f>นครพนม!AO103</f>
        <v>1669508.43</v>
      </c>
      <c r="N1004" s="101"/>
      <c r="O1004" s="101"/>
      <c r="P1004" s="101"/>
      <c r="Q1004" s="93">
        <f t="shared" si="36"/>
        <v>-20707.070000000065</v>
      </c>
      <c r="R1004" s="94">
        <f t="shared" si="37"/>
        <v>561.96365371506477</v>
      </c>
    </row>
    <row r="1005" spans="1:18" x14ac:dyDescent="0.35">
      <c r="A1005" s="100">
        <v>17</v>
      </c>
      <c r="B1005" s="101" t="s">
        <v>56</v>
      </c>
      <c r="C1005" s="101" t="s">
        <v>561</v>
      </c>
      <c r="D1005" s="101" t="s">
        <v>112</v>
      </c>
      <c r="E1005" s="101" t="s">
        <v>562</v>
      </c>
      <c r="F1005" s="101" t="s">
        <v>178</v>
      </c>
      <c r="G1005" s="101" t="s">
        <v>1364</v>
      </c>
      <c r="H1005" s="102">
        <v>3440</v>
      </c>
      <c r="I1005" s="100">
        <v>3</v>
      </c>
      <c r="J1005" s="103">
        <f>นครพนม!F104</f>
        <v>808114</v>
      </c>
      <c r="K1005" s="104">
        <f>นครพนม!AM104</f>
        <v>903648.19000000006</v>
      </c>
      <c r="L1005" s="105">
        <f>นครพนม!AN104</f>
        <v>2203889.89</v>
      </c>
      <c r="M1005" s="105">
        <f>นครพนม!AO104</f>
        <v>1667106.1</v>
      </c>
      <c r="N1005" s="101"/>
      <c r="O1005" s="101"/>
      <c r="P1005" s="101"/>
      <c r="Q1005" s="93">
        <f t="shared" si="36"/>
        <v>536783.79</v>
      </c>
      <c r="R1005" s="94">
        <f t="shared" si="37"/>
        <v>640.66566569767451</v>
      </c>
    </row>
    <row r="1006" spans="1:18" x14ac:dyDescent="0.35">
      <c r="A1006" s="100">
        <v>18</v>
      </c>
      <c r="B1006" s="101" t="s">
        <v>56</v>
      </c>
      <c r="C1006" s="101" t="s">
        <v>561</v>
      </c>
      <c r="D1006" s="101" t="s">
        <v>112</v>
      </c>
      <c r="E1006" s="101" t="s">
        <v>562</v>
      </c>
      <c r="F1006" s="101" t="s">
        <v>178</v>
      </c>
      <c r="G1006" s="101" t="s">
        <v>1365</v>
      </c>
      <c r="H1006" s="102">
        <v>1937</v>
      </c>
      <c r="I1006" s="100">
        <v>2</v>
      </c>
      <c r="J1006" s="103">
        <f>นครพนม!F105</f>
        <v>519437.75</v>
      </c>
      <c r="K1006" s="104">
        <f>นครพนม!AM105</f>
        <v>524390.53999999992</v>
      </c>
      <c r="L1006" s="105">
        <f>นครพนม!AN105</f>
        <v>1923295.4900000002</v>
      </c>
      <c r="M1006" s="105">
        <f>นครพนม!AO105</f>
        <v>1803809.03</v>
      </c>
      <c r="N1006" s="101"/>
      <c r="O1006" s="101"/>
      <c r="P1006" s="101"/>
      <c r="Q1006" s="93">
        <f t="shared" si="36"/>
        <v>119486.4600000002</v>
      </c>
      <c r="R1006" s="94">
        <f t="shared" si="37"/>
        <v>992.92487867836871</v>
      </c>
    </row>
    <row r="1007" spans="1:18" x14ac:dyDescent="0.35">
      <c r="A1007" s="100">
        <v>19</v>
      </c>
      <c r="B1007" s="101" t="s">
        <v>56</v>
      </c>
      <c r="C1007" s="101" t="s">
        <v>561</v>
      </c>
      <c r="D1007" s="101" t="s">
        <v>112</v>
      </c>
      <c r="E1007" s="101" t="s">
        <v>562</v>
      </c>
      <c r="F1007" s="101" t="s">
        <v>178</v>
      </c>
      <c r="G1007" s="101" t="s">
        <v>1366</v>
      </c>
      <c r="H1007" s="102">
        <v>2642</v>
      </c>
      <c r="I1007" s="100">
        <v>2</v>
      </c>
      <c r="J1007" s="103">
        <f>นครพนม!F106</f>
        <v>342883.02</v>
      </c>
      <c r="K1007" s="104">
        <f>นครพนม!AM106</f>
        <v>269936.90000000002</v>
      </c>
      <c r="L1007" s="105">
        <f>นครพนม!AN106</f>
        <v>1612608.11</v>
      </c>
      <c r="M1007" s="105">
        <f>นครพนม!AO106</f>
        <v>1569729.07</v>
      </c>
      <c r="N1007" s="101"/>
      <c r="O1007" s="101"/>
      <c r="P1007" s="101"/>
      <c r="Q1007" s="93">
        <f t="shared" si="36"/>
        <v>42879.040000000037</v>
      </c>
      <c r="R1007" s="94">
        <f t="shared" si="37"/>
        <v>610.37400075700236</v>
      </c>
    </row>
    <row r="1008" spans="1:18" x14ac:dyDescent="0.35">
      <c r="A1008" s="100">
        <v>20</v>
      </c>
      <c r="B1008" s="101" t="s">
        <v>56</v>
      </c>
      <c r="C1008" s="101" t="s">
        <v>561</v>
      </c>
      <c r="D1008" s="101" t="s">
        <v>112</v>
      </c>
      <c r="E1008" s="101" t="s">
        <v>562</v>
      </c>
      <c r="F1008" s="101" t="s">
        <v>178</v>
      </c>
      <c r="G1008" s="101" t="s">
        <v>1367</v>
      </c>
      <c r="H1008" s="102">
        <v>2293</v>
      </c>
      <c r="I1008" s="100">
        <v>2</v>
      </c>
      <c r="J1008" s="103">
        <f>นครพนม!F107</f>
        <v>966892.47</v>
      </c>
      <c r="K1008" s="104">
        <f>นครพนม!AM107</f>
        <v>977413.24</v>
      </c>
      <c r="L1008" s="105">
        <f>นครพนม!AN107</f>
        <v>1685437.3</v>
      </c>
      <c r="M1008" s="105">
        <f>นครพนม!AO107</f>
        <v>1326058.2</v>
      </c>
      <c r="N1008" s="101"/>
      <c r="O1008" s="101"/>
      <c r="P1008" s="101"/>
      <c r="Q1008" s="93">
        <f t="shared" si="36"/>
        <v>359379.10000000009</v>
      </c>
      <c r="R1008" s="94">
        <f t="shared" si="37"/>
        <v>735.03589184474492</v>
      </c>
    </row>
    <row r="1009" spans="1:18" s="112" customFormat="1" x14ac:dyDescent="0.35">
      <c r="A1009" s="106">
        <v>7</v>
      </c>
      <c r="B1009" s="107" t="s">
        <v>56</v>
      </c>
      <c r="C1009" s="107"/>
      <c r="D1009" s="107"/>
      <c r="E1009" s="199" t="s">
        <v>75</v>
      </c>
      <c r="F1009" s="199"/>
      <c r="G1009" s="199" t="s">
        <v>564</v>
      </c>
      <c r="H1009" s="113">
        <f>SUM(H989:H1008)</f>
        <v>48894</v>
      </c>
      <c r="I1009" s="106"/>
      <c r="J1009" s="109">
        <f>SUM(J989:J1008)</f>
        <v>8776722.9500000011</v>
      </c>
      <c r="K1009" s="109">
        <f>SUM(K989:K1008)</f>
        <v>10695775.6</v>
      </c>
      <c r="L1009" s="109">
        <f>SUM(L989:L1008)</f>
        <v>32167427.850000005</v>
      </c>
      <c r="M1009" s="109">
        <f>SUM(M989:M1008)</f>
        <v>28518177.020000003</v>
      </c>
      <c r="N1009" s="107">
        <v>19</v>
      </c>
      <c r="O1009" s="107">
        <v>19</v>
      </c>
      <c r="P1009" s="107">
        <f>N1009-O1009</f>
        <v>0</v>
      </c>
      <c r="Q1009" s="110">
        <f t="shared" si="36"/>
        <v>3649250.8300000019</v>
      </c>
      <c r="R1009" s="111">
        <f>L1009/H1009</f>
        <v>657.90133451957308</v>
      </c>
    </row>
    <row r="1010" spans="1:18" x14ac:dyDescent="0.35">
      <c r="A1010" s="100">
        <v>1</v>
      </c>
      <c r="B1010" s="101" t="s">
        <v>56</v>
      </c>
      <c r="C1010" s="101" t="s">
        <v>565</v>
      </c>
      <c r="D1010" s="101" t="s">
        <v>119</v>
      </c>
      <c r="E1010" s="101" t="s">
        <v>566</v>
      </c>
      <c r="F1010" s="101" t="s">
        <v>208</v>
      </c>
      <c r="G1010" s="101" t="s">
        <v>567</v>
      </c>
      <c r="H1010" s="102"/>
      <c r="I1010" s="100"/>
      <c r="J1010" s="103"/>
      <c r="K1010" s="104"/>
      <c r="L1010" s="105"/>
      <c r="M1010" s="105"/>
      <c r="N1010" s="101"/>
      <c r="O1010" s="101"/>
      <c r="P1010" s="101"/>
    </row>
    <row r="1011" spans="1:18" x14ac:dyDescent="0.35">
      <c r="A1011" s="100">
        <v>2</v>
      </c>
      <c r="B1011" s="101" t="s">
        <v>56</v>
      </c>
      <c r="C1011" s="101" t="s">
        <v>565</v>
      </c>
      <c r="D1011" s="101" t="s">
        <v>119</v>
      </c>
      <c r="E1011" s="101" t="s">
        <v>566</v>
      </c>
      <c r="F1011" s="101" t="s">
        <v>178</v>
      </c>
      <c r="G1011" s="101" t="s">
        <v>1368</v>
      </c>
      <c r="H1011" s="102">
        <v>2877</v>
      </c>
      <c r="I1011" s="100">
        <v>2</v>
      </c>
      <c r="J1011" s="103">
        <f>นครพนม!F108</f>
        <v>548475.71</v>
      </c>
      <c r="K1011" s="104">
        <f>นครพนม!AM108</f>
        <v>578573.32999999996</v>
      </c>
      <c r="L1011" s="105">
        <f>นครพนม!AN108</f>
        <v>1855611.7800000003</v>
      </c>
      <c r="M1011" s="105">
        <f>นครพนม!AO108</f>
        <v>1507483.21</v>
      </c>
      <c r="N1011" s="101"/>
      <c r="O1011" s="101"/>
      <c r="P1011" s="101"/>
      <c r="Q1011" s="93">
        <f t="shared" si="36"/>
        <v>348128.5700000003</v>
      </c>
      <c r="R1011" s="94">
        <f t="shared" si="37"/>
        <v>644.98150156412942</v>
      </c>
    </row>
    <row r="1012" spans="1:18" x14ac:dyDescent="0.35">
      <c r="A1012" s="100">
        <v>3</v>
      </c>
      <c r="B1012" s="101" t="s">
        <v>56</v>
      </c>
      <c r="C1012" s="101" t="s">
        <v>565</v>
      </c>
      <c r="D1012" s="101" t="s">
        <v>119</v>
      </c>
      <c r="E1012" s="101" t="s">
        <v>566</v>
      </c>
      <c r="F1012" s="101" t="s">
        <v>178</v>
      </c>
      <c r="G1012" s="101" t="s">
        <v>1369</v>
      </c>
      <c r="H1012" s="102">
        <v>2927</v>
      </c>
      <c r="I1012" s="100">
        <v>2</v>
      </c>
      <c r="J1012" s="103">
        <f>นครพนม!F109</f>
        <v>721228.89</v>
      </c>
      <c r="K1012" s="104">
        <f>นครพนม!AM109</f>
        <v>733551.85</v>
      </c>
      <c r="L1012" s="105">
        <f>นครพนม!AN109</f>
        <v>1602641.06</v>
      </c>
      <c r="M1012" s="105">
        <f>นครพนม!AO109</f>
        <v>1465052.57</v>
      </c>
      <c r="N1012" s="101"/>
      <c r="O1012" s="101"/>
      <c r="P1012" s="101"/>
      <c r="Q1012" s="93">
        <f t="shared" si="36"/>
        <v>137588.49</v>
      </c>
      <c r="R1012" s="94">
        <f t="shared" si="37"/>
        <v>547.53708916979849</v>
      </c>
    </row>
    <row r="1013" spans="1:18" x14ac:dyDescent="0.35">
      <c r="A1013" s="100">
        <v>4</v>
      </c>
      <c r="B1013" s="101" t="s">
        <v>56</v>
      </c>
      <c r="C1013" s="101" t="s">
        <v>565</v>
      </c>
      <c r="D1013" s="101" t="s">
        <v>119</v>
      </c>
      <c r="E1013" s="101" t="s">
        <v>566</v>
      </c>
      <c r="F1013" s="101" t="s">
        <v>178</v>
      </c>
      <c r="G1013" s="101" t="s">
        <v>1370</v>
      </c>
      <c r="H1013" s="102">
        <v>4184</v>
      </c>
      <c r="I1013" s="100">
        <v>3</v>
      </c>
      <c r="J1013" s="103">
        <f>นครพนม!F110</f>
        <v>529445.16</v>
      </c>
      <c r="K1013" s="104">
        <f>นครพนม!AM110</f>
        <v>536886.18000000005</v>
      </c>
      <c r="L1013" s="105">
        <f>นครพนม!AN110</f>
        <v>2001764.1400000001</v>
      </c>
      <c r="M1013" s="105">
        <f>นครพนม!AO110</f>
        <v>1724441.0899999999</v>
      </c>
      <c r="N1013" s="101"/>
      <c r="O1013" s="101"/>
      <c r="P1013" s="101"/>
      <c r="Q1013" s="93">
        <f t="shared" si="36"/>
        <v>277323.05000000028</v>
      </c>
      <c r="R1013" s="94">
        <f t="shared" si="37"/>
        <v>478.43311185468457</v>
      </c>
    </row>
    <row r="1014" spans="1:18" x14ac:dyDescent="0.35">
      <c r="A1014" s="100">
        <v>5</v>
      </c>
      <c r="B1014" s="101" t="s">
        <v>56</v>
      </c>
      <c r="C1014" s="101" t="s">
        <v>565</v>
      </c>
      <c r="D1014" s="101" t="s">
        <v>119</v>
      </c>
      <c r="E1014" s="101" t="s">
        <v>566</v>
      </c>
      <c r="F1014" s="101" t="s">
        <v>178</v>
      </c>
      <c r="G1014" s="101" t="s">
        <v>1371</v>
      </c>
      <c r="H1014" s="102">
        <v>4677</v>
      </c>
      <c r="I1014" s="100">
        <v>4</v>
      </c>
      <c r="J1014" s="103">
        <f>นครพนม!F111</f>
        <v>642587.14</v>
      </c>
      <c r="K1014" s="104">
        <f>นครพนม!AM111</f>
        <v>736464.13</v>
      </c>
      <c r="L1014" s="105">
        <f>นครพนม!AN111</f>
        <v>2210184.2299999995</v>
      </c>
      <c r="M1014" s="105">
        <f>นครพนม!AO111</f>
        <v>1661852.78</v>
      </c>
      <c r="N1014" s="101"/>
      <c r="O1014" s="101"/>
      <c r="P1014" s="101"/>
      <c r="Q1014" s="93">
        <f t="shared" si="36"/>
        <v>548331.44999999949</v>
      </c>
      <c r="R1014" s="94">
        <f t="shared" si="37"/>
        <v>472.5645135770792</v>
      </c>
    </row>
    <row r="1015" spans="1:18" x14ac:dyDescent="0.35">
      <c r="A1015" s="100">
        <v>6</v>
      </c>
      <c r="B1015" s="101" t="s">
        <v>56</v>
      </c>
      <c r="C1015" s="101" t="s">
        <v>565</v>
      </c>
      <c r="D1015" s="101" t="s">
        <v>119</v>
      </c>
      <c r="E1015" s="101" t="s">
        <v>566</v>
      </c>
      <c r="F1015" s="101" t="s">
        <v>178</v>
      </c>
      <c r="G1015" s="101" t="s">
        <v>1372</v>
      </c>
      <c r="H1015" s="102">
        <v>2227</v>
      </c>
      <c r="I1015" s="100">
        <v>2</v>
      </c>
      <c r="J1015" s="103">
        <f>นครพนม!F112</f>
        <v>429349.58</v>
      </c>
      <c r="K1015" s="104">
        <f>นครพนม!AM112</f>
        <v>508217.43000000005</v>
      </c>
      <c r="L1015" s="105">
        <f>นครพนม!AN112</f>
        <v>1582634.7</v>
      </c>
      <c r="M1015" s="105">
        <f>นครพนม!AO112</f>
        <v>1341697.7600000002</v>
      </c>
      <c r="N1015" s="101"/>
      <c r="O1015" s="101"/>
      <c r="P1015" s="101"/>
      <c r="Q1015" s="93">
        <f t="shared" si="36"/>
        <v>240936.93999999971</v>
      </c>
      <c r="R1015" s="94">
        <f t="shared" si="37"/>
        <v>710.65770094297261</v>
      </c>
    </row>
    <row r="1016" spans="1:18" x14ac:dyDescent="0.35">
      <c r="A1016" s="100">
        <v>7</v>
      </c>
      <c r="B1016" s="101" t="s">
        <v>56</v>
      </c>
      <c r="C1016" s="101" t="s">
        <v>565</v>
      </c>
      <c r="D1016" s="101" t="s">
        <v>119</v>
      </c>
      <c r="E1016" s="101" t="s">
        <v>566</v>
      </c>
      <c r="F1016" s="101" t="s">
        <v>178</v>
      </c>
      <c r="G1016" s="101" t="s">
        <v>1373</v>
      </c>
      <c r="H1016" s="102">
        <v>815</v>
      </c>
      <c r="I1016" s="100">
        <v>1</v>
      </c>
      <c r="J1016" s="103">
        <f>นครพนม!F113</f>
        <v>463091.73</v>
      </c>
      <c r="K1016" s="104">
        <f>นครพนม!AM113</f>
        <v>463950.23999999993</v>
      </c>
      <c r="L1016" s="105">
        <f>นครพนม!AN113</f>
        <v>1332281.73</v>
      </c>
      <c r="M1016" s="105">
        <f>นครพนม!AO113</f>
        <v>1061140.55</v>
      </c>
      <c r="N1016" s="101"/>
      <c r="O1016" s="101"/>
      <c r="P1016" s="101"/>
      <c r="Q1016" s="93">
        <f t="shared" si="36"/>
        <v>271141.17999999993</v>
      </c>
      <c r="R1016" s="94">
        <f t="shared" si="37"/>
        <v>1634.701509202454</v>
      </c>
    </row>
    <row r="1017" spans="1:18" x14ac:dyDescent="0.35">
      <c r="A1017" s="100">
        <v>8</v>
      </c>
      <c r="B1017" s="101" t="s">
        <v>56</v>
      </c>
      <c r="C1017" s="101" t="s">
        <v>565</v>
      </c>
      <c r="D1017" s="101" t="s">
        <v>119</v>
      </c>
      <c r="E1017" s="101" t="s">
        <v>566</v>
      </c>
      <c r="F1017" s="101" t="s">
        <v>178</v>
      </c>
      <c r="G1017" s="101" t="s">
        <v>1374</v>
      </c>
      <c r="H1017" s="102">
        <v>3601</v>
      </c>
      <c r="I1017" s="100">
        <v>3</v>
      </c>
      <c r="J1017" s="103">
        <f>นครพนม!F114</f>
        <v>320815.46000000002</v>
      </c>
      <c r="K1017" s="104">
        <f>นครพนม!AM114</f>
        <v>368840.98</v>
      </c>
      <c r="L1017" s="105">
        <f>นครพนม!AN114</f>
        <v>1724206.94</v>
      </c>
      <c r="M1017" s="105">
        <f>นครพนม!AO114</f>
        <v>1572714.52</v>
      </c>
      <c r="N1017" s="101"/>
      <c r="O1017" s="101"/>
      <c r="P1017" s="101"/>
      <c r="Q1017" s="93">
        <f t="shared" si="36"/>
        <v>151492.41999999993</v>
      </c>
      <c r="R1017" s="94">
        <f t="shared" si="37"/>
        <v>478.81336850874754</v>
      </c>
    </row>
    <row r="1018" spans="1:18" x14ac:dyDescent="0.35">
      <c r="A1018" s="100">
        <v>9</v>
      </c>
      <c r="B1018" s="101" t="s">
        <v>56</v>
      </c>
      <c r="C1018" s="101" t="s">
        <v>565</v>
      </c>
      <c r="D1018" s="101" t="s">
        <v>119</v>
      </c>
      <c r="E1018" s="101" t="s">
        <v>566</v>
      </c>
      <c r="F1018" s="101" t="s">
        <v>178</v>
      </c>
      <c r="G1018" s="101" t="s">
        <v>1375</v>
      </c>
      <c r="H1018" s="102">
        <v>2371</v>
      </c>
      <c r="I1018" s="100">
        <v>2</v>
      </c>
      <c r="J1018" s="103">
        <f>นครพนม!F115</f>
        <v>488039.58</v>
      </c>
      <c r="K1018" s="104">
        <f>นครพนม!AM115</f>
        <v>570369.67999999993</v>
      </c>
      <c r="L1018" s="105">
        <f>นครพนม!AN115</f>
        <v>1556617.7000000002</v>
      </c>
      <c r="M1018" s="105">
        <f>นครพนม!AO115</f>
        <v>1291192.27</v>
      </c>
      <c r="N1018" s="101"/>
      <c r="O1018" s="101"/>
      <c r="P1018" s="101"/>
      <c r="Q1018" s="93">
        <f t="shared" si="36"/>
        <v>265425.43000000017</v>
      </c>
      <c r="R1018" s="94">
        <f t="shared" si="37"/>
        <v>656.52370307886974</v>
      </c>
    </row>
    <row r="1019" spans="1:18" x14ac:dyDescent="0.35">
      <c r="A1019" s="100">
        <v>10</v>
      </c>
      <c r="B1019" s="101" t="s">
        <v>56</v>
      </c>
      <c r="C1019" s="101" t="s">
        <v>565</v>
      </c>
      <c r="D1019" s="101" t="s">
        <v>119</v>
      </c>
      <c r="E1019" s="101" t="s">
        <v>566</v>
      </c>
      <c r="F1019" s="101" t="s">
        <v>178</v>
      </c>
      <c r="G1019" s="101" t="s">
        <v>1376</v>
      </c>
      <c r="H1019" s="102">
        <v>1293</v>
      </c>
      <c r="I1019" s="100">
        <v>1</v>
      </c>
      <c r="J1019" s="103">
        <f>นครพนม!F116</f>
        <v>440859</v>
      </c>
      <c r="K1019" s="104">
        <f>นครพนม!AM116</f>
        <v>480671.11</v>
      </c>
      <c r="L1019" s="105">
        <f>นครพนม!AN116</f>
        <v>1360876.02</v>
      </c>
      <c r="M1019" s="105">
        <f>นครพนม!AO116</f>
        <v>1183340.7399999998</v>
      </c>
      <c r="N1019" s="101"/>
      <c r="O1019" s="101"/>
      <c r="P1019" s="101"/>
      <c r="Q1019" s="93">
        <f t="shared" si="36"/>
        <v>177535.28000000026</v>
      </c>
      <c r="R1019" s="94">
        <f t="shared" si="37"/>
        <v>1052.4949883990719</v>
      </c>
    </row>
    <row r="1020" spans="1:18" x14ac:dyDescent="0.35">
      <c r="A1020" s="100">
        <v>11</v>
      </c>
      <c r="B1020" s="101" t="s">
        <v>56</v>
      </c>
      <c r="C1020" s="101" t="s">
        <v>565</v>
      </c>
      <c r="D1020" s="101" t="s">
        <v>119</v>
      </c>
      <c r="E1020" s="101" t="s">
        <v>566</v>
      </c>
      <c r="F1020" s="101" t="s">
        <v>178</v>
      </c>
      <c r="G1020" s="101" t="s">
        <v>1377</v>
      </c>
      <c r="H1020" s="102">
        <v>3237</v>
      </c>
      <c r="I1020" s="100">
        <v>3</v>
      </c>
      <c r="J1020" s="103">
        <f>นครพนม!F117</f>
        <v>599001.57999999996</v>
      </c>
      <c r="K1020" s="104">
        <f>นครพนม!AM117</f>
        <v>597897.92999999993</v>
      </c>
      <c r="L1020" s="105">
        <f>นครพนม!AN117</f>
        <v>2534297.37</v>
      </c>
      <c r="M1020" s="105">
        <f>นครพนม!AO117</f>
        <v>2013281.9000000001</v>
      </c>
      <c r="N1020" s="101"/>
      <c r="O1020" s="101"/>
      <c r="P1020" s="101"/>
      <c r="Q1020" s="93">
        <f t="shared" si="36"/>
        <v>521015.47</v>
      </c>
      <c r="R1020" s="94">
        <f t="shared" si="37"/>
        <v>782.91546802594996</v>
      </c>
    </row>
    <row r="1021" spans="1:18" x14ac:dyDescent="0.35">
      <c r="A1021" s="100">
        <v>12</v>
      </c>
      <c r="B1021" s="101" t="s">
        <v>56</v>
      </c>
      <c r="C1021" s="101" t="s">
        <v>565</v>
      </c>
      <c r="D1021" s="101" t="s">
        <v>119</v>
      </c>
      <c r="E1021" s="101" t="s">
        <v>566</v>
      </c>
      <c r="F1021" s="101" t="s">
        <v>178</v>
      </c>
      <c r="G1021" s="101" t="s">
        <v>1378</v>
      </c>
      <c r="H1021" s="102">
        <v>1500</v>
      </c>
      <c r="I1021" s="100">
        <v>1</v>
      </c>
      <c r="J1021" s="103">
        <f>นครพนม!F118</f>
        <v>618345.67000000004</v>
      </c>
      <c r="K1021" s="104">
        <f>นครพนม!AM118</f>
        <v>645292.85</v>
      </c>
      <c r="L1021" s="105">
        <f>นครพนม!AN118</f>
        <v>1648043.64</v>
      </c>
      <c r="M1021" s="105">
        <f>นครพนม!AO118</f>
        <v>1262837.83</v>
      </c>
      <c r="N1021" s="101"/>
      <c r="O1021" s="101"/>
      <c r="P1021" s="101"/>
      <c r="Q1021" s="93">
        <f t="shared" si="36"/>
        <v>385205.80999999982</v>
      </c>
      <c r="R1021" s="94">
        <f t="shared" si="37"/>
        <v>1098.6957599999998</v>
      </c>
    </row>
    <row r="1022" spans="1:18" x14ac:dyDescent="0.35">
      <c r="A1022" s="100">
        <v>13</v>
      </c>
      <c r="B1022" s="101" t="s">
        <v>56</v>
      </c>
      <c r="C1022" s="101" t="s">
        <v>565</v>
      </c>
      <c r="D1022" s="101" t="s">
        <v>119</v>
      </c>
      <c r="E1022" s="101" t="s">
        <v>566</v>
      </c>
      <c r="F1022" s="101" t="s">
        <v>178</v>
      </c>
      <c r="G1022" s="101" t="s">
        <v>1379</v>
      </c>
      <c r="H1022" s="102">
        <v>2077</v>
      </c>
      <c r="I1022" s="100">
        <v>2</v>
      </c>
      <c r="J1022" s="103">
        <f>นครพนม!F119</f>
        <v>345664.49</v>
      </c>
      <c r="K1022" s="104">
        <f>นครพนม!AM119</f>
        <v>377168.89</v>
      </c>
      <c r="L1022" s="105">
        <f>นครพนม!AN119</f>
        <v>1763748.07</v>
      </c>
      <c r="M1022" s="105">
        <f>นครพนม!AO119</f>
        <v>1510489.61</v>
      </c>
      <c r="N1022" s="101"/>
      <c r="O1022" s="101"/>
      <c r="P1022" s="101"/>
      <c r="Q1022" s="93">
        <f t="shared" si="36"/>
        <v>253258.45999999996</v>
      </c>
      <c r="R1022" s="94">
        <f t="shared" si="37"/>
        <v>849.18058257101598</v>
      </c>
    </row>
    <row r="1023" spans="1:18" x14ac:dyDescent="0.35">
      <c r="A1023" s="100">
        <v>14</v>
      </c>
      <c r="B1023" s="101" t="s">
        <v>56</v>
      </c>
      <c r="C1023" s="101" t="s">
        <v>565</v>
      </c>
      <c r="D1023" s="101" t="s">
        <v>119</v>
      </c>
      <c r="E1023" s="101" t="s">
        <v>566</v>
      </c>
      <c r="F1023" s="101" t="s">
        <v>178</v>
      </c>
      <c r="G1023" s="101" t="s">
        <v>1380</v>
      </c>
      <c r="H1023" s="102">
        <v>2981</v>
      </c>
      <c r="I1023" s="100">
        <v>2</v>
      </c>
      <c r="J1023" s="103">
        <f>นครพนม!F120</f>
        <v>379255.3</v>
      </c>
      <c r="K1023" s="104">
        <f>นครพนม!AM120</f>
        <v>425966.14999999997</v>
      </c>
      <c r="L1023" s="105">
        <f>นครพนม!AN120</f>
        <v>1700884.34</v>
      </c>
      <c r="M1023" s="105">
        <f>นครพนม!AO120</f>
        <v>1520162.48</v>
      </c>
      <c r="N1023" s="101"/>
      <c r="O1023" s="101"/>
      <c r="P1023" s="101"/>
      <c r="Q1023" s="93">
        <f t="shared" si="36"/>
        <v>180721.8600000001</v>
      </c>
      <c r="R1023" s="94">
        <f t="shared" si="37"/>
        <v>570.57508889634357</v>
      </c>
    </row>
    <row r="1024" spans="1:18" x14ac:dyDescent="0.35">
      <c r="A1024" s="100">
        <v>15</v>
      </c>
      <c r="B1024" s="101" t="s">
        <v>56</v>
      </c>
      <c r="C1024" s="101" t="s">
        <v>565</v>
      </c>
      <c r="D1024" s="101" t="s">
        <v>119</v>
      </c>
      <c r="E1024" s="101" t="s">
        <v>566</v>
      </c>
      <c r="F1024" s="101" t="s">
        <v>178</v>
      </c>
      <c r="G1024" s="101" t="s">
        <v>1381</v>
      </c>
      <c r="H1024" s="102">
        <v>2573</v>
      </c>
      <c r="I1024" s="100">
        <v>2</v>
      </c>
      <c r="J1024" s="103">
        <f>นครพนม!F121</f>
        <v>566252.84</v>
      </c>
      <c r="K1024" s="104">
        <f>นครพนม!AM121</f>
        <v>450585.31999999995</v>
      </c>
      <c r="L1024" s="105">
        <f>นครพนม!AN121</f>
        <v>1806393.92</v>
      </c>
      <c r="M1024" s="105">
        <f>นครพนม!AO121</f>
        <v>1558252.7999999998</v>
      </c>
      <c r="N1024" s="101"/>
      <c r="O1024" s="101"/>
      <c r="P1024" s="101"/>
      <c r="Q1024" s="93">
        <f t="shared" si="36"/>
        <v>248141.12000000011</v>
      </c>
      <c r="R1024" s="94">
        <f t="shared" si="37"/>
        <v>702.057489312087</v>
      </c>
    </row>
    <row r="1025" spans="1:18" x14ac:dyDescent="0.35">
      <c r="A1025" s="100">
        <v>16</v>
      </c>
      <c r="B1025" s="101" t="s">
        <v>56</v>
      </c>
      <c r="C1025" s="101" t="s">
        <v>565</v>
      </c>
      <c r="D1025" s="101" t="s">
        <v>119</v>
      </c>
      <c r="E1025" s="101" t="s">
        <v>566</v>
      </c>
      <c r="F1025" s="101" t="s">
        <v>178</v>
      </c>
      <c r="G1025" s="101" t="s">
        <v>1382</v>
      </c>
      <c r="H1025" s="102">
        <v>1978</v>
      </c>
      <c r="I1025" s="100">
        <v>2</v>
      </c>
      <c r="J1025" s="103">
        <f>นครพนม!F122</f>
        <v>341205.26</v>
      </c>
      <c r="K1025" s="104">
        <f>นครพนม!AM122</f>
        <v>605690.52</v>
      </c>
      <c r="L1025" s="105">
        <f>นครพนม!AN122</f>
        <v>1064457.33</v>
      </c>
      <c r="M1025" s="105">
        <f>นครพนม!AO122</f>
        <v>898053.67999999993</v>
      </c>
      <c r="N1025" s="101"/>
      <c r="O1025" s="101"/>
      <c r="P1025" s="101"/>
      <c r="Q1025" s="93">
        <f t="shared" si="36"/>
        <v>166403.65000000014</v>
      </c>
      <c r="R1025" s="94">
        <f t="shared" si="37"/>
        <v>538.14829625884738</v>
      </c>
    </row>
    <row r="1026" spans="1:18" x14ac:dyDescent="0.35">
      <c r="A1026" s="100">
        <v>17</v>
      </c>
      <c r="B1026" s="101" t="s">
        <v>56</v>
      </c>
      <c r="C1026" s="101" t="s">
        <v>565</v>
      </c>
      <c r="D1026" s="101" t="s">
        <v>119</v>
      </c>
      <c r="E1026" s="101" t="s">
        <v>566</v>
      </c>
      <c r="F1026" s="101" t="s">
        <v>178</v>
      </c>
      <c r="G1026" s="101" t="s">
        <v>1383</v>
      </c>
      <c r="H1026" s="102">
        <v>2350</v>
      </c>
      <c r="I1026" s="100">
        <v>2</v>
      </c>
      <c r="J1026" s="103">
        <f>นครพนม!F123</f>
        <v>474310.25</v>
      </c>
      <c r="K1026" s="104">
        <f>นครพนม!AM123</f>
        <v>503800.01</v>
      </c>
      <c r="L1026" s="105">
        <f>นครพนม!AN123</f>
        <v>1586633.65</v>
      </c>
      <c r="M1026" s="105">
        <f>นครพนม!AO123</f>
        <v>1372950.9100000001</v>
      </c>
      <c r="N1026" s="101"/>
      <c r="O1026" s="101"/>
      <c r="P1026" s="101"/>
      <c r="Q1026" s="93">
        <f t="shared" si="36"/>
        <v>213682.73999999976</v>
      </c>
      <c r="R1026" s="94">
        <f t="shared" si="37"/>
        <v>675.1632553191489</v>
      </c>
    </row>
    <row r="1027" spans="1:18" x14ac:dyDescent="0.35">
      <c r="A1027" s="100">
        <v>18</v>
      </c>
      <c r="B1027" s="101" t="s">
        <v>56</v>
      </c>
      <c r="C1027" s="101" t="s">
        <v>565</v>
      </c>
      <c r="D1027" s="101" t="s">
        <v>119</v>
      </c>
      <c r="E1027" s="101" t="s">
        <v>566</v>
      </c>
      <c r="F1027" s="101" t="s">
        <v>178</v>
      </c>
      <c r="G1027" s="101" t="s">
        <v>1384</v>
      </c>
      <c r="H1027" s="102">
        <v>1698</v>
      </c>
      <c r="I1027" s="100">
        <v>2</v>
      </c>
      <c r="J1027" s="103">
        <f>นครพนม!F124</f>
        <v>450548.08</v>
      </c>
      <c r="K1027" s="104">
        <f>นครพนม!AM124</f>
        <v>599234.55999999994</v>
      </c>
      <c r="L1027" s="105">
        <f>นครพนม!AN124</f>
        <v>1153344.6200000001</v>
      </c>
      <c r="M1027" s="105">
        <f>นครพนม!AO124</f>
        <v>771357.3600000001</v>
      </c>
      <c r="N1027" s="101"/>
      <c r="O1027" s="101"/>
      <c r="P1027" s="101"/>
      <c r="Q1027" s="93">
        <f t="shared" si="36"/>
        <v>381987.26</v>
      </c>
      <c r="R1027" s="94">
        <f t="shared" si="37"/>
        <v>679.23711425206136</v>
      </c>
    </row>
    <row r="1028" spans="1:18" x14ac:dyDescent="0.35">
      <c r="A1028" s="100">
        <v>19</v>
      </c>
      <c r="B1028" s="101" t="s">
        <v>56</v>
      </c>
      <c r="C1028" s="101" t="s">
        <v>565</v>
      </c>
      <c r="D1028" s="101" t="s">
        <v>119</v>
      </c>
      <c r="E1028" s="101" t="s">
        <v>566</v>
      </c>
      <c r="F1028" s="101" t="s">
        <v>178</v>
      </c>
      <c r="G1028" s="101" t="s">
        <v>1385</v>
      </c>
      <c r="H1028" s="102">
        <v>2110</v>
      </c>
      <c r="I1028" s="100">
        <v>2</v>
      </c>
      <c r="J1028" s="103">
        <f>นครพนม!F125</f>
        <v>450210.74</v>
      </c>
      <c r="K1028" s="104">
        <f>นครพนม!AM125</f>
        <v>409935.74</v>
      </c>
      <c r="L1028" s="105">
        <f>นครพนม!AN125</f>
        <v>1646190.17</v>
      </c>
      <c r="M1028" s="105">
        <f>นครพนม!AO125</f>
        <v>1102881.3500000001</v>
      </c>
      <c r="N1028" s="101"/>
      <c r="O1028" s="101"/>
      <c r="P1028" s="101"/>
      <c r="Q1028" s="93">
        <f t="shared" si="36"/>
        <v>543308.81999999983</v>
      </c>
      <c r="R1028" s="94">
        <f t="shared" si="37"/>
        <v>780.18491469194305</v>
      </c>
    </row>
    <row r="1029" spans="1:18" s="112" customFormat="1" x14ac:dyDescent="0.35">
      <c r="A1029" s="106">
        <v>8</v>
      </c>
      <c r="B1029" s="107" t="s">
        <v>56</v>
      </c>
      <c r="C1029" s="107"/>
      <c r="D1029" s="107"/>
      <c r="E1029" s="107" t="s">
        <v>75</v>
      </c>
      <c r="F1029" s="107"/>
      <c r="G1029" s="107" t="s">
        <v>568</v>
      </c>
      <c r="H1029" s="113">
        <f>SUM(H1010:H1028)</f>
        <v>45476</v>
      </c>
      <c r="I1029" s="106"/>
      <c r="J1029" s="109">
        <f>SUM(J1010:J1028)</f>
        <v>8808686.459999999</v>
      </c>
      <c r="K1029" s="144">
        <f>SUM(K1010:K1028)</f>
        <v>9593096.9000000004</v>
      </c>
      <c r="L1029" s="109">
        <f>SUM(L1010:L1028)</f>
        <v>30130811.409999996</v>
      </c>
      <c r="M1029" s="109">
        <f>SUM(M1010:M1028)</f>
        <v>24819183.410000004</v>
      </c>
      <c r="N1029" s="107">
        <v>18</v>
      </c>
      <c r="O1029" s="107">
        <v>18</v>
      </c>
      <c r="P1029" s="107">
        <f>N1029-O1029</f>
        <v>0</v>
      </c>
      <c r="Q1029" s="110">
        <f t="shared" si="36"/>
        <v>5311627.9999999925</v>
      </c>
      <c r="R1029" s="111">
        <f>L1029/H1029</f>
        <v>662.56512028322629</v>
      </c>
    </row>
    <row r="1030" spans="1:18" x14ac:dyDescent="0.35">
      <c r="A1030" s="100">
        <v>1</v>
      </c>
      <c r="B1030" s="101" t="s">
        <v>56</v>
      </c>
      <c r="C1030" s="101" t="s">
        <v>569</v>
      </c>
      <c r="D1030" s="101" t="s">
        <v>125</v>
      </c>
      <c r="E1030" s="101" t="s">
        <v>570</v>
      </c>
      <c r="F1030" s="101" t="s">
        <v>208</v>
      </c>
      <c r="G1030" s="101" t="s">
        <v>571</v>
      </c>
      <c r="H1030" s="102"/>
      <c r="I1030" s="100"/>
      <c r="J1030" s="103"/>
      <c r="K1030" s="104"/>
      <c r="L1030" s="105"/>
      <c r="M1030" s="105"/>
      <c r="N1030" s="101"/>
      <c r="O1030" s="101"/>
      <c r="P1030" s="101"/>
    </row>
    <row r="1031" spans="1:18" x14ac:dyDescent="0.35">
      <c r="A1031" s="100">
        <v>2</v>
      </c>
      <c r="B1031" s="101" t="s">
        <v>56</v>
      </c>
      <c r="C1031" s="101" t="s">
        <v>569</v>
      </c>
      <c r="D1031" s="101" t="s">
        <v>125</v>
      </c>
      <c r="E1031" s="101" t="s">
        <v>570</v>
      </c>
      <c r="F1031" s="101" t="s">
        <v>178</v>
      </c>
      <c r="G1031" s="101" t="s">
        <v>1386</v>
      </c>
      <c r="H1031" s="102">
        <v>3653</v>
      </c>
      <c r="I1031" s="100">
        <v>3</v>
      </c>
      <c r="J1031" s="103">
        <f>นครพนม!F126</f>
        <v>227708.67</v>
      </c>
      <c r="K1031" s="104">
        <f>นครพนม!AM126</f>
        <v>464853.33</v>
      </c>
      <c r="L1031" s="105">
        <f>นครพนม!AN126</f>
        <v>1865417.47</v>
      </c>
      <c r="M1031" s="105">
        <f>นครพนม!AO126</f>
        <v>2024290.96</v>
      </c>
      <c r="N1031" s="101"/>
      <c r="O1031" s="101"/>
      <c r="P1031" s="101"/>
      <c r="Q1031" s="93">
        <f t="shared" ref="Q1031:Q1068" si="38">L1031-M1031</f>
        <v>-158873.49</v>
      </c>
      <c r="R1031" s="94">
        <f t="shared" ref="R1031:R1069" si="39">L1031/H1031</f>
        <v>510.65356419381328</v>
      </c>
    </row>
    <row r="1032" spans="1:18" x14ac:dyDescent="0.35">
      <c r="A1032" s="100">
        <v>3</v>
      </c>
      <c r="B1032" s="101" t="s">
        <v>56</v>
      </c>
      <c r="C1032" s="101" t="s">
        <v>569</v>
      </c>
      <c r="D1032" s="101" t="s">
        <v>125</v>
      </c>
      <c r="E1032" s="101" t="s">
        <v>570</v>
      </c>
      <c r="F1032" s="101" t="s">
        <v>178</v>
      </c>
      <c r="G1032" s="101" t="s">
        <v>1387</v>
      </c>
      <c r="H1032" s="102">
        <v>1433</v>
      </c>
      <c r="I1032" s="100">
        <v>1</v>
      </c>
      <c r="J1032" s="103">
        <f>นครพนม!F127</f>
        <v>195640.95999999999</v>
      </c>
      <c r="K1032" s="104">
        <f>นครพนม!AM127</f>
        <v>227842.37</v>
      </c>
      <c r="L1032" s="105">
        <f>นครพนม!AN127</f>
        <v>985075.64</v>
      </c>
      <c r="M1032" s="105">
        <f>นครพนม!AO127</f>
        <v>908914</v>
      </c>
      <c r="N1032" s="101"/>
      <c r="O1032" s="101"/>
      <c r="P1032" s="101"/>
      <c r="Q1032" s="93">
        <f t="shared" si="38"/>
        <v>76161.640000000014</v>
      </c>
      <c r="R1032" s="94">
        <f t="shared" si="39"/>
        <v>687.4219399860433</v>
      </c>
    </row>
    <row r="1033" spans="1:18" x14ac:dyDescent="0.35">
      <c r="A1033" s="100">
        <v>4</v>
      </c>
      <c r="B1033" s="101" t="s">
        <v>56</v>
      </c>
      <c r="C1033" s="101" t="s">
        <v>569</v>
      </c>
      <c r="D1033" s="101" t="s">
        <v>125</v>
      </c>
      <c r="E1033" s="101" t="s">
        <v>570</v>
      </c>
      <c r="F1033" s="101" t="s">
        <v>178</v>
      </c>
      <c r="G1033" s="101" t="s">
        <v>1388</v>
      </c>
      <c r="H1033" s="102">
        <v>2145</v>
      </c>
      <c r="I1033" s="100">
        <v>2</v>
      </c>
      <c r="J1033" s="103">
        <f>นครพนม!F128</f>
        <v>356343.89</v>
      </c>
      <c r="K1033" s="104">
        <f>นครพนม!AM128</f>
        <v>616387.47</v>
      </c>
      <c r="L1033" s="105">
        <f>นครพนม!AN128</f>
        <v>1698057.17</v>
      </c>
      <c r="M1033" s="105">
        <f>นครพนม!AO128</f>
        <v>1583978.2999999998</v>
      </c>
      <c r="N1033" s="101"/>
      <c r="O1033" s="101"/>
      <c r="P1033" s="101"/>
      <c r="Q1033" s="93">
        <f t="shared" si="38"/>
        <v>114078.87000000011</v>
      </c>
      <c r="R1033" s="94">
        <f t="shared" si="39"/>
        <v>791.63504428904423</v>
      </c>
    </row>
    <row r="1034" spans="1:18" x14ac:dyDescent="0.35">
      <c r="A1034" s="100">
        <v>5</v>
      </c>
      <c r="B1034" s="101" t="s">
        <v>56</v>
      </c>
      <c r="C1034" s="101" t="s">
        <v>569</v>
      </c>
      <c r="D1034" s="101" t="s">
        <v>125</v>
      </c>
      <c r="E1034" s="101" t="s">
        <v>570</v>
      </c>
      <c r="F1034" s="101" t="s">
        <v>178</v>
      </c>
      <c r="G1034" s="101" t="s">
        <v>1389</v>
      </c>
      <c r="H1034" s="102">
        <v>2238</v>
      </c>
      <c r="I1034" s="100">
        <v>2</v>
      </c>
      <c r="J1034" s="103">
        <f>นครพนม!F129</f>
        <v>278601.13</v>
      </c>
      <c r="K1034" s="104">
        <f>นครพนม!AM129</f>
        <v>322725.15999999997</v>
      </c>
      <c r="L1034" s="105">
        <f>นครพนม!AN129</f>
        <v>1432441.79</v>
      </c>
      <c r="M1034" s="105">
        <f>นครพนม!AO129</f>
        <v>1642979.38</v>
      </c>
      <c r="N1034" s="101"/>
      <c r="O1034" s="101"/>
      <c r="P1034" s="101"/>
      <c r="Q1034" s="93">
        <f t="shared" si="38"/>
        <v>-210537.58999999985</v>
      </c>
      <c r="R1034" s="94">
        <f t="shared" si="39"/>
        <v>640.05441912421804</v>
      </c>
    </row>
    <row r="1035" spans="1:18" x14ac:dyDescent="0.35">
      <c r="A1035" s="100">
        <v>6</v>
      </c>
      <c r="B1035" s="101" t="s">
        <v>56</v>
      </c>
      <c r="C1035" s="101" t="s">
        <v>569</v>
      </c>
      <c r="D1035" s="101" t="s">
        <v>125</v>
      </c>
      <c r="E1035" s="101" t="s">
        <v>570</v>
      </c>
      <c r="F1035" s="101" t="s">
        <v>178</v>
      </c>
      <c r="G1035" s="101" t="s">
        <v>1390</v>
      </c>
      <c r="H1035" s="102">
        <v>2480</v>
      </c>
      <c r="I1035" s="100">
        <v>2</v>
      </c>
      <c r="J1035" s="103">
        <f>นครพนม!F130</f>
        <v>327809.46999999997</v>
      </c>
      <c r="K1035" s="104">
        <f>นครพนม!AM130</f>
        <v>360934.31999999995</v>
      </c>
      <c r="L1035" s="105">
        <f>นครพนม!AN130</f>
        <v>1261274.6000000001</v>
      </c>
      <c r="M1035" s="105">
        <f>นครพนม!AO130</f>
        <v>1390809.9700000002</v>
      </c>
      <c r="N1035" s="101"/>
      <c r="O1035" s="101"/>
      <c r="P1035" s="101"/>
      <c r="Q1035" s="93">
        <f t="shared" si="38"/>
        <v>-129535.37000000011</v>
      </c>
      <c r="R1035" s="94">
        <f t="shared" si="39"/>
        <v>508.57846774193553</v>
      </c>
    </row>
    <row r="1036" spans="1:18" x14ac:dyDescent="0.35">
      <c r="A1036" s="100">
        <v>7</v>
      </c>
      <c r="B1036" s="101" t="s">
        <v>56</v>
      </c>
      <c r="C1036" s="101" t="s">
        <v>569</v>
      </c>
      <c r="D1036" s="101" t="s">
        <v>125</v>
      </c>
      <c r="E1036" s="101" t="s">
        <v>570</v>
      </c>
      <c r="F1036" s="101" t="s">
        <v>178</v>
      </c>
      <c r="G1036" s="101" t="s">
        <v>1391</v>
      </c>
      <c r="H1036" s="102">
        <v>3442</v>
      </c>
      <c r="I1036" s="100">
        <v>3</v>
      </c>
      <c r="J1036" s="103">
        <f>นครพนม!F131</f>
        <v>210189.93</v>
      </c>
      <c r="K1036" s="104">
        <f>นครพนม!AM131</f>
        <v>220594.37</v>
      </c>
      <c r="L1036" s="105">
        <f>นครพนม!AN131</f>
        <v>1631898.03</v>
      </c>
      <c r="M1036" s="105">
        <f>นครพนม!AO131</f>
        <v>1734334.65</v>
      </c>
      <c r="N1036" s="101"/>
      <c r="O1036" s="101"/>
      <c r="P1036" s="101"/>
      <c r="Q1036" s="93">
        <f t="shared" si="38"/>
        <v>-102436.61999999988</v>
      </c>
      <c r="R1036" s="94">
        <f t="shared" si="39"/>
        <v>474.1133149331784</v>
      </c>
    </row>
    <row r="1037" spans="1:18" x14ac:dyDescent="0.35">
      <c r="A1037" s="100">
        <v>8</v>
      </c>
      <c r="B1037" s="101" t="s">
        <v>56</v>
      </c>
      <c r="C1037" s="101" t="s">
        <v>569</v>
      </c>
      <c r="D1037" s="101" t="s">
        <v>125</v>
      </c>
      <c r="E1037" s="101" t="s">
        <v>570</v>
      </c>
      <c r="F1037" s="101" t="s">
        <v>178</v>
      </c>
      <c r="G1037" s="101" t="s">
        <v>1392</v>
      </c>
      <c r="H1037" s="102">
        <v>3463</v>
      </c>
      <c r="I1037" s="100">
        <v>3</v>
      </c>
      <c r="J1037" s="103">
        <f>นครพนม!F132</f>
        <v>395981.52</v>
      </c>
      <c r="K1037" s="104">
        <f>นครพนม!AM132</f>
        <v>422364.19000000006</v>
      </c>
      <c r="L1037" s="105">
        <f>นครพนม!AN132</f>
        <v>1513969.2400000002</v>
      </c>
      <c r="M1037" s="105">
        <f>นครพนม!AO132</f>
        <v>1712407.5</v>
      </c>
      <c r="N1037" s="101"/>
      <c r="O1037" s="101"/>
      <c r="P1037" s="101"/>
      <c r="Q1037" s="93">
        <f t="shared" si="38"/>
        <v>-198438.25999999978</v>
      </c>
      <c r="R1037" s="94">
        <f t="shared" si="39"/>
        <v>437.18430262777946</v>
      </c>
    </row>
    <row r="1038" spans="1:18" x14ac:dyDescent="0.35">
      <c r="A1038" s="100">
        <v>9</v>
      </c>
      <c r="B1038" s="101" t="s">
        <v>56</v>
      </c>
      <c r="C1038" s="101" t="s">
        <v>569</v>
      </c>
      <c r="D1038" s="101" t="s">
        <v>125</v>
      </c>
      <c r="E1038" s="101" t="s">
        <v>570</v>
      </c>
      <c r="F1038" s="101" t="s">
        <v>178</v>
      </c>
      <c r="G1038" s="101" t="s">
        <v>1393</v>
      </c>
      <c r="H1038" s="102">
        <v>3634</v>
      </c>
      <c r="I1038" s="100">
        <v>3</v>
      </c>
      <c r="J1038" s="103">
        <f>นครพนม!F133</f>
        <v>301287.83</v>
      </c>
      <c r="K1038" s="104">
        <f>นครพนม!AM133</f>
        <v>419288.06000000006</v>
      </c>
      <c r="L1038" s="105">
        <f>นครพนม!AN133</f>
        <v>1525557.52</v>
      </c>
      <c r="M1038" s="105">
        <f>นครพนม!AO133</f>
        <v>1464129.42</v>
      </c>
      <c r="N1038" s="101"/>
      <c r="O1038" s="101"/>
      <c r="P1038" s="101"/>
      <c r="Q1038" s="93">
        <f t="shared" si="38"/>
        <v>61428.100000000093</v>
      </c>
      <c r="R1038" s="94">
        <f t="shared" si="39"/>
        <v>419.80118877270229</v>
      </c>
    </row>
    <row r="1039" spans="1:18" x14ac:dyDescent="0.35">
      <c r="A1039" s="100">
        <v>10</v>
      </c>
      <c r="B1039" s="101" t="s">
        <v>56</v>
      </c>
      <c r="C1039" s="101" t="s">
        <v>569</v>
      </c>
      <c r="D1039" s="101" t="s">
        <v>125</v>
      </c>
      <c r="E1039" s="101" t="s">
        <v>570</v>
      </c>
      <c r="F1039" s="101" t="s">
        <v>178</v>
      </c>
      <c r="G1039" s="101" t="s">
        <v>1394</v>
      </c>
      <c r="H1039" s="102">
        <v>4283</v>
      </c>
      <c r="I1039" s="100">
        <v>3</v>
      </c>
      <c r="J1039" s="103">
        <f>นครพนม!F134</f>
        <v>374049.57</v>
      </c>
      <c r="K1039" s="104">
        <f>นครพนม!AM134</f>
        <v>516410.33</v>
      </c>
      <c r="L1039" s="105">
        <f>นครพนม!AN134</f>
        <v>1646030.99</v>
      </c>
      <c r="M1039" s="105">
        <f>นครพนม!AO134</f>
        <v>1680854.1700000002</v>
      </c>
      <c r="N1039" s="101"/>
      <c r="O1039" s="101"/>
      <c r="P1039" s="101"/>
      <c r="Q1039" s="93">
        <f t="shared" si="38"/>
        <v>-34823.180000000168</v>
      </c>
      <c r="R1039" s="94">
        <f t="shared" si="39"/>
        <v>384.3172986224609</v>
      </c>
    </row>
    <row r="1040" spans="1:18" s="112" customFormat="1" x14ac:dyDescent="0.35">
      <c r="A1040" s="106">
        <v>9</v>
      </c>
      <c r="B1040" s="107" t="s">
        <v>56</v>
      </c>
      <c r="C1040" s="107"/>
      <c r="D1040" s="107"/>
      <c r="E1040" s="107" t="s">
        <v>75</v>
      </c>
      <c r="F1040" s="107"/>
      <c r="G1040" s="107" t="s">
        <v>572</v>
      </c>
      <c r="H1040" s="113">
        <f>SUM(H1030:H1039)</f>
        <v>26771</v>
      </c>
      <c r="I1040" s="106"/>
      <c r="J1040" s="109">
        <f>SUM(J1030:J1039)</f>
        <v>2667612.9699999997</v>
      </c>
      <c r="K1040" s="109">
        <f>SUM(K1030:K1039)</f>
        <v>3571399.6</v>
      </c>
      <c r="L1040" s="109">
        <f>SUM(L1030:L1039)</f>
        <v>13559722.449999999</v>
      </c>
      <c r="M1040" s="109">
        <f>SUM(M1030:M1039)</f>
        <v>14142698.35</v>
      </c>
      <c r="N1040" s="107">
        <v>9</v>
      </c>
      <c r="O1040" s="107">
        <v>9</v>
      </c>
      <c r="P1040" s="107">
        <f>N1040-O1040</f>
        <v>0</v>
      </c>
      <c r="Q1040" s="110">
        <f t="shared" si="38"/>
        <v>-582975.90000000037</v>
      </c>
      <c r="R1040" s="111">
        <f>L1040/H1040</f>
        <v>506.50787979530088</v>
      </c>
    </row>
    <row r="1041" spans="1:18" x14ac:dyDescent="0.35">
      <c r="A1041" s="100">
        <v>1</v>
      </c>
      <c r="B1041" s="101" t="s">
        <v>56</v>
      </c>
      <c r="C1041" s="101" t="s">
        <v>573</v>
      </c>
      <c r="D1041" s="101" t="s">
        <v>130</v>
      </c>
      <c r="E1041" s="101" t="s">
        <v>574</v>
      </c>
      <c r="F1041" s="101" t="s">
        <v>208</v>
      </c>
      <c r="G1041" s="101" t="s">
        <v>575</v>
      </c>
      <c r="H1041" s="102"/>
      <c r="I1041" s="100"/>
      <c r="J1041" s="103"/>
      <c r="K1041" s="104"/>
      <c r="L1041" s="105"/>
      <c r="M1041" s="105"/>
      <c r="N1041" s="101"/>
      <c r="O1041" s="101"/>
      <c r="P1041" s="101"/>
    </row>
    <row r="1042" spans="1:18" x14ac:dyDescent="0.35">
      <c r="A1042" s="100">
        <v>2</v>
      </c>
      <c r="B1042" s="101" t="s">
        <v>56</v>
      </c>
      <c r="C1042" s="101" t="s">
        <v>573</v>
      </c>
      <c r="D1042" s="101" t="s">
        <v>130</v>
      </c>
      <c r="E1042" s="101" t="s">
        <v>574</v>
      </c>
      <c r="F1042" s="101" t="s">
        <v>178</v>
      </c>
      <c r="G1042" s="101" t="s">
        <v>1395</v>
      </c>
      <c r="H1042" s="102">
        <v>2029</v>
      </c>
      <c r="I1042" s="100">
        <v>2</v>
      </c>
      <c r="J1042" s="103">
        <f>นครพนม!F135</f>
        <v>444277.28</v>
      </c>
      <c r="K1042" s="104">
        <f>นครพนม!AM135</f>
        <v>868370.91</v>
      </c>
      <c r="L1042" s="105">
        <f>นครพนม!AN135</f>
        <v>1446511.3900000001</v>
      </c>
      <c r="M1042" s="105">
        <f>นครพนม!AO135</f>
        <v>1358646.42</v>
      </c>
      <c r="N1042" s="101"/>
      <c r="O1042" s="101"/>
      <c r="P1042" s="101"/>
      <c r="R1042" s="94">
        <f t="shared" si="39"/>
        <v>712.91837851158209</v>
      </c>
    </row>
    <row r="1043" spans="1:18" x14ac:dyDescent="0.35">
      <c r="A1043" s="100">
        <v>3</v>
      </c>
      <c r="B1043" s="101" t="s">
        <v>56</v>
      </c>
      <c r="C1043" s="101" t="s">
        <v>573</v>
      </c>
      <c r="D1043" s="101" t="s">
        <v>130</v>
      </c>
      <c r="E1043" s="101" t="s">
        <v>574</v>
      </c>
      <c r="F1043" s="101" t="s">
        <v>178</v>
      </c>
      <c r="G1043" s="101" t="s">
        <v>1396</v>
      </c>
      <c r="H1043" s="102">
        <v>3205</v>
      </c>
      <c r="I1043" s="100">
        <v>3</v>
      </c>
      <c r="J1043" s="103">
        <f>นครพนม!F136</f>
        <v>278226.68</v>
      </c>
      <c r="K1043" s="104">
        <f>นครพนม!AM136</f>
        <v>449904.23</v>
      </c>
      <c r="L1043" s="105">
        <f>นครพนม!AN136</f>
        <v>1217092.3500000001</v>
      </c>
      <c r="M1043" s="105">
        <f>นครพนม!AO136</f>
        <v>1088249.1099999999</v>
      </c>
      <c r="N1043" s="101"/>
      <c r="O1043" s="101"/>
      <c r="P1043" s="101"/>
      <c r="Q1043" s="93">
        <f t="shared" si="38"/>
        <v>128843.24000000022</v>
      </c>
      <c r="R1043" s="94">
        <f t="shared" si="39"/>
        <v>379.74800312012485</v>
      </c>
    </row>
    <row r="1044" spans="1:18" x14ac:dyDescent="0.35">
      <c r="A1044" s="100">
        <v>4</v>
      </c>
      <c r="B1044" s="101" t="s">
        <v>56</v>
      </c>
      <c r="C1044" s="101" t="s">
        <v>573</v>
      </c>
      <c r="D1044" s="101" t="s">
        <v>130</v>
      </c>
      <c r="E1044" s="101" t="s">
        <v>574</v>
      </c>
      <c r="F1044" s="101" t="s">
        <v>178</v>
      </c>
      <c r="G1044" s="101" t="s">
        <v>1397</v>
      </c>
      <c r="H1044" s="102">
        <v>1268</v>
      </c>
      <c r="I1044" s="100">
        <v>1</v>
      </c>
      <c r="J1044" s="103">
        <f>นครพนม!F137</f>
        <v>509588.65</v>
      </c>
      <c r="K1044" s="104">
        <f>นครพนม!AM137</f>
        <v>560708.11</v>
      </c>
      <c r="L1044" s="105">
        <f>นครพนม!AN137</f>
        <v>434565.21</v>
      </c>
      <c r="M1044" s="105">
        <f>นครพนม!AO137</f>
        <v>268611.53000000003</v>
      </c>
      <c r="N1044" s="101"/>
      <c r="O1044" s="101"/>
      <c r="P1044" s="101"/>
      <c r="Q1044" s="93">
        <f t="shared" si="38"/>
        <v>165953.68</v>
      </c>
      <c r="R1044" s="94">
        <f t="shared" si="39"/>
        <v>342.71704258675078</v>
      </c>
    </row>
    <row r="1045" spans="1:18" x14ac:dyDescent="0.35">
      <c r="A1045" s="100">
        <v>5</v>
      </c>
      <c r="B1045" s="101" t="s">
        <v>56</v>
      </c>
      <c r="C1045" s="101" t="s">
        <v>573</v>
      </c>
      <c r="D1045" s="101" t="s">
        <v>130</v>
      </c>
      <c r="E1045" s="101" t="s">
        <v>574</v>
      </c>
      <c r="F1045" s="101" t="s">
        <v>178</v>
      </c>
      <c r="G1045" s="101" t="s">
        <v>1398</v>
      </c>
      <c r="H1045" s="102">
        <v>2239</v>
      </c>
      <c r="I1045" s="100">
        <v>2</v>
      </c>
      <c r="J1045" s="103">
        <f>นครพนม!F138</f>
        <v>127680.74</v>
      </c>
      <c r="K1045" s="104">
        <f>นครพนม!AM138</f>
        <v>551411.61</v>
      </c>
      <c r="L1045" s="105">
        <f>นครพนม!AN138</f>
        <v>448388.36000000004</v>
      </c>
      <c r="M1045" s="105">
        <f>นครพนม!AO138</f>
        <v>643152.11</v>
      </c>
      <c r="N1045" s="101"/>
      <c r="O1045" s="101"/>
      <c r="P1045" s="101"/>
      <c r="Q1045" s="93">
        <f t="shared" si="38"/>
        <v>-194763.74999999994</v>
      </c>
      <c r="R1045" s="94">
        <f t="shared" si="39"/>
        <v>200.26277802590445</v>
      </c>
    </row>
    <row r="1046" spans="1:18" x14ac:dyDescent="0.35">
      <c r="A1046" s="100">
        <v>6</v>
      </c>
      <c r="B1046" s="101" t="s">
        <v>56</v>
      </c>
      <c r="C1046" s="101" t="s">
        <v>573</v>
      </c>
      <c r="D1046" s="101" t="s">
        <v>130</v>
      </c>
      <c r="E1046" s="101" t="s">
        <v>574</v>
      </c>
      <c r="F1046" s="101" t="s">
        <v>178</v>
      </c>
      <c r="G1046" s="101" t="s">
        <v>1399</v>
      </c>
      <c r="H1046" s="102">
        <v>4836</v>
      </c>
      <c r="I1046" s="100">
        <v>4</v>
      </c>
      <c r="J1046" s="103">
        <f>นครพนม!F139</f>
        <v>279625.58</v>
      </c>
      <c r="K1046" s="104">
        <f>นครพนม!AM139</f>
        <v>470292.45999999996</v>
      </c>
      <c r="L1046" s="105">
        <f>นครพนม!AN139</f>
        <v>1643586.1600000001</v>
      </c>
      <c r="M1046" s="105">
        <f>นครพนม!AO139</f>
        <v>1817019.81</v>
      </c>
      <c r="N1046" s="101"/>
      <c r="O1046" s="101"/>
      <c r="P1046" s="101"/>
      <c r="Q1046" s="93">
        <f t="shared" si="38"/>
        <v>-173433.64999999991</v>
      </c>
      <c r="R1046" s="94">
        <f t="shared" si="39"/>
        <v>339.86479735318449</v>
      </c>
    </row>
    <row r="1047" spans="1:18" x14ac:dyDescent="0.35">
      <c r="A1047" s="100">
        <v>7</v>
      </c>
      <c r="B1047" s="101" t="s">
        <v>56</v>
      </c>
      <c r="C1047" s="101" t="s">
        <v>573</v>
      </c>
      <c r="D1047" s="101" t="s">
        <v>130</v>
      </c>
      <c r="E1047" s="101" t="s">
        <v>574</v>
      </c>
      <c r="F1047" s="101" t="s">
        <v>178</v>
      </c>
      <c r="G1047" s="101" t="s">
        <v>1400</v>
      </c>
      <c r="H1047" s="102">
        <v>4185</v>
      </c>
      <c r="I1047" s="100">
        <v>3</v>
      </c>
      <c r="J1047" s="103">
        <f>นครพนม!F140</f>
        <v>453693.9</v>
      </c>
      <c r="K1047" s="104">
        <f>นครพนม!AM140</f>
        <v>791409.63</v>
      </c>
      <c r="L1047" s="105">
        <f>นครพนม!AN140</f>
        <v>1241827.21</v>
      </c>
      <c r="M1047" s="105">
        <f>นครพนม!AO140</f>
        <v>944845.2</v>
      </c>
      <c r="N1047" s="101"/>
      <c r="O1047" s="101"/>
      <c r="P1047" s="101"/>
      <c r="Q1047" s="93">
        <f t="shared" si="38"/>
        <v>296982.01</v>
      </c>
      <c r="R1047" s="94">
        <f t="shared" si="39"/>
        <v>296.73290561529268</v>
      </c>
    </row>
    <row r="1048" spans="1:18" x14ac:dyDescent="0.35">
      <c r="A1048" s="100">
        <v>8</v>
      </c>
      <c r="B1048" s="101" t="s">
        <v>56</v>
      </c>
      <c r="C1048" s="101" t="s">
        <v>573</v>
      </c>
      <c r="D1048" s="101" t="s">
        <v>130</v>
      </c>
      <c r="E1048" s="101" t="s">
        <v>574</v>
      </c>
      <c r="F1048" s="101" t="s">
        <v>178</v>
      </c>
      <c r="G1048" s="101" t="s">
        <v>1401</v>
      </c>
      <c r="H1048" s="102">
        <v>4152</v>
      </c>
      <c r="I1048" s="100">
        <v>3</v>
      </c>
      <c r="J1048" s="103">
        <f>นครพนม!F141</f>
        <v>561365.18000000005</v>
      </c>
      <c r="K1048" s="104">
        <f>นครพนม!AM141</f>
        <v>555891.90999999992</v>
      </c>
      <c r="L1048" s="105">
        <f>นครพนม!AN141</f>
        <v>1671336.67</v>
      </c>
      <c r="M1048" s="105">
        <f>นครพนม!AO141</f>
        <v>1654230.36</v>
      </c>
      <c r="N1048" s="101"/>
      <c r="O1048" s="101"/>
      <c r="P1048" s="101"/>
      <c r="Q1048" s="93">
        <f t="shared" si="38"/>
        <v>17106.309999999823</v>
      </c>
      <c r="R1048" s="94">
        <f t="shared" si="39"/>
        <v>402.53773362235063</v>
      </c>
    </row>
    <row r="1049" spans="1:18" x14ac:dyDescent="0.35">
      <c r="A1049" s="100">
        <v>9</v>
      </c>
      <c r="B1049" s="101" t="s">
        <v>56</v>
      </c>
      <c r="C1049" s="101" t="s">
        <v>573</v>
      </c>
      <c r="D1049" s="101" t="s">
        <v>130</v>
      </c>
      <c r="E1049" s="101" t="s">
        <v>574</v>
      </c>
      <c r="F1049" s="101" t="s">
        <v>178</v>
      </c>
      <c r="G1049" s="101" t="s">
        <v>1402</v>
      </c>
      <c r="H1049" s="102">
        <v>2523</v>
      </c>
      <c r="I1049" s="100">
        <v>2</v>
      </c>
      <c r="J1049" s="103">
        <f>นครพนม!F142</f>
        <v>319316.15000000002</v>
      </c>
      <c r="K1049" s="103">
        <f>นครพนม!AM142</f>
        <v>352906.15</v>
      </c>
      <c r="L1049" s="105">
        <f>นครพนม!AN142</f>
        <v>1756434.5100000002</v>
      </c>
      <c r="M1049" s="105">
        <f>นครพนม!AO142</f>
        <v>1923921.6700000002</v>
      </c>
      <c r="N1049" s="101"/>
      <c r="O1049" s="101"/>
      <c r="P1049" s="101"/>
      <c r="Q1049" s="93">
        <f t="shared" si="38"/>
        <v>-167487.15999999992</v>
      </c>
      <c r="R1049" s="94">
        <f t="shared" si="39"/>
        <v>696.16904875148646</v>
      </c>
    </row>
    <row r="1050" spans="1:18" x14ac:dyDescent="0.35">
      <c r="A1050" s="100">
        <v>10</v>
      </c>
      <c r="B1050" s="101" t="s">
        <v>56</v>
      </c>
      <c r="C1050" s="101" t="s">
        <v>573</v>
      </c>
      <c r="D1050" s="101" t="s">
        <v>130</v>
      </c>
      <c r="E1050" s="101" t="s">
        <v>574</v>
      </c>
      <c r="F1050" s="101" t="s">
        <v>178</v>
      </c>
      <c r="G1050" s="101" t="s">
        <v>1403</v>
      </c>
      <c r="H1050" s="102">
        <v>3309</v>
      </c>
      <c r="I1050" s="100">
        <v>3</v>
      </c>
      <c r="J1050" s="103">
        <f>นครพนม!F143</f>
        <v>410949.91</v>
      </c>
      <c r="K1050" s="103">
        <f>นครพนม!AM143</f>
        <v>447047.13</v>
      </c>
      <c r="L1050" s="105">
        <f>นครพนม!AN143</f>
        <v>1252944.51</v>
      </c>
      <c r="M1050" s="105">
        <f>นครพนม!AO143</f>
        <v>1235069.77</v>
      </c>
      <c r="N1050" s="101"/>
      <c r="O1050" s="101"/>
      <c r="P1050" s="101"/>
      <c r="Q1050" s="93">
        <f t="shared" si="38"/>
        <v>17874.739999999991</v>
      </c>
      <c r="R1050" s="94">
        <f t="shared" si="39"/>
        <v>378.64747960108792</v>
      </c>
    </row>
    <row r="1051" spans="1:18" x14ac:dyDescent="0.35">
      <c r="A1051" s="100">
        <v>11</v>
      </c>
      <c r="B1051" s="101" t="s">
        <v>56</v>
      </c>
      <c r="C1051" s="101" t="s">
        <v>573</v>
      </c>
      <c r="D1051" s="101" t="s">
        <v>130</v>
      </c>
      <c r="E1051" s="101" t="s">
        <v>574</v>
      </c>
      <c r="F1051" s="101" t="s">
        <v>178</v>
      </c>
      <c r="G1051" s="101" t="s">
        <v>1404</v>
      </c>
      <c r="H1051" s="102">
        <v>3484</v>
      </c>
      <c r="I1051" s="100">
        <v>3</v>
      </c>
      <c r="J1051" s="103">
        <f>นครพนม!F144</f>
        <v>412344.53</v>
      </c>
      <c r="K1051" s="104">
        <f>นครพนม!AM144</f>
        <v>693879.3600000001</v>
      </c>
      <c r="L1051" s="105">
        <f>นครพนม!AN144</f>
        <v>1026469.04</v>
      </c>
      <c r="M1051" s="105">
        <f>นครพนม!AO144</f>
        <v>1246474.32</v>
      </c>
      <c r="N1051" s="101"/>
      <c r="O1051" s="101"/>
      <c r="P1051" s="101"/>
      <c r="Q1051" s="93">
        <f t="shared" si="38"/>
        <v>-220005.28000000003</v>
      </c>
      <c r="R1051" s="94">
        <f t="shared" si="39"/>
        <v>294.62371986222735</v>
      </c>
    </row>
    <row r="1052" spans="1:18" x14ac:dyDescent="0.35">
      <c r="A1052" s="100">
        <v>12</v>
      </c>
      <c r="B1052" s="101" t="s">
        <v>56</v>
      </c>
      <c r="C1052" s="101" t="s">
        <v>573</v>
      </c>
      <c r="D1052" s="101" t="s">
        <v>130</v>
      </c>
      <c r="E1052" s="101" t="s">
        <v>574</v>
      </c>
      <c r="F1052" s="101" t="s">
        <v>178</v>
      </c>
      <c r="G1052" s="101" t="s">
        <v>1405</v>
      </c>
      <c r="H1052" s="102">
        <v>3542</v>
      </c>
      <c r="I1052" s="100">
        <v>3</v>
      </c>
      <c r="J1052" s="103">
        <f>นครพนม!F145</f>
        <v>678586.24</v>
      </c>
      <c r="K1052" s="104">
        <f>นครพนม!AM145</f>
        <v>710419.31</v>
      </c>
      <c r="L1052" s="105">
        <f>นครพนม!AN145</f>
        <v>894578.99</v>
      </c>
      <c r="M1052" s="105">
        <f>นครพนม!AO145</f>
        <v>600689.03</v>
      </c>
      <c r="N1052" s="101"/>
      <c r="O1052" s="101"/>
      <c r="P1052" s="101"/>
      <c r="Q1052" s="93">
        <f t="shared" si="38"/>
        <v>293889.95999999996</v>
      </c>
      <c r="R1052" s="94">
        <f t="shared" si="39"/>
        <v>252.56323828345566</v>
      </c>
    </row>
    <row r="1053" spans="1:18" s="112" customFormat="1" x14ac:dyDescent="0.35">
      <c r="A1053" s="106">
        <v>10</v>
      </c>
      <c r="B1053" s="107" t="s">
        <v>56</v>
      </c>
      <c r="C1053" s="107"/>
      <c r="D1053" s="107"/>
      <c r="E1053" s="107" t="s">
        <v>75</v>
      </c>
      <c r="F1053" s="107"/>
      <c r="G1053" s="107" t="s">
        <v>576</v>
      </c>
      <c r="H1053" s="113">
        <f>SUM(H1041:H1052)</f>
        <v>34772</v>
      </c>
      <c r="I1053" s="106"/>
      <c r="J1053" s="109">
        <f>SUM(J1041:J1052)</f>
        <v>4475654.8400000008</v>
      </c>
      <c r="K1053" s="144">
        <f>SUM(K1041:K1052)</f>
        <v>6452240.8100000005</v>
      </c>
      <c r="L1053" s="109">
        <f>SUM(L1041:L1052)</f>
        <v>13033734.4</v>
      </c>
      <c r="M1053" s="109">
        <f>SUM(M1041:M1052)</f>
        <v>12780909.33</v>
      </c>
      <c r="N1053" s="107">
        <v>11</v>
      </c>
      <c r="O1053" s="107">
        <v>11</v>
      </c>
      <c r="P1053" s="107">
        <f>N1053-O1053</f>
        <v>0</v>
      </c>
      <c r="Q1053" s="110">
        <f t="shared" si="38"/>
        <v>252825.0700000003</v>
      </c>
      <c r="R1053" s="111">
        <f>L1053/H1053</f>
        <v>374.83418842747039</v>
      </c>
    </row>
    <row r="1054" spans="1:18" x14ac:dyDescent="0.35">
      <c r="A1054" s="100">
        <v>1</v>
      </c>
      <c r="B1054" s="101" t="s">
        <v>56</v>
      </c>
      <c r="C1054" s="101" t="s">
        <v>577</v>
      </c>
      <c r="D1054" s="101" t="s">
        <v>98</v>
      </c>
      <c r="E1054" s="101" t="s">
        <v>578</v>
      </c>
      <c r="F1054" s="101" t="s">
        <v>208</v>
      </c>
      <c r="G1054" s="101" t="s">
        <v>579</v>
      </c>
      <c r="H1054" s="102"/>
      <c r="I1054" s="100"/>
      <c r="J1054" s="103"/>
      <c r="K1054" s="104"/>
      <c r="L1054" s="105"/>
      <c r="M1054" s="105"/>
      <c r="N1054" s="101"/>
      <c r="O1054" s="101"/>
      <c r="P1054" s="101"/>
    </row>
    <row r="1055" spans="1:18" x14ac:dyDescent="0.35">
      <c r="A1055" s="100">
        <v>2</v>
      </c>
      <c r="B1055" s="101" t="s">
        <v>56</v>
      </c>
      <c r="C1055" s="101" t="s">
        <v>577</v>
      </c>
      <c r="D1055" s="101" t="s">
        <v>98</v>
      </c>
      <c r="E1055" s="101" t="s">
        <v>578</v>
      </c>
      <c r="F1055" s="101" t="s">
        <v>178</v>
      </c>
      <c r="G1055" s="101" t="s">
        <v>1406</v>
      </c>
      <c r="H1055" s="102">
        <v>2245</v>
      </c>
      <c r="I1055" s="100">
        <v>2</v>
      </c>
      <c r="J1055" s="103">
        <f>นครพนม!F146</f>
        <v>304298.49</v>
      </c>
      <c r="K1055" s="104">
        <f>นครพนม!AM146</f>
        <v>515141.83999999997</v>
      </c>
      <c r="L1055" s="105">
        <f>นครพนม!AN146</f>
        <v>1490427.6300000001</v>
      </c>
      <c r="M1055" s="105">
        <f>นครพนม!AO146</f>
        <v>1063271.49</v>
      </c>
      <c r="N1055" s="101"/>
      <c r="O1055" s="101"/>
      <c r="P1055" s="101"/>
      <c r="Q1055" s="93">
        <f t="shared" si="38"/>
        <v>427156.14000000013</v>
      </c>
      <c r="R1055" s="94">
        <f t="shared" si="39"/>
        <v>663.88758574610256</v>
      </c>
    </row>
    <row r="1056" spans="1:18" x14ac:dyDescent="0.35">
      <c r="A1056" s="100">
        <v>3</v>
      </c>
      <c r="B1056" s="101" t="s">
        <v>56</v>
      </c>
      <c r="C1056" s="101" t="s">
        <v>577</v>
      </c>
      <c r="D1056" s="101" t="s">
        <v>98</v>
      </c>
      <c r="E1056" s="101" t="s">
        <v>578</v>
      </c>
      <c r="F1056" s="101" t="s">
        <v>178</v>
      </c>
      <c r="G1056" s="101" t="s">
        <v>1407</v>
      </c>
      <c r="H1056" s="102">
        <v>3530</v>
      </c>
      <c r="I1056" s="100">
        <v>3</v>
      </c>
      <c r="J1056" s="103">
        <f>นครพนม!F147</f>
        <v>357434.95</v>
      </c>
      <c r="K1056" s="104">
        <f>นครพนม!AM147</f>
        <v>392790.06</v>
      </c>
      <c r="L1056" s="105">
        <f>นครพนม!AN147</f>
        <v>2058420.61</v>
      </c>
      <c r="M1056" s="105">
        <f>นครพนม!AO147</f>
        <v>1762469.81</v>
      </c>
      <c r="N1056" s="101"/>
      <c r="O1056" s="101"/>
      <c r="P1056" s="101"/>
      <c r="Q1056" s="93">
        <f t="shared" si="38"/>
        <v>295950.80000000005</v>
      </c>
      <c r="R1056" s="94">
        <f t="shared" si="39"/>
        <v>583.12198583569409</v>
      </c>
    </row>
    <row r="1057" spans="1:18" x14ac:dyDescent="0.35">
      <c r="A1057" s="100">
        <v>4</v>
      </c>
      <c r="B1057" s="101" t="s">
        <v>56</v>
      </c>
      <c r="C1057" s="101" t="s">
        <v>577</v>
      </c>
      <c r="D1057" s="101" t="s">
        <v>98</v>
      </c>
      <c r="E1057" s="101" t="s">
        <v>578</v>
      </c>
      <c r="F1057" s="101" t="s">
        <v>178</v>
      </c>
      <c r="G1057" s="101" t="s">
        <v>1408</v>
      </c>
      <c r="H1057" s="102">
        <v>4925</v>
      </c>
      <c r="I1057" s="100">
        <v>4</v>
      </c>
      <c r="J1057" s="103">
        <f>นครพนม!F148</f>
        <v>511646.76</v>
      </c>
      <c r="K1057" s="104">
        <f>นครพนม!AM148</f>
        <v>527033.96</v>
      </c>
      <c r="L1057" s="105">
        <f>นครพนม!AN148</f>
        <v>1908010.44</v>
      </c>
      <c r="M1057" s="105">
        <f>นครพนม!AO148</f>
        <v>1661498.29</v>
      </c>
      <c r="N1057" s="101"/>
      <c r="O1057" s="101"/>
      <c r="P1057" s="101"/>
      <c r="Q1057" s="93">
        <f t="shared" si="38"/>
        <v>246512.14999999991</v>
      </c>
      <c r="R1057" s="94">
        <f t="shared" si="39"/>
        <v>387.41328730964466</v>
      </c>
    </row>
    <row r="1058" spans="1:18" x14ac:dyDescent="0.35">
      <c r="A1058" s="100">
        <v>5</v>
      </c>
      <c r="B1058" s="101" t="s">
        <v>56</v>
      </c>
      <c r="C1058" s="101" t="s">
        <v>580</v>
      </c>
      <c r="D1058" s="101" t="s">
        <v>98</v>
      </c>
      <c r="E1058" s="101" t="s">
        <v>578</v>
      </c>
      <c r="F1058" s="101" t="s">
        <v>178</v>
      </c>
      <c r="G1058" s="101" t="s">
        <v>1409</v>
      </c>
      <c r="H1058" s="102">
        <v>2110</v>
      </c>
      <c r="I1058" s="100">
        <v>2</v>
      </c>
      <c r="J1058" s="103">
        <f>นครพนม!F149</f>
        <v>507751.19</v>
      </c>
      <c r="K1058" s="104">
        <f>นครพนม!AM149</f>
        <v>497773.89</v>
      </c>
      <c r="L1058" s="105">
        <f>นครพนม!AN149</f>
        <v>1802005.36</v>
      </c>
      <c r="M1058" s="105">
        <f>นครพนม!AO149</f>
        <v>1913447.97</v>
      </c>
      <c r="N1058" s="101"/>
      <c r="O1058" s="101"/>
      <c r="P1058" s="101"/>
      <c r="Q1058" s="93">
        <f t="shared" si="38"/>
        <v>-111442.60999999987</v>
      </c>
      <c r="R1058" s="94">
        <f t="shared" si="39"/>
        <v>854.03097630331763</v>
      </c>
    </row>
    <row r="1059" spans="1:18" x14ac:dyDescent="0.35">
      <c r="A1059" s="100">
        <v>6</v>
      </c>
      <c r="B1059" s="101" t="s">
        <v>56</v>
      </c>
      <c r="C1059" s="101" t="s">
        <v>581</v>
      </c>
      <c r="D1059" s="101" t="s">
        <v>98</v>
      </c>
      <c r="E1059" s="101" t="s">
        <v>578</v>
      </c>
      <c r="F1059" s="101" t="s">
        <v>178</v>
      </c>
      <c r="G1059" s="101" t="s">
        <v>1410</v>
      </c>
      <c r="H1059" s="102">
        <v>2011</v>
      </c>
      <c r="I1059" s="100">
        <v>2</v>
      </c>
      <c r="J1059" s="103">
        <f>นครพนม!F150</f>
        <v>351584.69</v>
      </c>
      <c r="K1059" s="104">
        <f>นครพนม!AM150</f>
        <v>445102.01</v>
      </c>
      <c r="L1059" s="105">
        <f>นครพนม!AN150</f>
        <v>1231306.54</v>
      </c>
      <c r="M1059" s="105">
        <f>นครพนม!AO150</f>
        <v>1061521</v>
      </c>
      <c r="N1059" s="101"/>
      <c r="O1059" s="101"/>
      <c r="P1059" s="101"/>
      <c r="Q1059" s="93">
        <f>L1059-M1059</f>
        <v>169785.54000000004</v>
      </c>
      <c r="R1059" s="94">
        <f>L1059/H1059</f>
        <v>612.28569865738439</v>
      </c>
    </row>
    <row r="1060" spans="1:18" s="112" customFormat="1" x14ac:dyDescent="0.35">
      <c r="A1060" s="106">
        <v>11</v>
      </c>
      <c r="B1060" s="107" t="s">
        <v>56</v>
      </c>
      <c r="C1060" s="107"/>
      <c r="D1060" s="107"/>
      <c r="E1060" s="107" t="s">
        <v>75</v>
      </c>
      <c r="F1060" s="107"/>
      <c r="G1060" s="107" t="s">
        <v>582</v>
      </c>
      <c r="H1060" s="113">
        <f>SUM(H1055:H1059)</f>
        <v>14821</v>
      </c>
      <c r="I1060" s="106"/>
      <c r="J1060" s="109">
        <f>SUM(J1054:J1059)</f>
        <v>2032716.0799999998</v>
      </c>
      <c r="K1060" s="144">
        <f>SUM(K1054:K1059)</f>
        <v>2377841.7599999998</v>
      </c>
      <c r="L1060" s="109">
        <f>SUM(L1055:L1059)</f>
        <v>8490170.5800000001</v>
      </c>
      <c r="M1060" s="109">
        <f>SUM(M1055:M1059)</f>
        <v>7462208.5599999996</v>
      </c>
      <c r="N1060" s="107">
        <v>5</v>
      </c>
      <c r="O1060" s="107">
        <v>5</v>
      </c>
      <c r="P1060" s="107">
        <f>N1060-O1060</f>
        <v>0</v>
      </c>
      <c r="Q1060" s="110">
        <f t="shared" si="38"/>
        <v>1027962.0200000005</v>
      </c>
      <c r="R1060" s="111">
        <f>L1060/H1060</f>
        <v>572.84735038121585</v>
      </c>
    </row>
    <row r="1061" spans="1:18" x14ac:dyDescent="0.35">
      <c r="A1061" s="100">
        <v>1</v>
      </c>
      <c r="B1061" s="101" t="s">
        <v>56</v>
      </c>
      <c r="C1061" s="101" t="s">
        <v>561</v>
      </c>
      <c r="D1061" s="101" t="s">
        <v>112</v>
      </c>
      <c r="E1061" s="101" t="s">
        <v>583</v>
      </c>
      <c r="F1061" s="101" t="s">
        <v>208</v>
      </c>
      <c r="G1061" s="101" t="s">
        <v>584</v>
      </c>
      <c r="H1061" s="102"/>
      <c r="I1061" s="100"/>
      <c r="J1061" s="103"/>
      <c r="K1061" s="104"/>
      <c r="L1061" s="105"/>
      <c r="M1061" s="105"/>
      <c r="N1061" s="101"/>
      <c r="O1061" s="101"/>
      <c r="P1061" s="101"/>
    </row>
    <row r="1062" spans="1:18" x14ac:dyDescent="0.35">
      <c r="A1062" s="100">
        <v>2</v>
      </c>
      <c r="B1062" s="101" t="s">
        <v>56</v>
      </c>
      <c r="C1062" s="101" t="s">
        <v>561</v>
      </c>
      <c r="D1062" s="101" t="s">
        <v>112</v>
      </c>
      <c r="E1062" s="101" t="s">
        <v>583</v>
      </c>
      <c r="F1062" s="101" t="s">
        <v>178</v>
      </c>
      <c r="G1062" s="101" t="s">
        <v>1411</v>
      </c>
      <c r="H1062" s="102">
        <v>2552</v>
      </c>
      <c r="I1062" s="100">
        <v>2</v>
      </c>
      <c r="J1062" s="103">
        <f>นครพนม!F151</f>
        <v>433593.46</v>
      </c>
      <c r="K1062" s="104">
        <f>นครพนม!AM151</f>
        <v>495503.69</v>
      </c>
      <c r="L1062" s="105">
        <f>นครพนม!AN151</f>
        <v>1621351.04</v>
      </c>
      <c r="M1062" s="105">
        <f>นครพนม!AO151</f>
        <v>1407771.12</v>
      </c>
      <c r="N1062" s="101"/>
      <c r="O1062" s="101"/>
      <c r="P1062" s="101"/>
      <c r="Q1062" s="93">
        <f t="shared" si="38"/>
        <v>213579.91999999993</v>
      </c>
      <c r="R1062" s="94">
        <f t="shared" si="39"/>
        <v>635.32564263322888</v>
      </c>
    </row>
    <row r="1063" spans="1:18" x14ac:dyDescent="0.35">
      <c r="A1063" s="100">
        <v>3</v>
      </c>
      <c r="B1063" s="101" t="s">
        <v>56</v>
      </c>
      <c r="C1063" s="101" t="s">
        <v>561</v>
      </c>
      <c r="D1063" s="101" t="s">
        <v>112</v>
      </c>
      <c r="E1063" s="101" t="s">
        <v>583</v>
      </c>
      <c r="F1063" s="101" t="s">
        <v>178</v>
      </c>
      <c r="G1063" s="101" t="s">
        <v>1412</v>
      </c>
      <c r="H1063" s="102">
        <v>996</v>
      </c>
      <c r="I1063" s="100">
        <v>1</v>
      </c>
      <c r="J1063" s="103">
        <f>นครพนม!F152</f>
        <v>371663.14</v>
      </c>
      <c r="K1063" s="104">
        <f>นครพนม!AM152</f>
        <v>438323.81</v>
      </c>
      <c r="L1063" s="105">
        <f>นครพนม!AN152</f>
        <v>1253715.74</v>
      </c>
      <c r="M1063" s="105">
        <f>นครพนม!AO152</f>
        <v>1169803.31</v>
      </c>
      <c r="N1063" s="101"/>
      <c r="O1063" s="101"/>
      <c r="P1063" s="101"/>
      <c r="Q1063" s="93">
        <f t="shared" si="38"/>
        <v>83912.429999999935</v>
      </c>
      <c r="R1063" s="94">
        <f t="shared" si="39"/>
        <v>1258.7507429718876</v>
      </c>
    </row>
    <row r="1064" spans="1:18" x14ac:dyDescent="0.35">
      <c r="A1064" s="100">
        <v>4</v>
      </c>
      <c r="B1064" s="101" t="s">
        <v>56</v>
      </c>
      <c r="C1064" s="101" t="s">
        <v>561</v>
      </c>
      <c r="D1064" s="101" t="s">
        <v>112</v>
      </c>
      <c r="E1064" s="101" t="s">
        <v>583</v>
      </c>
      <c r="F1064" s="101" t="s">
        <v>178</v>
      </c>
      <c r="G1064" s="101" t="s">
        <v>1413</v>
      </c>
      <c r="H1064" s="102">
        <v>3861</v>
      </c>
      <c r="I1064" s="100">
        <v>3</v>
      </c>
      <c r="J1064" s="103">
        <f>นครพนม!F153</f>
        <v>840106.62</v>
      </c>
      <c r="K1064" s="104">
        <f>นครพนม!AM153</f>
        <v>764550.41</v>
      </c>
      <c r="L1064" s="105">
        <f>นครพนม!AN153</f>
        <v>2106884.85</v>
      </c>
      <c r="M1064" s="105">
        <f>นครพนม!AO153</f>
        <v>1605838.27</v>
      </c>
      <c r="N1064" s="101"/>
      <c r="O1064" s="101"/>
      <c r="P1064" s="101"/>
      <c r="Q1064" s="93">
        <f t="shared" si="38"/>
        <v>501046.58000000007</v>
      </c>
      <c r="R1064" s="94">
        <f t="shared" si="39"/>
        <v>545.68372183372185</v>
      </c>
    </row>
    <row r="1065" spans="1:18" x14ac:dyDescent="0.35">
      <c r="A1065" s="100">
        <v>5</v>
      </c>
      <c r="B1065" s="101" t="s">
        <v>56</v>
      </c>
      <c r="C1065" s="101" t="s">
        <v>561</v>
      </c>
      <c r="D1065" s="101" t="s">
        <v>112</v>
      </c>
      <c r="E1065" s="101" t="s">
        <v>583</v>
      </c>
      <c r="F1065" s="101" t="s">
        <v>178</v>
      </c>
      <c r="G1065" s="101" t="s">
        <v>1414</v>
      </c>
      <c r="H1065" s="102">
        <v>1812</v>
      </c>
      <c r="I1065" s="100">
        <v>2</v>
      </c>
      <c r="J1065" s="103">
        <f>นครพนม!F154</f>
        <v>357083.97</v>
      </c>
      <c r="K1065" s="104">
        <f>นครพนม!AM154</f>
        <v>312421.70999999996</v>
      </c>
      <c r="L1065" s="105">
        <f>นครพนม!AN154</f>
        <v>1414339.1600000001</v>
      </c>
      <c r="M1065" s="105">
        <f>นครพนม!AO154</f>
        <v>1411050.42</v>
      </c>
      <c r="N1065" s="101"/>
      <c r="O1065" s="101"/>
      <c r="P1065" s="101"/>
      <c r="Q1065" s="93">
        <f t="shared" si="38"/>
        <v>3288.7400000002235</v>
      </c>
      <c r="R1065" s="94">
        <f t="shared" si="39"/>
        <v>780.54037527593823</v>
      </c>
    </row>
    <row r="1066" spans="1:18" s="112" customFormat="1" x14ac:dyDescent="0.35">
      <c r="A1066" s="106">
        <v>12</v>
      </c>
      <c r="B1066" s="107" t="s">
        <v>56</v>
      </c>
      <c r="C1066" s="107"/>
      <c r="D1066" s="107"/>
      <c r="E1066" s="107" t="s">
        <v>75</v>
      </c>
      <c r="F1066" s="107"/>
      <c r="G1066" s="107" t="s">
        <v>585</v>
      </c>
      <c r="H1066" s="113">
        <f>SUM(H1062:H1065)</f>
        <v>9221</v>
      </c>
      <c r="I1066" s="106"/>
      <c r="J1066" s="109">
        <f>SUM(J1061:J1065)</f>
        <v>2002447.1900000002</v>
      </c>
      <c r="K1066" s="144">
        <f>SUM(K1061:K1065)</f>
        <v>2010799.62</v>
      </c>
      <c r="L1066" s="109">
        <f>SUM(L1061:L1065)</f>
        <v>6396290.790000001</v>
      </c>
      <c r="M1066" s="109">
        <f>SUM(M1061:M1065)</f>
        <v>5594463.1200000001</v>
      </c>
      <c r="N1066" s="107">
        <v>4</v>
      </c>
      <c r="O1066" s="107">
        <v>4</v>
      </c>
      <c r="P1066" s="107">
        <f>N1066-O1066</f>
        <v>0</v>
      </c>
      <c r="Q1066" s="110">
        <f t="shared" si="38"/>
        <v>801827.67000000086</v>
      </c>
      <c r="R1066" s="111">
        <f t="shared" si="39"/>
        <v>693.66563171022676</v>
      </c>
    </row>
    <row r="1067" spans="1:18" s="112" customFormat="1" x14ac:dyDescent="0.35">
      <c r="A1067" s="179"/>
      <c r="B1067" s="180" t="s">
        <v>56</v>
      </c>
      <c r="C1067" s="180" t="s">
        <v>56</v>
      </c>
      <c r="D1067" s="180" t="s">
        <v>56</v>
      </c>
      <c r="E1067" s="180" t="s">
        <v>56</v>
      </c>
      <c r="F1067" s="180"/>
      <c r="G1067" s="180" t="s">
        <v>586</v>
      </c>
      <c r="H1067" s="181">
        <f>H918+H929+H948+H959+H976+H988+H1009+H1029+H1040+H1053+H1060+H1066</f>
        <v>429728</v>
      </c>
      <c r="I1067" s="179"/>
      <c r="J1067" s="182">
        <f t="shared" ref="J1067:O1067" si="40">J918+J929+J948+J959+J976+J988+J1009+J1029+J1040+J1053+J1060+J1066</f>
        <v>66179784.68</v>
      </c>
      <c r="K1067" s="183">
        <f t="shared" si="40"/>
        <v>77219493.570000008</v>
      </c>
      <c r="L1067" s="182">
        <f t="shared" si="40"/>
        <v>234497179.74000001</v>
      </c>
      <c r="M1067" s="182">
        <f t="shared" si="40"/>
        <v>216011064.85000002</v>
      </c>
      <c r="N1067" s="180">
        <f t="shared" si="40"/>
        <v>151</v>
      </c>
      <c r="O1067" s="180">
        <f t="shared" si="40"/>
        <v>151</v>
      </c>
      <c r="P1067" s="180">
        <f>N1067-O1067</f>
        <v>0</v>
      </c>
      <c r="Q1067" s="110">
        <f t="shared" si="38"/>
        <v>18486114.889999986</v>
      </c>
      <c r="R1067" s="111">
        <f t="shared" si="39"/>
        <v>545.68745750800508</v>
      </c>
    </row>
    <row r="1068" spans="1:18" x14ac:dyDescent="0.35">
      <c r="A1068" s="200"/>
      <c r="B1068" s="201"/>
      <c r="C1068" s="201"/>
      <c r="D1068" s="201"/>
      <c r="E1068" s="409" t="s">
        <v>587</v>
      </c>
      <c r="F1068" s="410"/>
      <c r="G1068" s="411"/>
      <c r="H1068" s="202"/>
      <c r="I1068" s="200"/>
      <c r="J1068" s="203">
        <f>J1067/O1067</f>
        <v>438276.71973509935</v>
      </c>
      <c r="K1068" s="204">
        <f>K1067/O1067</f>
        <v>511387.37463576166</v>
      </c>
      <c r="L1068" s="203">
        <f>L1067/O1067</f>
        <v>1552961.4552317881</v>
      </c>
      <c r="M1068" s="203">
        <f>M1067/O1067</f>
        <v>1430536.8533112584</v>
      </c>
      <c r="N1068" s="205"/>
      <c r="O1068" s="205"/>
      <c r="P1068" s="201"/>
      <c r="Q1068" s="93">
        <f t="shared" si="38"/>
        <v>122424.60192052973</v>
      </c>
      <c r="R1068" s="111"/>
    </row>
    <row r="1069" spans="1:18" s="112" customFormat="1" x14ac:dyDescent="0.35">
      <c r="A1069" s="205"/>
      <c r="B1069" s="205"/>
      <c r="C1069" s="205"/>
      <c r="D1069" s="205"/>
      <c r="E1069" s="384" t="s">
        <v>592</v>
      </c>
      <c r="F1069" s="385"/>
      <c r="G1069" s="386"/>
      <c r="H1069" s="206">
        <f>H82+H179+H433+H590+H684+H890+H1067</f>
        <v>3414136</v>
      </c>
      <c r="I1069" s="207"/>
      <c r="J1069" s="203">
        <f t="shared" ref="J1069:P1069" si="41">J82+J179+J433+J590+J684+J890+J1067</f>
        <v>578673815.04999995</v>
      </c>
      <c r="K1069" s="204">
        <f t="shared" si="41"/>
        <v>618430450.88500011</v>
      </c>
      <c r="L1069" s="203">
        <f t="shared" si="41"/>
        <v>1919562013.9999998</v>
      </c>
      <c r="M1069" s="203">
        <f t="shared" si="41"/>
        <v>1717518296.2049999</v>
      </c>
      <c r="N1069" s="208">
        <f t="shared" si="41"/>
        <v>874</v>
      </c>
      <c r="O1069" s="208">
        <f t="shared" si="41"/>
        <v>874</v>
      </c>
      <c r="P1069" s="208">
        <f t="shared" si="41"/>
        <v>0</v>
      </c>
      <c r="Q1069" s="110">
        <f>L1069-M1069</f>
        <v>202043717.79499984</v>
      </c>
      <c r="R1069" s="111">
        <f t="shared" si="39"/>
        <v>562.23946966377434</v>
      </c>
    </row>
    <row r="1070" spans="1:18" s="112" customFormat="1" x14ac:dyDescent="0.35">
      <c r="A1070" s="205"/>
      <c r="B1070" s="205"/>
      <c r="C1070" s="205"/>
      <c r="D1070" s="205"/>
      <c r="E1070" s="384" t="s">
        <v>593</v>
      </c>
      <c r="F1070" s="385"/>
      <c r="G1070" s="386"/>
      <c r="H1070" s="206"/>
      <c r="I1070" s="207"/>
      <c r="J1070" s="203">
        <f>J1069/O1069</f>
        <v>662098.18655606406</v>
      </c>
      <c r="K1070" s="203">
        <f>K1069/O1069</f>
        <v>707586.32824370719</v>
      </c>
      <c r="L1070" s="203">
        <f>L1069/O1069</f>
        <v>2196295.2105263155</v>
      </c>
      <c r="M1070" s="203">
        <f>M1069/O1069</f>
        <v>1965123.9087013728</v>
      </c>
      <c r="N1070" s="205"/>
      <c r="O1070" s="205"/>
      <c r="P1070" s="205"/>
      <c r="Q1070" s="110">
        <f>L1070-M1070</f>
        <v>231171.3018249427</v>
      </c>
      <c r="R1070" s="111"/>
    </row>
    <row r="1073" spans="11:13" x14ac:dyDescent="0.35">
      <c r="K1073" s="210"/>
      <c r="M1073" s="210"/>
    </row>
    <row r="1074" spans="11:13" x14ac:dyDescent="0.35">
      <c r="K1074" s="210"/>
      <c r="M1074" s="210"/>
    </row>
    <row r="1075" spans="11:13" x14ac:dyDescent="0.35">
      <c r="K1075" s="210"/>
      <c r="M1075" s="210"/>
    </row>
    <row r="1076" spans="11:13" x14ac:dyDescent="0.35">
      <c r="K1076" s="210"/>
      <c r="M1076" s="210"/>
    </row>
    <row r="1077" spans="11:13" x14ac:dyDescent="0.35">
      <c r="K1077" s="210"/>
      <c r="M1077" s="210"/>
    </row>
    <row r="1078" spans="11:13" x14ac:dyDescent="0.35">
      <c r="K1078" s="210"/>
      <c r="M1078" s="210"/>
    </row>
    <row r="1079" spans="11:13" x14ac:dyDescent="0.35">
      <c r="K1079" s="210"/>
      <c r="M1079" s="210"/>
    </row>
    <row r="1080" spans="11:13" x14ac:dyDescent="0.35">
      <c r="K1080" s="210"/>
      <c r="M1080" s="210"/>
    </row>
    <row r="1081" spans="11:13" x14ac:dyDescent="0.35">
      <c r="K1081" s="210"/>
      <c r="M1081" s="210"/>
    </row>
  </sheetData>
  <autoFilter ref="A4:WVN1070"/>
  <mergeCells count="28">
    <mergeCell ref="N3:P3"/>
    <mergeCell ref="M3:M4"/>
    <mergeCell ref="Q3:Q4"/>
    <mergeCell ref="E1069:G1069"/>
    <mergeCell ref="E83:G83"/>
    <mergeCell ref="J3:J4"/>
    <mergeCell ref="K3:K4"/>
    <mergeCell ref="F3:F4"/>
    <mergeCell ref="G3:G4"/>
    <mergeCell ref="H3:H4"/>
    <mergeCell ref="I3:I4"/>
    <mergeCell ref="E1068:G1068"/>
    <mergeCell ref="S3:S4"/>
    <mergeCell ref="E1070:G1070"/>
    <mergeCell ref="A1:L1"/>
    <mergeCell ref="A2:L2"/>
    <mergeCell ref="E685:G685"/>
    <mergeCell ref="E891:G891"/>
    <mergeCell ref="E591:G591"/>
    <mergeCell ref="A3:A4"/>
    <mergeCell ref="B3:B4"/>
    <mergeCell ref="C3:C4"/>
    <mergeCell ref="D3:D4"/>
    <mergeCell ref="E3:E4"/>
    <mergeCell ref="E180:G180"/>
    <mergeCell ref="E434:G434"/>
    <mergeCell ref="L3:L4"/>
    <mergeCell ref="R3:R4"/>
  </mergeCells>
  <conditionalFormatting sqref="L1061:M1061 L21:M21 L35:M35 L48:M48 L53:M53 L59:M59 L67:M67 L75:M75 L1071:M1048576 L417:M418 L420:M425 L3:M19 L84:M104 L106:M118 L120:M134 L136:M153 L155:M168 L170:M177 L181:M209 L211:M222 L224:M235 L255:M264 L266:M280 L282:M288 L290:M294 L296:M308 L310:M320 L322:M337 L339:M359 L361:M370 L372:M385 L387:M392 L394:M398 L400:M409 L411:M415 L427:M431 L435:M454 L456:M461 L463:M477 L479:M489 L491:M504 L506:M511 L513:M519 L521:M530 L532:M549 L551:M556 L558:M563 L565:M571 L573:M581 L583:M588 L592:M609 L611:M621 L623:M638 L640:M646 L648:M653 L655:M658 L660:M667 L669:M675 L677:M682 L686:M710 L712:M718 L720:M725 L727:M741 L743:M750 L752:M761 L763:M767 L769:M787 L789:M795 L797:M807 L809:M820 L822:M842 L844:M848 L850:M854 L856:M861 L863:M869 L892:M917 L919:M928 L930:M947 L949:M958 L960:M975 L977:M987 L989:M1008 L1010:M1028 L1030:M1039 L1041:M1052 L1054:M1059 L237:M253 L880:M888 L871:M878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1062:M1065">
    <cfRule type="containsText" dxfId="6" priority="10" operator="containsText" text="น้อยกว่ากลุ่ม">
      <formula>NOT(ISERROR(SEARCH("น้อยกว่ากลุ่ม",L1062)))</formula>
    </cfRule>
  </conditionalFormatting>
  <conditionalFormatting sqref="L22:M33">
    <cfRule type="containsText" dxfId="5" priority="9" operator="containsText" text="น้อยกว่ากลุ่ม">
      <formula>NOT(ISERROR(SEARCH("น้อยกว่ากลุ่ม",L22)))</formula>
    </cfRule>
  </conditionalFormatting>
  <conditionalFormatting sqref="L36:M46">
    <cfRule type="containsText" dxfId="4" priority="8" operator="containsText" text="น้อยกว่ากลุ่ม">
      <formula>NOT(ISERROR(SEARCH("น้อยกว่ากลุ่ม",L36)))</formula>
    </cfRule>
  </conditionalFormatting>
  <conditionalFormatting sqref="L49:M51">
    <cfRule type="containsText" dxfId="3" priority="7" operator="containsText" text="น้อยกว่ากลุ่ม">
      <formula>NOT(ISERROR(SEARCH("น้อยกว่ากลุ่ม",L49)))</formula>
    </cfRule>
  </conditionalFormatting>
  <conditionalFormatting sqref="L54:M57">
    <cfRule type="containsText" dxfId="2" priority="6" operator="containsText" text="น้อยกว่ากลุ่ม">
      <formula>NOT(ISERROR(SEARCH("น้อยกว่ากลุ่ม",L54)))</formula>
    </cfRule>
  </conditionalFormatting>
  <conditionalFormatting sqref="L60:M64">
    <cfRule type="containsText" dxfId="1" priority="2" operator="containsText" text="น้อยกว่ากลุ่ม">
      <formula>NOT(ISERROR(SEARCH("น้อยกว่ากลุ่ม",L60)))</formula>
    </cfRule>
  </conditionalFormatting>
  <conditionalFormatting sqref="L68:M73">
    <cfRule type="containsText" dxfId="0" priority="1" operator="containsText" text="น้อยกว่ากลุ่ม">
      <formula>NOT(ISERROR(SEARCH("น้อยกว่ากลุ่ม",L68)))</formula>
    </cfRule>
  </conditionalFormatting>
  <pageMargins left="0.23622047244094491" right="3.937007874015748E-2" top="0.51181102362204722" bottom="0.35433070866141736" header="0.31496062992125984" footer="0.19685039370078741"/>
  <pageSetup paperSize="9" scale="60" orientation="portrait" r:id="rId1"/>
  <headerFooter>
    <oddFooter>หน้าที่ &amp;P จาก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K151"/>
  <sheetViews>
    <sheetView topLeftCell="Z1" zoomScale="62" zoomScaleNormal="62" workbookViewId="0">
      <selection activeCell="AH30" sqref="AH30"/>
    </sheetView>
  </sheetViews>
  <sheetFormatPr defaultColWidth="4.875" defaultRowHeight="14.25" x14ac:dyDescent="0.2"/>
  <cols>
    <col min="1" max="1" width="6.125" style="265" bestFit="1" customWidth="1"/>
    <col min="2" max="2" width="13.25" style="265" bestFit="1" customWidth="1"/>
    <col min="3" max="3" width="8.25" style="265" bestFit="1" customWidth="1"/>
    <col min="4" max="4" width="27.375" style="265" bestFit="1" customWidth="1"/>
    <col min="5" max="5" width="27.375" style="251"/>
    <col min="6" max="8" width="27.375" style="244"/>
    <col min="9" max="11" width="27.375" style="251"/>
    <col min="12" max="15" width="27.375" style="245"/>
    <col min="16" max="19" width="27.375" style="251"/>
    <col min="20" max="25" width="27.375" style="40"/>
    <col min="26" max="30" width="27.375" style="246"/>
    <col min="31" max="31" width="33.25" style="246" bestFit="1" customWidth="1"/>
    <col min="32" max="32" width="15.125" style="267" bestFit="1" customWidth="1"/>
    <col min="33" max="33" width="15.75" style="280" bestFit="1" customWidth="1"/>
    <col min="34" max="34" width="14" style="269" bestFit="1" customWidth="1"/>
    <col min="35" max="35" width="15.875" style="281" bestFit="1" customWidth="1"/>
    <col min="36" max="36" width="16.625" style="282" bestFit="1" customWidth="1"/>
    <col min="37" max="37" width="14.875" style="269" bestFit="1" customWidth="1"/>
    <col min="38" max="16384" width="4.875" style="273"/>
  </cols>
  <sheetData>
    <row r="1" spans="1:37" x14ac:dyDescent="0.2">
      <c r="E1" s="251" t="s">
        <v>2456</v>
      </c>
      <c r="F1" s="244" t="s">
        <v>2457</v>
      </c>
      <c r="G1" s="244" t="s">
        <v>2458</v>
      </c>
      <c r="H1" s="244" t="s">
        <v>2459</v>
      </c>
      <c r="I1" s="251" t="s">
        <v>2460</v>
      </c>
      <c r="J1" s="251" t="s">
        <v>2461</v>
      </c>
      <c r="K1" s="251" t="s">
        <v>2462</v>
      </c>
      <c r="L1" s="245" t="s">
        <v>2463</v>
      </c>
      <c r="M1" s="245" t="s">
        <v>2464</v>
      </c>
      <c r="N1" s="245" t="s">
        <v>2465</v>
      </c>
      <c r="O1" s="245" t="s">
        <v>2466</v>
      </c>
      <c r="P1" s="251" t="s">
        <v>2467</v>
      </c>
      <c r="Q1" s="251" t="s">
        <v>2468</v>
      </c>
      <c r="R1" s="251" t="s">
        <v>2469</v>
      </c>
      <c r="S1" s="251" t="s">
        <v>2470</v>
      </c>
      <c r="T1" s="40" t="s">
        <v>2471</v>
      </c>
      <c r="U1" s="40" t="s">
        <v>2472</v>
      </c>
      <c r="V1" s="40" t="s">
        <v>2473</v>
      </c>
      <c r="W1" s="40" t="s">
        <v>2474</v>
      </c>
      <c r="X1" s="40" t="s">
        <v>2475</v>
      </c>
      <c r="Y1" s="40" t="s">
        <v>2476</v>
      </c>
      <c r="Z1" s="246" t="s">
        <v>2477</v>
      </c>
      <c r="AA1" s="246" t="s">
        <v>2478</v>
      </c>
      <c r="AB1" s="246" t="s">
        <v>2479</v>
      </c>
      <c r="AC1" s="246" t="s">
        <v>2480</v>
      </c>
      <c r="AD1" s="246" t="s">
        <v>2481</v>
      </c>
      <c r="AE1" s="246" t="s">
        <v>2482</v>
      </c>
      <c r="AF1" s="267" t="s">
        <v>6</v>
      </c>
      <c r="AG1" s="268" t="s">
        <v>7</v>
      </c>
      <c r="AH1" s="269" t="s">
        <v>8</v>
      </c>
      <c r="AI1" s="270" t="s">
        <v>9</v>
      </c>
      <c r="AJ1" s="271" t="s">
        <v>10</v>
      </c>
      <c r="AK1" s="272" t="s">
        <v>11</v>
      </c>
    </row>
    <row r="2" spans="1:37" x14ac:dyDescent="0.2">
      <c r="E2" s="251" t="s">
        <v>2483</v>
      </c>
      <c r="F2" s="244" t="s">
        <v>2484</v>
      </c>
      <c r="G2" s="244" t="s">
        <v>2485</v>
      </c>
      <c r="H2" s="244" t="s">
        <v>2486</v>
      </c>
      <c r="I2" s="251" t="s">
        <v>2487</v>
      </c>
      <c r="J2" s="251" t="s">
        <v>2488</v>
      </c>
      <c r="K2" s="251" t="s">
        <v>2489</v>
      </c>
      <c r="L2" s="245" t="s">
        <v>2490</v>
      </c>
      <c r="M2" s="245" t="s">
        <v>2491</v>
      </c>
      <c r="N2" s="245" t="s">
        <v>2492</v>
      </c>
      <c r="O2" s="245" t="s">
        <v>2493</v>
      </c>
      <c r="P2" s="251" t="s">
        <v>2494</v>
      </c>
      <c r="Q2" s="251" t="s">
        <v>2495</v>
      </c>
      <c r="R2" s="251" t="s">
        <v>2496</v>
      </c>
      <c r="S2" s="251" t="s">
        <v>2497</v>
      </c>
      <c r="T2" s="40" t="s">
        <v>2498</v>
      </c>
      <c r="U2" s="40" t="s">
        <v>2499</v>
      </c>
      <c r="V2" s="40" t="s">
        <v>2500</v>
      </c>
      <c r="W2" s="40" t="s">
        <v>2501</v>
      </c>
      <c r="X2" s="40" t="s">
        <v>2502</v>
      </c>
      <c r="Y2" s="40" t="s">
        <v>2503</v>
      </c>
      <c r="Z2" s="246" t="s">
        <v>2504</v>
      </c>
      <c r="AA2" s="246" t="s">
        <v>2505</v>
      </c>
      <c r="AB2" s="246" t="s">
        <v>2506</v>
      </c>
      <c r="AC2" s="246" t="s">
        <v>2507</v>
      </c>
      <c r="AD2" s="246" t="s">
        <v>2508</v>
      </c>
      <c r="AE2" s="246" t="s">
        <v>2509</v>
      </c>
    </row>
    <row r="3" spans="1:37" x14ac:dyDescent="0.2">
      <c r="E3" s="251" t="s">
        <v>2510</v>
      </c>
      <c r="F3" s="244">
        <v>51565513.100000001</v>
      </c>
      <c r="G3" s="244">
        <v>1261272</v>
      </c>
      <c r="H3" s="244">
        <v>3518723.37</v>
      </c>
      <c r="I3" s="251">
        <v>68509905.109999999</v>
      </c>
      <c r="J3" s="251">
        <v>28459546.359999999</v>
      </c>
      <c r="K3" s="251">
        <v>74001</v>
      </c>
      <c r="L3" s="245">
        <v>1010623.1</v>
      </c>
      <c r="M3" s="245">
        <v>1643971.63</v>
      </c>
      <c r="N3" s="245">
        <v>21078639.859999999</v>
      </c>
      <c r="O3" s="245">
        <v>1545103.68</v>
      </c>
      <c r="P3" s="251">
        <v>139559</v>
      </c>
      <c r="Q3" s="251">
        <v>-13766216.32</v>
      </c>
      <c r="R3" s="251">
        <v>10935533.93</v>
      </c>
      <c r="S3" s="251">
        <v>141376100.11000001</v>
      </c>
      <c r="T3" s="40">
        <v>87276883.25</v>
      </c>
      <c r="U3" s="40">
        <v>1700297</v>
      </c>
      <c r="V3" s="40">
        <v>58162.54</v>
      </c>
      <c r="W3" s="40">
        <v>0</v>
      </c>
      <c r="X3" s="40">
        <v>41005625.850000001</v>
      </c>
      <c r="Y3" s="40">
        <v>2943801.59</v>
      </c>
      <c r="Z3" s="246">
        <v>65477951.189999998</v>
      </c>
      <c r="AA3" s="246">
        <v>220763.25</v>
      </c>
      <c r="AB3" s="246">
        <v>164774</v>
      </c>
      <c r="AC3" s="246">
        <v>44443700.799999997</v>
      </c>
      <c r="AD3" s="246">
        <v>11506240.970000001</v>
      </c>
      <c r="AE3" s="246">
        <v>2700731.3</v>
      </c>
      <c r="AF3" s="267">
        <f t="shared" ref="AF3:AK3" si="0">SUM(AF4:AF71)</f>
        <v>56345508.469999991</v>
      </c>
      <c r="AG3" s="274">
        <f t="shared" si="0"/>
        <v>25278338.269999996</v>
      </c>
      <c r="AH3" s="269">
        <f t="shared" si="0"/>
        <v>31067170.200000003</v>
      </c>
      <c r="AI3" s="275">
        <f t="shared" si="0"/>
        <v>132984770.22999999</v>
      </c>
      <c r="AJ3" s="276">
        <f t="shared" si="0"/>
        <v>124514161.51000001</v>
      </c>
      <c r="AK3" s="269">
        <f t="shared" si="0"/>
        <v>8470608.7200000025</v>
      </c>
    </row>
    <row r="4" spans="1:37" x14ac:dyDescent="0.2">
      <c r="AF4" s="267">
        <f t="shared" ref="AF4:AF35" si="1">SUM(F4:H4)</f>
        <v>0</v>
      </c>
      <c r="AG4" s="274">
        <f t="shared" ref="AG4:AG35" si="2">SUM(L4:O4)</f>
        <v>0</v>
      </c>
      <c r="AH4" s="269">
        <f>AF4-AG4</f>
        <v>0</v>
      </c>
      <c r="AI4" s="275">
        <f>SUM(T4:Y4)</f>
        <v>0</v>
      </c>
      <c r="AJ4" s="276">
        <f>SUM(Z4:AE4)</f>
        <v>0</v>
      </c>
      <c r="AK4" s="269">
        <f>AI4-AJ4</f>
        <v>0</v>
      </c>
    </row>
    <row r="5" spans="1:37" x14ac:dyDescent="0.2">
      <c r="AF5" s="267">
        <f t="shared" si="1"/>
        <v>0</v>
      </c>
      <c r="AG5" s="274">
        <f t="shared" si="2"/>
        <v>0</v>
      </c>
      <c r="AH5" s="269">
        <f t="shared" ref="AH5:AH68" si="3">AF5-AG5</f>
        <v>0</v>
      </c>
      <c r="AI5" s="275">
        <f t="shared" ref="AI5:AI68" si="4">SUM(T5:Y5)</f>
        <v>0</v>
      </c>
      <c r="AJ5" s="276">
        <f t="shared" ref="AJ5:AJ68" si="5">SUM(Z5:AE5)</f>
        <v>0</v>
      </c>
      <c r="AK5" s="269">
        <f t="shared" ref="AK5:AK69" si="6">AI5-AJ5</f>
        <v>0</v>
      </c>
    </row>
    <row r="6" spans="1:37" x14ac:dyDescent="0.2">
      <c r="E6" s="251" t="s">
        <v>3366</v>
      </c>
      <c r="F6" s="244">
        <v>18479.88</v>
      </c>
      <c r="I6" s="251">
        <v>2930905.86</v>
      </c>
      <c r="J6" s="251">
        <v>445970.64</v>
      </c>
      <c r="N6" s="245">
        <v>10000</v>
      </c>
      <c r="O6" s="245">
        <v>464008.1</v>
      </c>
      <c r="R6" s="251">
        <v>3129292.32</v>
      </c>
      <c r="S6" s="251">
        <v>13498.58</v>
      </c>
      <c r="V6" s="40">
        <v>24.02</v>
      </c>
      <c r="X6" s="40">
        <v>1386780</v>
      </c>
      <c r="Z6" s="246">
        <v>1386780</v>
      </c>
      <c r="AD6" s="246">
        <v>221466.64</v>
      </c>
      <c r="AF6" s="267">
        <f t="shared" si="1"/>
        <v>18479.88</v>
      </c>
      <c r="AG6" s="274">
        <f t="shared" si="2"/>
        <v>474008.1</v>
      </c>
      <c r="AH6" s="269">
        <f t="shared" si="3"/>
        <v>-455528.22</v>
      </c>
      <c r="AI6" s="275">
        <f t="shared" si="4"/>
        <v>1386804.02</v>
      </c>
      <c r="AJ6" s="276">
        <f t="shared" si="5"/>
        <v>1608246.6400000001</v>
      </c>
      <c r="AK6" s="269">
        <f t="shared" si="6"/>
        <v>-221442.62000000011</v>
      </c>
    </row>
    <row r="7" spans="1:37" x14ac:dyDescent="0.2">
      <c r="E7" s="251" t="s">
        <v>2511</v>
      </c>
      <c r="F7" s="244">
        <v>31989.38</v>
      </c>
      <c r="H7" s="244">
        <v>3640</v>
      </c>
      <c r="I7" s="251">
        <v>2734185.28</v>
      </c>
      <c r="J7" s="251">
        <v>25879.84</v>
      </c>
      <c r="O7" s="245">
        <v>16960</v>
      </c>
      <c r="R7" s="251">
        <v>2084587.41</v>
      </c>
      <c r="S7" s="251">
        <v>840540.25</v>
      </c>
      <c r="V7" s="40">
        <v>64.64</v>
      </c>
      <c r="X7" s="40">
        <v>4311210</v>
      </c>
      <c r="Y7" s="40">
        <v>41515.199999999997</v>
      </c>
      <c r="Z7" s="246">
        <v>4323710</v>
      </c>
      <c r="AC7" s="246">
        <v>30165.200000000001</v>
      </c>
      <c r="AD7" s="246">
        <v>130977.8</v>
      </c>
      <c r="AE7" s="246">
        <v>14330</v>
      </c>
      <c r="AF7" s="267">
        <f t="shared" si="1"/>
        <v>35629.380000000005</v>
      </c>
      <c r="AG7" s="274">
        <f t="shared" si="2"/>
        <v>16960</v>
      </c>
      <c r="AH7" s="269">
        <f t="shared" si="3"/>
        <v>18669.380000000005</v>
      </c>
      <c r="AI7" s="275">
        <f t="shared" si="4"/>
        <v>4352789.84</v>
      </c>
      <c r="AJ7" s="276">
        <f t="shared" si="5"/>
        <v>4499183</v>
      </c>
      <c r="AK7" s="269">
        <f t="shared" si="6"/>
        <v>-146393.16000000015</v>
      </c>
    </row>
    <row r="8" spans="1:37" x14ac:dyDescent="0.2">
      <c r="E8" s="251" t="s">
        <v>2512</v>
      </c>
      <c r="F8" s="244">
        <v>28956.28</v>
      </c>
      <c r="I8" s="251">
        <v>575124.06000000006</v>
      </c>
      <c r="J8" s="251">
        <v>3</v>
      </c>
      <c r="N8" s="245">
        <v>13200</v>
      </c>
      <c r="S8" s="251">
        <v>2129382.7599999998</v>
      </c>
      <c r="V8" s="40">
        <v>594.20000000000005</v>
      </c>
      <c r="X8" s="40">
        <v>506460</v>
      </c>
      <c r="Y8" s="40">
        <v>166846.92000000001</v>
      </c>
      <c r="Z8" s="246">
        <v>608264</v>
      </c>
      <c r="AA8" s="246">
        <v>7380.45</v>
      </c>
      <c r="AC8" s="246">
        <v>177409.84</v>
      </c>
      <c r="AD8" s="246">
        <v>56606.62</v>
      </c>
      <c r="AF8" s="267">
        <f t="shared" si="1"/>
        <v>28956.28</v>
      </c>
      <c r="AG8" s="274">
        <f t="shared" si="2"/>
        <v>13200</v>
      </c>
      <c r="AH8" s="269">
        <f t="shared" si="3"/>
        <v>15756.279999999999</v>
      </c>
      <c r="AI8" s="275">
        <f t="shared" si="4"/>
        <v>673901.12</v>
      </c>
      <c r="AJ8" s="276">
        <f t="shared" si="5"/>
        <v>849660.90999999992</v>
      </c>
      <c r="AK8" s="269">
        <f t="shared" si="6"/>
        <v>-175759.78999999992</v>
      </c>
    </row>
    <row r="9" spans="1:37" x14ac:dyDescent="0.2">
      <c r="E9" s="251" t="s">
        <v>2513</v>
      </c>
      <c r="F9" s="244">
        <v>5120</v>
      </c>
      <c r="I9" s="251">
        <v>3523566.68</v>
      </c>
      <c r="J9" s="251">
        <v>70956.98</v>
      </c>
      <c r="N9" s="245">
        <v>5120</v>
      </c>
      <c r="R9" s="251">
        <v>301790.15999999997</v>
      </c>
      <c r="T9" s="40">
        <v>4880</v>
      </c>
      <c r="X9" s="40">
        <v>1053346.26</v>
      </c>
      <c r="Y9" s="40">
        <v>184308</v>
      </c>
      <c r="Z9" s="246">
        <v>1054966.26</v>
      </c>
      <c r="AB9" s="246">
        <v>8598</v>
      </c>
      <c r="AC9" s="246">
        <v>130884.95</v>
      </c>
      <c r="AD9" s="246">
        <v>19350.7</v>
      </c>
      <c r="AF9" s="267">
        <f t="shared" si="1"/>
        <v>5120</v>
      </c>
      <c r="AG9" s="274">
        <f t="shared" si="2"/>
        <v>5120</v>
      </c>
      <c r="AH9" s="269">
        <f t="shared" si="3"/>
        <v>0</v>
      </c>
      <c r="AI9" s="275">
        <f t="shared" si="4"/>
        <v>1242534.26</v>
      </c>
      <c r="AJ9" s="276">
        <f t="shared" si="5"/>
        <v>1213799.9099999999</v>
      </c>
      <c r="AK9" s="269">
        <f t="shared" si="6"/>
        <v>28734.350000000093</v>
      </c>
    </row>
    <row r="10" spans="1:37" x14ac:dyDescent="0.2">
      <c r="A10" s="265" t="s">
        <v>173</v>
      </c>
      <c r="B10" s="265" t="s">
        <v>174</v>
      </c>
      <c r="C10" s="265">
        <v>9017</v>
      </c>
      <c r="D10" s="265" t="s">
        <v>179</v>
      </c>
      <c r="E10" s="251" t="s">
        <v>179</v>
      </c>
      <c r="F10" s="244">
        <v>1540951.13</v>
      </c>
      <c r="G10" s="244">
        <v>9861</v>
      </c>
      <c r="H10" s="244">
        <v>50505.07</v>
      </c>
      <c r="I10" s="251">
        <v>294925.44</v>
      </c>
      <c r="J10" s="251">
        <v>-42484.79</v>
      </c>
      <c r="M10" s="245">
        <v>50872.3</v>
      </c>
      <c r="N10" s="245">
        <v>570478</v>
      </c>
      <c r="O10" s="245">
        <v>0</v>
      </c>
      <c r="R10" s="251">
        <v>-1256389.6399999999</v>
      </c>
      <c r="S10" s="251">
        <v>2551683.71</v>
      </c>
      <c r="T10" s="40">
        <v>2210372.0299999998</v>
      </c>
      <c r="V10" s="40">
        <v>1702.59</v>
      </c>
      <c r="X10" s="40">
        <v>820754.4</v>
      </c>
      <c r="Y10" s="40">
        <v>24000</v>
      </c>
      <c r="Z10" s="246">
        <v>1635534.4</v>
      </c>
      <c r="AC10" s="246">
        <v>1029869.74</v>
      </c>
      <c r="AD10" s="246">
        <v>232414.4</v>
      </c>
      <c r="AE10" s="246">
        <v>51500</v>
      </c>
      <c r="AF10" s="267">
        <f t="shared" si="1"/>
        <v>1601317.2</v>
      </c>
      <c r="AG10" s="274">
        <f t="shared" si="2"/>
        <v>621350.30000000005</v>
      </c>
      <c r="AH10" s="269">
        <f t="shared" si="3"/>
        <v>979966.89999999991</v>
      </c>
      <c r="AI10" s="275">
        <f t="shared" si="4"/>
        <v>3056829.0199999996</v>
      </c>
      <c r="AJ10" s="276">
        <f t="shared" si="5"/>
        <v>2949318.5399999996</v>
      </c>
      <c r="AK10" s="269">
        <f t="shared" si="6"/>
        <v>107510.47999999998</v>
      </c>
    </row>
    <row r="11" spans="1:37" x14ac:dyDescent="0.2">
      <c r="A11" s="265" t="s">
        <v>173</v>
      </c>
      <c r="B11" s="265" t="s">
        <v>174</v>
      </c>
      <c r="C11" s="265">
        <v>4386</v>
      </c>
      <c r="D11" s="265" t="s">
        <v>181</v>
      </c>
      <c r="E11" s="251" t="s">
        <v>181</v>
      </c>
      <c r="F11" s="244">
        <v>385828.22</v>
      </c>
      <c r="G11" s="244">
        <v>0</v>
      </c>
      <c r="H11" s="244">
        <v>174301.64</v>
      </c>
      <c r="I11" s="251">
        <v>1277064.07</v>
      </c>
      <c r="J11" s="251">
        <v>375700.15</v>
      </c>
      <c r="M11" s="245">
        <v>57023.59</v>
      </c>
      <c r="N11" s="245">
        <v>200000</v>
      </c>
      <c r="O11" s="245">
        <v>732.77</v>
      </c>
      <c r="R11" s="251">
        <v>-150979.37</v>
      </c>
      <c r="S11" s="251">
        <v>2241809.08</v>
      </c>
      <c r="T11" s="40">
        <v>1281847.73</v>
      </c>
      <c r="V11" s="40">
        <v>475.84</v>
      </c>
      <c r="X11" s="40">
        <v>480650</v>
      </c>
      <c r="Z11" s="246">
        <v>1064577</v>
      </c>
      <c r="AA11" s="246">
        <v>34024</v>
      </c>
      <c r="AC11" s="246">
        <v>489990.59</v>
      </c>
      <c r="AD11" s="246">
        <v>244337.97</v>
      </c>
      <c r="AF11" s="267">
        <f t="shared" si="1"/>
        <v>560129.86</v>
      </c>
      <c r="AG11" s="274">
        <f t="shared" si="2"/>
        <v>257756.36</v>
      </c>
      <c r="AH11" s="269">
        <f t="shared" si="3"/>
        <v>302373.5</v>
      </c>
      <c r="AI11" s="275">
        <f t="shared" si="4"/>
        <v>1762973.57</v>
      </c>
      <c r="AJ11" s="276">
        <f t="shared" si="5"/>
        <v>1832929.56</v>
      </c>
      <c r="AK11" s="269">
        <f t="shared" si="6"/>
        <v>-69955.989999999991</v>
      </c>
    </row>
    <row r="12" spans="1:37" x14ac:dyDescent="0.2">
      <c r="A12" s="265" t="s">
        <v>173</v>
      </c>
      <c r="B12" s="265" t="s">
        <v>174</v>
      </c>
      <c r="C12" s="265">
        <v>3088</v>
      </c>
      <c r="D12" s="265" t="s">
        <v>183</v>
      </c>
      <c r="E12" s="251" t="s">
        <v>183</v>
      </c>
      <c r="F12" s="244">
        <v>1166044.43</v>
      </c>
      <c r="G12" s="244">
        <v>0</v>
      </c>
      <c r="H12" s="244">
        <v>65257.73</v>
      </c>
      <c r="I12" s="251">
        <v>706373.95</v>
      </c>
      <c r="J12" s="251">
        <v>758444.84</v>
      </c>
      <c r="L12" s="245">
        <v>460000</v>
      </c>
      <c r="M12" s="245">
        <v>77834.240000000005</v>
      </c>
      <c r="O12" s="245">
        <v>925.98</v>
      </c>
      <c r="R12" s="251">
        <v>1683122.51</v>
      </c>
      <c r="S12" s="251">
        <v>1390481.55</v>
      </c>
      <c r="T12" s="40">
        <v>2071747.53</v>
      </c>
      <c r="V12" s="40">
        <v>2235.65</v>
      </c>
      <c r="X12" s="40">
        <v>419800</v>
      </c>
      <c r="Y12" s="40">
        <v>4600</v>
      </c>
      <c r="Z12" s="246">
        <v>1503970</v>
      </c>
      <c r="AA12" s="246">
        <v>18485</v>
      </c>
      <c r="AB12" s="246">
        <v>50935</v>
      </c>
      <c r="AC12" s="246">
        <v>1643348.09</v>
      </c>
      <c r="AD12" s="246">
        <v>172831.42</v>
      </c>
      <c r="AF12" s="267">
        <f t="shared" si="1"/>
        <v>1231302.1599999999</v>
      </c>
      <c r="AG12" s="274">
        <f t="shared" si="2"/>
        <v>538760.22</v>
      </c>
      <c r="AH12" s="269">
        <f t="shared" si="3"/>
        <v>692541.94</v>
      </c>
      <c r="AI12" s="275">
        <f t="shared" si="4"/>
        <v>2498383.1799999997</v>
      </c>
      <c r="AJ12" s="276">
        <f t="shared" si="5"/>
        <v>3389569.51</v>
      </c>
      <c r="AK12" s="269">
        <f t="shared" si="6"/>
        <v>-891186.33000000007</v>
      </c>
    </row>
    <row r="13" spans="1:37" x14ac:dyDescent="0.2">
      <c r="A13" s="265" t="s">
        <v>173</v>
      </c>
      <c r="B13" s="265" t="s">
        <v>174</v>
      </c>
      <c r="C13" s="265">
        <v>2345</v>
      </c>
      <c r="D13" s="265" t="s">
        <v>185</v>
      </c>
      <c r="E13" s="252" t="s">
        <v>185</v>
      </c>
      <c r="F13" s="244">
        <v>1382666.15</v>
      </c>
      <c r="G13" s="244">
        <v>0</v>
      </c>
      <c r="H13" s="244">
        <v>64692.69</v>
      </c>
      <c r="I13" s="251">
        <v>486287.41</v>
      </c>
      <c r="J13" s="251">
        <v>580427.1</v>
      </c>
      <c r="L13" s="245">
        <v>187000</v>
      </c>
      <c r="M13" s="245">
        <v>106790</v>
      </c>
      <c r="N13" s="245">
        <v>500336</v>
      </c>
      <c r="O13" s="245">
        <v>1888.72</v>
      </c>
      <c r="R13" s="251">
        <v>185421.25</v>
      </c>
      <c r="S13" s="251">
        <v>1997230.39</v>
      </c>
      <c r="T13" s="40">
        <v>1281820.3700000001</v>
      </c>
      <c r="V13" s="40">
        <v>1537.9</v>
      </c>
      <c r="X13" s="40">
        <v>477956.6</v>
      </c>
      <c r="Y13" s="40">
        <v>12500</v>
      </c>
      <c r="Z13" s="246">
        <v>869246.6</v>
      </c>
      <c r="AC13" s="246">
        <v>835339.59</v>
      </c>
      <c r="AD13" s="246">
        <v>316574.5</v>
      </c>
      <c r="AF13" s="267">
        <f t="shared" si="1"/>
        <v>1447358.8399999999</v>
      </c>
      <c r="AG13" s="274">
        <f t="shared" si="2"/>
        <v>796014.72</v>
      </c>
      <c r="AH13" s="269">
        <f t="shared" si="3"/>
        <v>651344.11999999988</v>
      </c>
      <c r="AI13" s="275">
        <f t="shared" si="4"/>
        <v>1773814.87</v>
      </c>
      <c r="AJ13" s="276">
        <f t="shared" si="5"/>
        <v>2021160.69</v>
      </c>
      <c r="AK13" s="269">
        <f t="shared" si="6"/>
        <v>-247345.81999999983</v>
      </c>
    </row>
    <row r="14" spans="1:37" s="277" customFormat="1" x14ac:dyDescent="0.2">
      <c r="A14" s="265" t="s">
        <v>173</v>
      </c>
      <c r="B14" s="265" t="s">
        <v>174</v>
      </c>
      <c r="C14" s="265">
        <v>6935</v>
      </c>
      <c r="D14" s="265" t="s">
        <v>187</v>
      </c>
      <c r="E14" s="251" t="s">
        <v>187</v>
      </c>
      <c r="F14" s="244">
        <v>1332066.6299999999</v>
      </c>
      <c r="G14" s="244">
        <v>53400</v>
      </c>
      <c r="H14" s="244">
        <v>88923.34</v>
      </c>
      <c r="I14" s="251">
        <v>735943.24</v>
      </c>
      <c r="J14" s="251">
        <v>325884.59999999998</v>
      </c>
      <c r="K14" s="251"/>
      <c r="L14" s="245">
        <v>0</v>
      </c>
      <c r="M14" s="245">
        <v>21741.599999999999</v>
      </c>
      <c r="N14" s="245">
        <v>332898</v>
      </c>
      <c r="O14" s="245">
        <v>955.78</v>
      </c>
      <c r="P14" s="251">
        <v>38750</v>
      </c>
      <c r="Q14" s="251"/>
      <c r="R14" s="251">
        <v>1150298.1599999999</v>
      </c>
      <c r="S14" s="251">
        <v>2502473.91</v>
      </c>
      <c r="T14" s="40">
        <v>1641332.06</v>
      </c>
      <c r="U14" s="40"/>
      <c r="V14" s="40">
        <v>1305.1400000000001</v>
      </c>
      <c r="W14" s="40"/>
      <c r="X14" s="40">
        <v>904447.6</v>
      </c>
      <c r="Y14" s="40"/>
      <c r="Z14" s="246">
        <v>1418607.6</v>
      </c>
      <c r="AA14" s="246"/>
      <c r="AB14" s="246"/>
      <c r="AC14" s="246">
        <v>856170.74</v>
      </c>
      <c r="AD14" s="246">
        <v>217525.3</v>
      </c>
      <c r="AE14" s="246"/>
      <c r="AF14" s="267">
        <f t="shared" si="1"/>
        <v>1474389.97</v>
      </c>
      <c r="AG14" s="274">
        <f t="shared" si="2"/>
        <v>355595.38</v>
      </c>
      <c r="AH14" s="269">
        <f t="shared" si="3"/>
        <v>1118794.5899999999</v>
      </c>
      <c r="AI14" s="275">
        <f t="shared" si="4"/>
        <v>2547084.7999999998</v>
      </c>
      <c r="AJ14" s="276">
        <f t="shared" si="5"/>
        <v>2492303.6399999997</v>
      </c>
      <c r="AK14" s="269">
        <f t="shared" si="6"/>
        <v>54781.160000000149</v>
      </c>
    </row>
    <row r="15" spans="1:37" x14ac:dyDescent="0.2">
      <c r="A15" s="265" t="s">
        <v>173</v>
      </c>
      <c r="B15" s="265" t="s">
        <v>174</v>
      </c>
      <c r="C15" s="265">
        <v>5524</v>
      </c>
      <c r="D15" s="265" t="s">
        <v>189</v>
      </c>
      <c r="E15" s="251" t="s">
        <v>189</v>
      </c>
      <c r="F15" s="244">
        <v>1409557.47</v>
      </c>
      <c r="G15" s="244">
        <v>3503</v>
      </c>
      <c r="H15" s="244">
        <v>230366.86</v>
      </c>
      <c r="I15" s="251">
        <v>444815.51</v>
      </c>
      <c r="J15" s="251">
        <v>324521.34000000003</v>
      </c>
      <c r="L15" s="245">
        <v>16770</v>
      </c>
      <c r="M15" s="245">
        <v>16111.48</v>
      </c>
      <c r="N15" s="245">
        <v>376388</v>
      </c>
      <c r="O15" s="245">
        <v>34300</v>
      </c>
      <c r="R15" s="251">
        <v>-1035693.9</v>
      </c>
      <c r="S15" s="251">
        <v>2525004.41</v>
      </c>
      <c r="T15" s="40">
        <v>1689934</v>
      </c>
      <c r="V15" s="40">
        <v>680.03</v>
      </c>
      <c r="X15" s="40">
        <v>915854.5</v>
      </c>
      <c r="Y15" s="40">
        <v>33000</v>
      </c>
      <c r="Z15" s="246">
        <v>1277790.5</v>
      </c>
      <c r="AC15" s="246">
        <v>550131.6</v>
      </c>
      <c r="AD15" s="246">
        <v>292032.24</v>
      </c>
      <c r="AF15" s="267">
        <f t="shared" si="1"/>
        <v>1643427.33</v>
      </c>
      <c r="AG15" s="274">
        <f t="shared" si="2"/>
        <v>443569.48</v>
      </c>
      <c r="AH15" s="269">
        <f t="shared" si="3"/>
        <v>1199857.8500000001</v>
      </c>
      <c r="AI15" s="275">
        <f t="shared" si="4"/>
        <v>2639468.5300000003</v>
      </c>
      <c r="AJ15" s="276">
        <f t="shared" si="5"/>
        <v>2119954.34</v>
      </c>
      <c r="AK15" s="269">
        <f t="shared" si="6"/>
        <v>519514.19000000041</v>
      </c>
    </row>
    <row r="16" spans="1:37" x14ac:dyDescent="0.2">
      <c r="A16" s="265" t="s">
        <v>173</v>
      </c>
      <c r="B16" s="265" t="s">
        <v>174</v>
      </c>
      <c r="C16" s="265">
        <v>5657</v>
      </c>
      <c r="D16" s="265" t="s">
        <v>191</v>
      </c>
      <c r="E16" s="251" t="s">
        <v>191</v>
      </c>
      <c r="F16" s="244">
        <v>876167.75</v>
      </c>
      <c r="G16" s="244">
        <v>0</v>
      </c>
      <c r="H16" s="244">
        <v>47732.24</v>
      </c>
      <c r="I16" s="251">
        <v>290165.01</v>
      </c>
      <c r="J16" s="251">
        <v>789736.41</v>
      </c>
      <c r="M16" s="245">
        <v>16900</v>
      </c>
      <c r="N16" s="245">
        <v>60000</v>
      </c>
      <c r="O16" s="245">
        <v>859.77</v>
      </c>
      <c r="R16" s="251">
        <v>-3270957.11</v>
      </c>
      <c r="S16" s="251">
        <v>4613167.97</v>
      </c>
      <c r="T16" s="40">
        <v>1769616.22</v>
      </c>
      <c r="V16" s="40">
        <v>615.21</v>
      </c>
      <c r="X16" s="40">
        <v>502456</v>
      </c>
      <c r="Y16" s="40">
        <v>12000</v>
      </c>
      <c r="Z16" s="246">
        <v>770496</v>
      </c>
      <c r="AB16" s="246">
        <v>9730</v>
      </c>
      <c r="AC16" s="246">
        <v>745684.09</v>
      </c>
      <c r="AD16" s="246">
        <v>130960.56</v>
      </c>
      <c r="AF16" s="267">
        <f t="shared" si="1"/>
        <v>923899.99</v>
      </c>
      <c r="AG16" s="274">
        <f t="shared" si="2"/>
        <v>77759.77</v>
      </c>
      <c r="AH16" s="269">
        <f t="shared" si="3"/>
        <v>846140.22</v>
      </c>
      <c r="AI16" s="275">
        <f t="shared" si="4"/>
        <v>2284687.4299999997</v>
      </c>
      <c r="AJ16" s="276">
        <f t="shared" si="5"/>
        <v>1656870.65</v>
      </c>
      <c r="AK16" s="269">
        <f t="shared" si="6"/>
        <v>627816.7799999998</v>
      </c>
    </row>
    <row r="17" spans="1:37" x14ac:dyDescent="0.2">
      <c r="A17" s="265" t="s">
        <v>173</v>
      </c>
      <c r="B17" s="265" t="s">
        <v>174</v>
      </c>
      <c r="C17" s="265">
        <v>4057</v>
      </c>
      <c r="D17" s="265" t="s">
        <v>193</v>
      </c>
      <c r="E17" s="251" t="s">
        <v>193</v>
      </c>
      <c r="F17" s="244">
        <v>531084.48</v>
      </c>
      <c r="G17" s="244">
        <v>28424</v>
      </c>
      <c r="H17" s="244">
        <v>111643.94</v>
      </c>
      <c r="I17" s="251">
        <v>1783645.2</v>
      </c>
      <c r="J17" s="251">
        <v>761157.63</v>
      </c>
      <c r="L17" s="245">
        <v>0</v>
      </c>
      <c r="M17" s="245">
        <v>21774.47</v>
      </c>
      <c r="N17" s="245">
        <v>199920</v>
      </c>
      <c r="Q17" s="251">
        <v>-1001238.62</v>
      </c>
      <c r="R17" s="251">
        <v>928874.08</v>
      </c>
      <c r="S17" s="251">
        <v>2841083.43</v>
      </c>
      <c r="T17" s="40">
        <v>1259357.78</v>
      </c>
      <c r="V17" s="40">
        <v>391.76</v>
      </c>
      <c r="X17" s="40">
        <v>596400</v>
      </c>
      <c r="Z17" s="246">
        <v>1043440</v>
      </c>
      <c r="AC17" s="246">
        <v>481256.85</v>
      </c>
      <c r="AD17" s="246">
        <v>98790.8</v>
      </c>
      <c r="AF17" s="267">
        <f t="shared" si="1"/>
        <v>671152.41999999993</v>
      </c>
      <c r="AG17" s="274">
        <f t="shared" si="2"/>
        <v>221694.47</v>
      </c>
      <c r="AH17" s="269">
        <f t="shared" si="3"/>
        <v>449457.94999999995</v>
      </c>
      <c r="AI17" s="275">
        <f t="shared" si="4"/>
        <v>1856149.54</v>
      </c>
      <c r="AJ17" s="276">
        <f t="shared" si="5"/>
        <v>1623487.6500000001</v>
      </c>
      <c r="AK17" s="269">
        <f t="shared" si="6"/>
        <v>232661.8899999999</v>
      </c>
    </row>
    <row r="18" spans="1:37" x14ac:dyDescent="0.2">
      <c r="A18" s="265" t="s">
        <v>173</v>
      </c>
      <c r="B18" s="265" t="s">
        <v>174</v>
      </c>
      <c r="C18" s="265">
        <v>2737</v>
      </c>
      <c r="D18" s="265" t="s">
        <v>195</v>
      </c>
      <c r="E18" s="251" t="s">
        <v>195</v>
      </c>
      <c r="F18" s="244">
        <v>704354.98</v>
      </c>
      <c r="G18" s="244">
        <v>9100</v>
      </c>
      <c r="H18" s="244">
        <v>47242.91</v>
      </c>
      <c r="I18" s="251">
        <v>2698458.92</v>
      </c>
      <c r="J18" s="251">
        <v>286258.59999999998</v>
      </c>
      <c r="L18" s="245">
        <v>68045</v>
      </c>
      <c r="M18" s="245">
        <v>12350</v>
      </c>
      <c r="O18" s="245">
        <v>0</v>
      </c>
      <c r="R18" s="251">
        <v>2818559.99</v>
      </c>
      <c r="S18" s="251">
        <v>675062.61</v>
      </c>
      <c r="T18" s="40">
        <v>1119651.19</v>
      </c>
      <c r="U18" s="40">
        <v>114950</v>
      </c>
      <c r="V18" s="40">
        <v>816.44</v>
      </c>
      <c r="X18" s="40">
        <v>532818</v>
      </c>
      <c r="Y18" s="40">
        <v>63000</v>
      </c>
      <c r="Z18" s="246">
        <v>802258</v>
      </c>
      <c r="AC18" s="246">
        <v>458407.97</v>
      </c>
      <c r="AD18" s="246">
        <v>204724.85</v>
      </c>
      <c r="AF18" s="267">
        <f t="shared" si="1"/>
        <v>760697.89</v>
      </c>
      <c r="AG18" s="274">
        <f t="shared" si="2"/>
        <v>80395</v>
      </c>
      <c r="AH18" s="269">
        <f t="shared" si="3"/>
        <v>680302.89</v>
      </c>
      <c r="AI18" s="275">
        <f t="shared" si="4"/>
        <v>1831235.63</v>
      </c>
      <c r="AJ18" s="276">
        <f t="shared" si="5"/>
        <v>1465390.82</v>
      </c>
      <c r="AK18" s="269">
        <f t="shared" si="6"/>
        <v>365844.80999999982</v>
      </c>
    </row>
    <row r="19" spans="1:37" x14ac:dyDescent="0.2">
      <c r="A19" s="265" t="s">
        <v>173</v>
      </c>
      <c r="B19" s="265" t="s">
        <v>174</v>
      </c>
      <c r="C19" s="265">
        <v>4167</v>
      </c>
      <c r="D19" s="265" t="s">
        <v>197</v>
      </c>
      <c r="E19" s="251" t="s">
        <v>197</v>
      </c>
      <c r="F19" s="244">
        <v>793977.54</v>
      </c>
      <c r="G19" s="244">
        <v>101391.8</v>
      </c>
      <c r="H19" s="244">
        <v>71870.05</v>
      </c>
      <c r="I19" s="251">
        <v>242392.04</v>
      </c>
      <c r="J19" s="251">
        <v>519696.93</v>
      </c>
      <c r="M19" s="245">
        <v>15065</v>
      </c>
      <c r="N19" s="245">
        <v>638180</v>
      </c>
      <c r="O19" s="245">
        <v>5676.42</v>
      </c>
      <c r="S19" s="251">
        <v>1767990.24</v>
      </c>
      <c r="T19" s="40">
        <v>1594007.01</v>
      </c>
      <c r="V19" s="40">
        <v>304.35000000000002</v>
      </c>
      <c r="X19" s="40">
        <v>692780</v>
      </c>
      <c r="Z19" s="246">
        <v>1055660</v>
      </c>
      <c r="AC19" s="246">
        <v>697112.12</v>
      </c>
      <c r="AD19" s="246">
        <v>148292.22</v>
      </c>
      <c r="AF19" s="267">
        <f t="shared" si="1"/>
        <v>967239.39000000013</v>
      </c>
      <c r="AG19" s="274">
        <f t="shared" si="2"/>
        <v>658921.42000000004</v>
      </c>
      <c r="AH19" s="269">
        <f t="shared" si="3"/>
        <v>308317.97000000009</v>
      </c>
      <c r="AI19" s="275">
        <f t="shared" si="4"/>
        <v>2287091.3600000003</v>
      </c>
      <c r="AJ19" s="276">
        <f t="shared" si="5"/>
        <v>1901064.34</v>
      </c>
      <c r="AK19" s="269">
        <f t="shared" si="6"/>
        <v>386027.02000000025</v>
      </c>
    </row>
    <row r="20" spans="1:37" x14ac:dyDescent="0.2">
      <c r="A20" s="265" t="s">
        <v>173</v>
      </c>
      <c r="B20" s="265" t="s">
        <v>174</v>
      </c>
      <c r="C20" s="265">
        <v>7036</v>
      </c>
      <c r="D20" s="265" t="s">
        <v>199</v>
      </c>
      <c r="E20" s="251" t="s">
        <v>199</v>
      </c>
      <c r="F20" s="244">
        <v>1442693.36</v>
      </c>
      <c r="G20" s="244">
        <v>0</v>
      </c>
      <c r="H20" s="244">
        <v>23974.23</v>
      </c>
      <c r="I20" s="251">
        <v>3266229.19</v>
      </c>
      <c r="J20" s="251">
        <v>702321.13</v>
      </c>
      <c r="L20" s="245">
        <v>118200</v>
      </c>
      <c r="M20" s="245">
        <v>14891.75</v>
      </c>
      <c r="N20" s="245">
        <v>244980</v>
      </c>
      <c r="O20" s="245">
        <v>6058</v>
      </c>
      <c r="Q20" s="251">
        <v>489131.41</v>
      </c>
      <c r="R20" s="251">
        <v>3116195.21</v>
      </c>
      <c r="S20" s="251">
        <v>938360.62</v>
      </c>
      <c r="T20" s="40">
        <v>2155063.91</v>
      </c>
      <c r="V20" s="40">
        <v>2677.29</v>
      </c>
      <c r="X20" s="40">
        <v>1074947.1000000001</v>
      </c>
      <c r="Z20" s="246">
        <v>1548803.1</v>
      </c>
      <c r="AB20" s="246">
        <v>3988</v>
      </c>
      <c r="AC20" s="246">
        <v>772037.64</v>
      </c>
      <c r="AD20" s="246">
        <v>276290.64</v>
      </c>
      <c r="AF20" s="267">
        <f t="shared" si="1"/>
        <v>1466667.59</v>
      </c>
      <c r="AG20" s="274">
        <f t="shared" si="2"/>
        <v>384129.75</v>
      </c>
      <c r="AH20" s="269">
        <f t="shared" si="3"/>
        <v>1082537.8400000001</v>
      </c>
      <c r="AI20" s="275">
        <f t="shared" si="4"/>
        <v>3232688.3000000003</v>
      </c>
      <c r="AJ20" s="276">
        <f t="shared" si="5"/>
        <v>2601119.3800000004</v>
      </c>
      <c r="AK20" s="269">
        <f t="shared" si="6"/>
        <v>631568.91999999993</v>
      </c>
    </row>
    <row r="21" spans="1:37" x14ac:dyDescent="0.2">
      <c r="A21" s="265" t="s">
        <v>173</v>
      </c>
      <c r="B21" s="265" t="s">
        <v>174</v>
      </c>
      <c r="C21" s="265">
        <v>4248</v>
      </c>
      <c r="D21" s="265" t="s">
        <v>201</v>
      </c>
      <c r="E21" s="251" t="s">
        <v>201</v>
      </c>
      <c r="F21" s="244">
        <v>645812.11</v>
      </c>
      <c r="G21" s="244">
        <v>15600</v>
      </c>
      <c r="H21" s="244">
        <v>23050.92</v>
      </c>
      <c r="I21" s="251">
        <v>324841.61</v>
      </c>
      <c r="J21" s="251">
        <v>614890.37</v>
      </c>
      <c r="M21" s="245">
        <v>-11700</v>
      </c>
      <c r="N21" s="245">
        <v>418668.44</v>
      </c>
      <c r="O21" s="245">
        <v>549.72</v>
      </c>
      <c r="R21" s="251">
        <v>624697.25</v>
      </c>
      <c r="S21" s="251">
        <v>909939.73</v>
      </c>
      <c r="T21" s="40">
        <v>1343060.19</v>
      </c>
      <c r="V21" s="40">
        <v>303.88</v>
      </c>
      <c r="X21" s="40">
        <v>836160</v>
      </c>
      <c r="Z21" s="246">
        <v>1333085</v>
      </c>
      <c r="AC21" s="246">
        <v>939054.33</v>
      </c>
      <c r="AD21" s="246">
        <v>174482.87</v>
      </c>
      <c r="AF21" s="267">
        <f t="shared" si="1"/>
        <v>684463.03</v>
      </c>
      <c r="AG21" s="274">
        <f t="shared" si="2"/>
        <v>407518.16</v>
      </c>
      <c r="AH21" s="269">
        <f t="shared" si="3"/>
        <v>276944.87000000005</v>
      </c>
      <c r="AI21" s="275">
        <f t="shared" si="4"/>
        <v>2179524.0699999998</v>
      </c>
      <c r="AJ21" s="276">
        <f t="shared" si="5"/>
        <v>2446622.2000000002</v>
      </c>
      <c r="AK21" s="269">
        <f t="shared" si="6"/>
        <v>-267098.13000000035</v>
      </c>
    </row>
    <row r="22" spans="1:37" x14ac:dyDescent="0.2">
      <c r="A22" s="265" t="s">
        <v>173</v>
      </c>
      <c r="B22" s="265" t="s">
        <v>174</v>
      </c>
      <c r="C22" s="265">
        <v>4016</v>
      </c>
      <c r="D22" s="265" t="s">
        <v>203</v>
      </c>
      <c r="E22" s="251" t="s">
        <v>203</v>
      </c>
      <c r="F22" s="244">
        <v>1206073.32</v>
      </c>
      <c r="G22" s="244">
        <v>74400</v>
      </c>
      <c r="H22" s="244">
        <v>458627.51</v>
      </c>
      <c r="I22" s="251">
        <v>595243.23</v>
      </c>
      <c r="J22" s="251">
        <v>401345.65</v>
      </c>
      <c r="L22" s="245">
        <v>26860</v>
      </c>
      <c r="M22" s="245">
        <v>6036.41</v>
      </c>
      <c r="N22" s="245">
        <v>96000</v>
      </c>
      <c r="O22" s="245">
        <v>7371.89</v>
      </c>
      <c r="R22" s="251">
        <v>415697.8</v>
      </c>
      <c r="S22" s="251">
        <v>1741975.93</v>
      </c>
      <c r="T22" s="40">
        <v>1678761.62</v>
      </c>
      <c r="X22" s="40">
        <v>277520</v>
      </c>
      <c r="Z22" s="246">
        <v>699678</v>
      </c>
      <c r="AC22" s="246">
        <v>612561.02</v>
      </c>
      <c r="AD22" s="246">
        <v>116197.92</v>
      </c>
      <c r="AF22" s="267">
        <f t="shared" si="1"/>
        <v>1739100.83</v>
      </c>
      <c r="AG22" s="274">
        <f t="shared" si="2"/>
        <v>136268.30000000002</v>
      </c>
      <c r="AH22" s="269">
        <f t="shared" si="3"/>
        <v>1602832.53</v>
      </c>
      <c r="AI22" s="275">
        <f t="shared" si="4"/>
        <v>1956281.62</v>
      </c>
      <c r="AJ22" s="276">
        <f t="shared" si="5"/>
        <v>1428436.94</v>
      </c>
      <c r="AK22" s="269">
        <f t="shared" si="6"/>
        <v>527844.68000000017</v>
      </c>
    </row>
    <row r="23" spans="1:37" x14ac:dyDescent="0.2">
      <c r="A23" s="265" t="s">
        <v>173</v>
      </c>
      <c r="B23" s="265" t="s">
        <v>174</v>
      </c>
      <c r="C23" s="265">
        <v>1202</v>
      </c>
      <c r="D23" s="265" t="s">
        <v>205</v>
      </c>
      <c r="E23" s="251" t="s">
        <v>205</v>
      </c>
      <c r="F23" s="244">
        <v>705077.18</v>
      </c>
      <c r="G23" s="244">
        <v>0</v>
      </c>
      <c r="H23" s="244">
        <v>104391.26</v>
      </c>
      <c r="I23" s="251">
        <v>1968487.11</v>
      </c>
      <c r="J23" s="251">
        <v>687841.82</v>
      </c>
      <c r="L23" s="245">
        <v>9000</v>
      </c>
      <c r="M23" s="245">
        <v>22826.42</v>
      </c>
      <c r="N23" s="245">
        <v>257100</v>
      </c>
      <c r="O23" s="245">
        <v>1551.63</v>
      </c>
      <c r="R23" s="251">
        <v>8400</v>
      </c>
      <c r="S23" s="251">
        <v>2083742</v>
      </c>
      <c r="T23" s="40">
        <v>1308314.8700000001</v>
      </c>
      <c r="V23" s="40">
        <v>1318.85</v>
      </c>
      <c r="X23" s="40">
        <v>286420</v>
      </c>
      <c r="Z23" s="246">
        <v>680067</v>
      </c>
      <c r="AC23" s="246">
        <v>800947.03</v>
      </c>
      <c r="AD23" s="246">
        <v>169313.4</v>
      </c>
      <c r="AF23" s="267">
        <f t="shared" si="1"/>
        <v>809468.44000000006</v>
      </c>
      <c r="AG23" s="274">
        <f t="shared" si="2"/>
        <v>290478.05</v>
      </c>
      <c r="AH23" s="269">
        <f t="shared" si="3"/>
        <v>518990.39000000007</v>
      </c>
      <c r="AI23" s="275">
        <f t="shared" si="4"/>
        <v>1596053.7200000002</v>
      </c>
      <c r="AJ23" s="276">
        <f t="shared" si="5"/>
        <v>1650327.43</v>
      </c>
      <c r="AK23" s="269">
        <f t="shared" si="6"/>
        <v>-54273.70999999973</v>
      </c>
    </row>
    <row r="24" spans="1:37" x14ac:dyDescent="0.2">
      <c r="A24" s="265" t="s">
        <v>177</v>
      </c>
      <c r="B24" s="265" t="s">
        <v>207</v>
      </c>
      <c r="C24" s="265">
        <v>6244</v>
      </c>
      <c r="D24" s="265" t="s">
        <v>210</v>
      </c>
      <c r="E24" s="251" t="s">
        <v>210</v>
      </c>
      <c r="F24" s="244">
        <v>1041559.79</v>
      </c>
      <c r="G24" s="244">
        <v>18200</v>
      </c>
      <c r="H24" s="244">
        <v>26591.67</v>
      </c>
      <c r="I24" s="251">
        <v>107491.06</v>
      </c>
      <c r="J24" s="251">
        <v>158522.4</v>
      </c>
      <c r="Q24" s="251">
        <v>-1004325.38</v>
      </c>
      <c r="R24" s="251">
        <v>654578</v>
      </c>
      <c r="S24" s="251">
        <v>3255627.81</v>
      </c>
      <c r="T24" s="40">
        <v>2609772.5</v>
      </c>
      <c r="V24" s="40">
        <v>1355.09</v>
      </c>
      <c r="X24" s="40">
        <v>940032</v>
      </c>
      <c r="Y24" s="40">
        <v>12000</v>
      </c>
      <c r="Z24" s="246">
        <v>1543572</v>
      </c>
      <c r="AA24" s="246">
        <v>5120</v>
      </c>
      <c r="AC24" s="246">
        <v>1063069.55</v>
      </c>
      <c r="AD24" s="246">
        <v>119859.24</v>
      </c>
      <c r="AF24" s="267">
        <f t="shared" si="1"/>
        <v>1086351.46</v>
      </c>
      <c r="AG24" s="274">
        <f t="shared" si="2"/>
        <v>0</v>
      </c>
      <c r="AH24" s="269">
        <f t="shared" si="3"/>
        <v>1086351.46</v>
      </c>
      <c r="AI24" s="275">
        <f t="shared" si="4"/>
        <v>3563159.59</v>
      </c>
      <c r="AJ24" s="276">
        <f t="shared" si="5"/>
        <v>2731620.79</v>
      </c>
      <c r="AK24" s="269">
        <f t="shared" si="6"/>
        <v>831538.79999999981</v>
      </c>
    </row>
    <row r="25" spans="1:37" x14ac:dyDescent="0.2">
      <c r="A25" s="265" t="s">
        <v>177</v>
      </c>
      <c r="B25" s="265" t="s">
        <v>207</v>
      </c>
      <c r="C25" s="265">
        <v>4760</v>
      </c>
      <c r="D25" s="265" t="s">
        <v>211</v>
      </c>
      <c r="E25" s="251" t="s">
        <v>211</v>
      </c>
      <c r="F25" s="244">
        <v>642486.05000000005</v>
      </c>
      <c r="G25" s="244">
        <v>0</v>
      </c>
      <c r="H25" s="244">
        <v>3765.87</v>
      </c>
      <c r="I25" s="251">
        <v>1150734.28</v>
      </c>
      <c r="J25" s="251">
        <v>338860.54</v>
      </c>
      <c r="Q25" s="251">
        <v>-160236.91</v>
      </c>
      <c r="S25" s="251">
        <v>1812784.26</v>
      </c>
      <c r="T25" s="40">
        <v>1622096.35</v>
      </c>
      <c r="V25" s="40">
        <v>664.91</v>
      </c>
      <c r="X25" s="40">
        <v>1278060</v>
      </c>
      <c r="Y25" s="40">
        <v>12000</v>
      </c>
      <c r="Z25" s="246">
        <v>1430315</v>
      </c>
      <c r="AC25" s="246">
        <v>856500.71</v>
      </c>
      <c r="AD25" s="246">
        <v>128430.16</v>
      </c>
      <c r="AF25" s="267">
        <f t="shared" si="1"/>
        <v>646251.92000000004</v>
      </c>
      <c r="AG25" s="274">
        <f t="shared" si="2"/>
        <v>0</v>
      </c>
      <c r="AH25" s="269">
        <f t="shared" si="3"/>
        <v>646251.92000000004</v>
      </c>
      <c r="AI25" s="275">
        <f t="shared" si="4"/>
        <v>2912821.26</v>
      </c>
      <c r="AJ25" s="276">
        <f t="shared" si="5"/>
        <v>2415245.87</v>
      </c>
      <c r="AK25" s="269">
        <f t="shared" si="6"/>
        <v>497575.38999999966</v>
      </c>
    </row>
    <row r="26" spans="1:37" x14ac:dyDescent="0.2">
      <c r="A26" s="265" t="s">
        <v>177</v>
      </c>
      <c r="B26" s="265" t="s">
        <v>207</v>
      </c>
      <c r="C26" s="265">
        <v>3665</v>
      </c>
      <c r="D26" s="265" t="s">
        <v>212</v>
      </c>
      <c r="E26" s="251" t="s">
        <v>212</v>
      </c>
      <c r="F26" s="244">
        <v>427912.86</v>
      </c>
      <c r="G26" s="244">
        <v>1205.5</v>
      </c>
      <c r="H26" s="244">
        <v>13598.52</v>
      </c>
      <c r="I26" s="251">
        <v>45350.36</v>
      </c>
      <c r="J26" s="251">
        <v>-148808.59</v>
      </c>
      <c r="L26" s="245">
        <v>0</v>
      </c>
      <c r="M26" s="245">
        <v>3900</v>
      </c>
      <c r="N26" s="245">
        <v>230736</v>
      </c>
      <c r="O26" s="245">
        <v>143.58000000000001</v>
      </c>
      <c r="Q26" s="251">
        <v>-1725865.28</v>
      </c>
      <c r="S26" s="251">
        <v>1839928.23</v>
      </c>
      <c r="T26" s="40">
        <v>1002834.95</v>
      </c>
      <c r="X26" s="40">
        <v>423332</v>
      </c>
      <c r="Z26" s="246">
        <v>741831.08</v>
      </c>
      <c r="AC26" s="246">
        <v>582184.03</v>
      </c>
      <c r="AD26" s="246">
        <v>97798.22</v>
      </c>
      <c r="AF26" s="267">
        <f t="shared" si="1"/>
        <v>442716.88</v>
      </c>
      <c r="AG26" s="274">
        <f t="shared" si="2"/>
        <v>234779.58</v>
      </c>
      <c r="AH26" s="269">
        <f t="shared" si="3"/>
        <v>207937.30000000002</v>
      </c>
      <c r="AI26" s="275">
        <f t="shared" si="4"/>
        <v>1426166.95</v>
      </c>
      <c r="AJ26" s="276">
        <f t="shared" si="5"/>
        <v>1421813.3299999998</v>
      </c>
      <c r="AK26" s="269">
        <f t="shared" si="6"/>
        <v>4353.6200000001118</v>
      </c>
    </row>
    <row r="27" spans="1:37" x14ac:dyDescent="0.2">
      <c r="A27" s="265" t="s">
        <v>177</v>
      </c>
      <c r="B27" s="265" t="s">
        <v>207</v>
      </c>
      <c r="C27" s="265">
        <v>4355</v>
      </c>
      <c r="D27" s="265" t="s">
        <v>213</v>
      </c>
      <c r="E27" s="251" t="s">
        <v>213</v>
      </c>
      <c r="F27" s="244">
        <v>729032</v>
      </c>
      <c r="G27" s="244">
        <v>0</v>
      </c>
      <c r="H27" s="244">
        <v>5716.34</v>
      </c>
      <c r="I27" s="251">
        <v>2273367.2000000002</v>
      </c>
      <c r="J27" s="251">
        <v>752818.8</v>
      </c>
      <c r="M27" s="245">
        <v>119900</v>
      </c>
      <c r="N27" s="245">
        <v>250282</v>
      </c>
      <c r="Q27" s="251">
        <v>110198.95</v>
      </c>
      <c r="R27" s="251">
        <v>29027.3</v>
      </c>
      <c r="S27" s="251">
        <v>3263098.4</v>
      </c>
      <c r="T27" s="40">
        <v>1405203.21</v>
      </c>
      <c r="V27" s="40">
        <v>822.32</v>
      </c>
      <c r="X27" s="40">
        <v>960080</v>
      </c>
      <c r="Z27" s="246">
        <v>1535446</v>
      </c>
      <c r="AC27" s="246">
        <v>666054.04</v>
      </c>
      <c r="AD27" s="246">
        <v>143868.79999999999</v>
      </c>
      <c r="AF27" s="267">
        <f t="shared" si="1"/>
        <v>734748.34</v>
      </c>
      <c r="AG27" s="274">
        <f t="shared" si="2"/>
        <v>370182</v>
      </c>
      <c r="AH27" s="269">
        <f t="shared" si="3"/>
        <v>364566.33999999997</v>
      </c>
      <c r="AI27" s="275">
        <f t="shared" si="4"/>
        <v>2366105.5300000003</v>
      </c>
      <c r="AJ27" s="276">
        <f t="shared" si="5"/>
        <v>2345368.84</v>
      </c>
      <c r="AK27" s="269">
        <f t="shared" si="6"/>
        <v>20736.69000000041</v>
      </c>
    </row>
    <row r="28" spans="1:37" x14ac:dyDescent="0.2">
      <c r="A28" s="265" t="s">
        <v>177</v>
      </c>
      <c r="B28" s="265" t="s">
        <v>207</v>
      </c>
      <c r="C28" s="265">
        <v>2703</v>
      </c>
      <c r="D28" s="265" t="s">
        <v>214</v>
      </c>
      <c r="E28" s="251" t="s">
        <v>214</v>
      </c>
      <c r="F28" s="244">
        <v>176979.47</v>
      </c>
      <c r="G28" s="244">
        <v>0</v>
      </c>
      <c r="H28" s="244">
        <v>2865.08</v>
      </c>
      <c r="I28" s="251">
        <v>2389165.63</v>
      </c>
      <c r="J28" s="251">
        <v>595779.81000000006</v>
      </c>
      <c r="P28" s="251">
        <v>24608</v>
      </c>
      <c r="S28" s="251">
        <v>3122820.6</v>
      </c>
      <c r="T28" s="40">
        <v>1005647.2</v>
      </c>
      <c r="X28" s="40">
        <v>197440</v>
      </c>
      <c r="Z28" s="246">
        <v>521210</v>
      </c>
      <c r="AC28" s="246">
        <v>574329.47</v>
      </c>
      <c r="AD28" s="246">
        <v>197686.2</v>
      </c>
      <c r="AF28" s="267">
        <f t="shared" si="1"/>
        <v>179844.55</v>
      </c>
      <c r="AG28" s="274">
        <f t="shared" si="2"/>
        <v>0</v>
      </c>
      <c r="AH28" s="269">
        <f t="shared" si="3"/>
        <v>179844.55</v>
      </c>
      <c r="AI28" s="275">
        <f t="shared" si="4"/>
        <v>1203087.2</v>
      </c>
      <c r="AJ28" s="276">
        <f t="shared" si="5"/>
        <v>1293225.67</v>
      </c>
      <c r="AK28" s="269">
        <f t="shared" si="6"/>
        <v>-90138.469999999972</v>
      </c>
    </row>
    <row r="29" spans="1:37" x14ac:dyDescent="0.2">
      <c r="A29" s="265" t="s">
        <v>177</v>
      </c>
      <c r="B29" s="265" t="s">
        <v>207</v>
      </c>
      <c r="C29" s="265">
        <v>3283</v>
      </c>
      <c r="D29" s="265" t="s">
        <v>215</v>
      </c>
      <c r="E29" s="251" t="s">
        <v>215</v>
      </c>
      <c r="F29" s="244">
        <v>955302.45</v>
      </c>
      <c r="G29" s="244">
        <v>31619</v>
      </c>
      <c r="H29" s="244">
        <v>15485.59</v>
      </c>
      <c r="I29" s="251">
        <v>1267959.3600000001</v>
      </c>
      <c r="J29" s="251">
        <v>954850.96</v>
      </c>
      <c r="N29" s="245">
        <v>2430565</v>
      </c>
      <c r="R29" s="251">
        <v>-1667681.77</v>
      </c>
      <c r="S29" s="251">
        <v>2219243.12</v>
      </c>
      <c r="T29" s="40">
        <v>1274936.42</v>
      </c>
      <c r="V29" s="40">
        <v>369.25</v>
      </c>
      <c r="X29" s="40">
        <v>214484.44</v>
      </c>
      <c r="Y29" s="40">
        <v>14830</v>
      </c>
      <c r="Z29" s="246">
        <v>561404.43999999994</v>
      </c>
      <c r="AC29" s="246">
        <v>576607.86</v>
      </c>
      <c r="AD29" s="246">
        <v>118941.6</v>
      </c>
      <c r="AF29" s="267">
        <f t="shared" si="1"/>
        <v>1002407.0399999999</v>
      </c>
      <c r="AG29" s="274">
        <f t="shared" si="2"/>
        <v>2430565</v>
      </c>
      <c r="AH29" s="269">
        <f>AF29-AG29</f>
        <v>-1428157.96</v>
      </c>
      <c r="AI29" s="275">
        <f t="shared" si="4"/>
        <v>1504620.1099999999</v>
      </c>
      <c r="AJ29" s="276">
        <f t="shared" si="5"/>
        <v>1256953.8999999999</v>
      </c>
      <c r="AK29" s="269">
        <f t="shared" si="6"/>
        <v>247666.20999999996</v>
      </c>
    </row>
    <row r="30" spans="1:37" x14ac:dyDescent="0.2">
      <c r="A30" s="265" t="s">
        <v>177</v>
      </c>
      <c r="B30" s="265" t="s">
        <v>207</v>
      </c>
      <c r="C30" s="265">
        <v>1804</v>
      </c>
      <c r="D30" s="265" t="s">
        <v>216</v>
      </c>
      <c r="E30" s="251" t="s">
        <v>216</v>
      </c>
      <c r="F30" s="244">
        <v>621151.29</v>
      </c>
      <c r="G30" s="244">
        <v>5751.5</v>
      </c>
      <c r="H30" s="244">
        <v>52302.71</v>
      </c>
      <c r="I30" s="251">
        <v>647439.99</v>
      </c>
      <c r="J30" s="251">
        <v>181494.8</v>
      </c>
      <c r="M30" s="245">
        <v>8450</v>
      </c>
      <c r="N30" s="245">
        <v>231674</v>
      </c>
      <c r="Q30" s="251">
        <v>-210876.62</v>
      </c>
      <c r="S30" s="251">
        <v>1260515.6599999999</v>
      </c>
      <c r="T30" s="40">
        <v>1182714.25</v>
      </c>
      <c r="V30" s="40">
        <v>663.35</v>
      </c>
      <c r="X30" s="40">
        <v>231368.8</v>
      </c>
      <c r="Z30" s="246">
        <v>596308.80000000005</v>
      </c>
      <c r="AC30" s="246">
        <v>415488.15</v>
      </c>
      <c r="AD30" s="246">
        <v>161848.20000000001</v>
      </c>
      <c r="AF30" s="267">
        <f t="shared" si="1"/>
        <v>679205.5</v>
      </c>
      <c r="AG30" s="274">
        <f t="shared" si="2"/>
        <v>240124</v>
      </c>
      <c r="AH30" s="269">
        <f t="shared" si="3"/>
        <v>439081.5</v>
      </c>
      <c r="AI30" s="275">
        <f t="shared" si="4"/>
        <v>1414746.4000000001</v>
      </c>
      <c r="AJ30" s="276">
        <f t="shared" si="5"/>
        <v>1173645.1500000001</v>
      </c>
      <c r="AK30" s="269">
        <f t="shared" si="6"/>
        <v>241101.25</v>
      </c>
    </row>
    <row r="31" spans="1:37" x14ac:dyDescent="0.2">
      <c r="A31" s="265" t="s">
        <v>177</v>
      </c>
      <c r="B31" s="265" t="s">
        <v>207</v>
      </c>
      <c r="C31" s="265">
        <v>2904</v>
      </c>
      <c r="D31" s="265" t="s">
        <v>217</v>
      </c>
      <c r="E31" s="251" t="s">
        <v>217</v>
      </c>
      <c r="F31" s="244">
        <v>448013.53</v>
      </c>
      <c r="G31" s="244">
        <v>0</v>
      </c>
      <c r="H31" s="244">
        <v>1406.17</v>
      </c>
      <c r="I31" s="251">
        <v>363455</v>
      </c>
      <c r="J31" s="251">
        <v>463722.25</v>
      </c>
      <c r="N31" s="245">
        <v>198400</v>
      </c>
      <c r="O31" s="245">
        <v>20000</v>
      </c>
      <c r="P31" s="251">
        <v>551</v>
      </c>
      <c r="Q31" s="251">
        <v>-2190280.75</v>
      </c>
      <c r="S31" s="251">
        <v>3095144.84</v>
      </c>
      <c r="T31" s="40">
        <v>1217309.8700000001</v>
      </c>
      <c r="V31" s="40">
        <v>236.45</v>
      </c>
      <c r="X31" s="40">
        <v>900072</v>
      </c>
      <c r="Y31" s="40">
        <v>225081</v>
      </c>
      <c r="Z31" s="246">
        <v>1366161</v>
      </c>
      <c r="AC31" s="246">
        <v>585256.46</v>
      </c>
      <c r="AD31" s="246">
        <v>219744</v>
      </c>
      <c r="AF31" s="267">
        <f t="shared" si="1"/>
        <v>449419.7</v>
      </c>
      <c r="AG31" s="274">
        <f t="shared" si="2"/>
        <v>218400</v>
      </c>
      <c r="AH31" s="269">
        <f t="shared" si="3"/>
        <v>231019.7</v>
      </c>
      <c r="AI31" s="275">
        <f t="shared" si="4"/>
        <v>2342699.3200000003</v>
      </c>
      <c r="AJ31" s="276">
        <f t="shared" si="5"/>
        <v>2171161.46</v>
      </c>
      <c r="AK31" s="269">
        <f t="shared" si="6"/>
        <v>171537.86000000034</v>
      </c>
    </row>
    <row r="32" spans="1:37" x14ac:dyDescent="0.2">
      <c r="A32" s="265" t="s">
        <v>177</v>
      </c>
      <c r="B32" s="265" t="s">
        <v>207</v>
      </c>
      <c r="C32" s="265">
        <v>6953</v>
      </c>
      <c r="D32" s="265" t="s">
        <v>218</v>
      </c>
      <c r="E32" s="251" t="s">
        <v>218</v>
      </c>
      <c r="F32" s="244">
        <v>1186997.72</v>
      </c>
      <c r="G32" s="244">
        <v>0</v>
      </c>
      <c r="H32" s="244">
        <v>11141</v>
      </c>
      <c r="I32" s="251">
        <v>1103453.08</v>
      </c>
      <c r="J32" s="251">
        <v>3950881.93</v>
      </c>
      <c r="M32" s="245">
        <v>419210</v>
      </c>
      <c r="Q32" s="251">
        <v>-6227238.2800000003</v>
      </c>
      <c r="S32" s="251">
        <v>11903501.289999999</v>
      </c>
      <c r="T32" s="40">
        <v>2800395.56</v>
      </c>
      <c r="U32" s="40">
        <v>702000</v>
      </c>
      <c r="V32" s="40">
        <v>1069.44</v>
      </c>
      <c r="X32" s="40">
        <v>920430</v>
      </c>
      <c r="Y32" s="40">
        <v>3300</v>
      </c>
      <c r="Z32" s="246">
        <v>1600110</v>
      </c>
      <c r="AC32" s="246">
        <v>1156893.8799999999</v>
      </c>
      <c r="AD32" s="246">
        <v>1268509.3999999999</v>
      </c>
      <c r="AF32" s="267">
        <f t="shared" si="1"/>
        <v>1198138.72</v>
      </c>
      <c r="AG32" s="274">
        <f t="shared" si="2"/>
        <v>419210</v>
      </c>
      <c r="AH32" s="269">
        <f t="shared" si="3"/>
        <v>778928.72</v>
      </c>
      <c r="AI32" s="275">
        <f t="shared" si="4"/>
        <v>4427195</v>
      </c>
      <c r="AJ32" s="276">
        <f t="shared" si="5"/>
        <v>4025513.28</v>
      </c>
      <c r="AK32" s="269">
        <f t="shared" si="6"/>
        <v>401681.7200000002</v>
      </c>
    </row>
    <row r="33" spans="1:37" x14ac:dyDescent="0.2">
      <c r="A33" s="265" t="s">
        <v>177</v>
      </c>
      <c r="B33" s="265" t="s">
        <v>207</v>
      </c>
      <c r="C33" s="265">
        <v>5358</v>
      </c>
      <c r="D33" s="265" t="s">
        <v>219</v>
      </c>
      <c r="E33" s="251" t="s">
        <v>219</v>
      </c>
      <c r="F33" s="244">
        <v>318550.53000000003</v>
      </c>
      <c r="G33" s="244">
        <v>0</v>
      </c>
      <c r="H33" s="244">
        <v>36409</v>
      </c>
      <c r="I33" s="251">
        <v>1792973.91</v>
      </c>
      <c r="J33" s="251">
        <v>15</v>
      </c>
      <c r="S33" s="251">
        <v>4127803.68</v>
      </c>
      <c r="T33" s="40">
        <v>1390100.9</v>
      </c>
      <c r="X33" s="40">
        <v>654250</v>
      </c>
      <c r="Z33" s="246">
        <v>1336490</v>
      </c>
      <c r="AC33" s="246">
        <v>387541.04</v>
      </c>
      <c r="AD33" s="246">
        <v>58450.46</v>
      </c>
      <c r="AF33" s="267">
        <f t="shared" si="1"/>
        <v>354959.53</v>
      </c>
      <c r="AG33" s="274">
        <f t="shared" si="2"/>
        <v>0</v>
      </c>
      <c r="AH33" s="269">
        <f t="shared" si="3"/>
        <v>354959.53</v>
      </c>
      <c r="AI33" s="275">
        <f t="shared" si="4"/>
        <v>2044350.9</v>
      </c>
      <c r="AJ33" s="276">
        <f t="shared" si="5"/>
        <v>1782481.5</v>
      </c>
      <c r="AK33" s="269">
        <f t="shared" si="6"/>
        <v>261869.39999999991</v>
      </c>
    </row>
    <row r="34" spans="1:37" x14ac:dyDescent="0.2">
      <c r="A34" s="265" t="s">
        <v>177</v>
      </c>
      <c r="B34" s="265" t="s">
        <v>207</v>
      </c>
      <c r="C34" s="265">
        <v>1450</v>
      </c>
      <c r="D34" s="265" t="s">
        <v>220</v>
      </c>
      <c r="E34" s="251" t="s">
        <v>220</v>
      </c>
      <c r="F34" s="244">
        <v>833597.06</v>
      </c>
      <c r="G34" s="244">
        <v>70238.3</v>
      </c>
      <c r="H34" s="244">
        <v>231396.35</v>
      </c>
      <c r="I34" s="251">
        <v>684500.27</v>
      </c>
      <c r="J34" s="251">
        <v>173918.09</v>
      </c>
      <c r="R34" s="251">
        <v>1238239.96</v>
      </c>
      <c r="T34" s="40">
        <v>1905346.03</v>
      </c>
      <c r="V34" s="40">
        <v>499.9</v>
      </c>
      <c r="Y34" s="40">
        <v>7890</v>
      </c>
      <c r="Z34" s="246">
        <v>429847</v>
      </c>
      <c r="AC34" s="246">
        <v>595273.30000000005</v>
      </c>
      <c r="AD34" s="246">
        <v>126099.52</v>
      </c>
      <c r="AF34" s="267">
        <f t="shared" si="1"/>
        <v>1135231.7100000002</v>
      </c>
      <c r="AG34" s="274">
        <f t="shared" si="2"/>
        <v>0</v>
      </c>
      <c r="AH34" s="269">
        <f t="shared" si="3"/>
        <v>1135231.7100000002</v>
      </c>
      <c r="AI34" s="275">
        <f t="shared" si="4"/>
        <v>1913735.93</v>
      </c>
      <c r="AJ34" s="276">
        <f t="shared" si="5"/>
        <v>1151219.82</v>
      </c>
      <c r="AK34" s="269">
        <f t="shared" si="6"/>
        <v>762516.10999999987</v>
      </c>
    </row>
    <row r="35" spans="1:37" x14ac:dyDescent="0.2">
      <c r="A35" s="265" t="s">
        <v>177</v>
      </c>
      <c r="B35" s="265" t="s">
        <v>207</v>
      </c>
      <c r="C35" s="265">
        <v>1590</v>
      </c>
      <c r="D35" s="265" t="s">
        <v>221</v>
      </c>
      <c r="E35" s="251" t="s">
        <v>221</v>
      </c>
      <c r="F35" s="244">
        <v>561283.92000000004</v>
      </c>
      <c r="G35" s="244">
        <v>0</v>
      </c>
      <c r="H35" s="244">
        <v>18223</v>
      </c>
      <c r="I35" s="251">
        <v>632529.38</v>
      </c>
      <c r="J35" s="251">
        <v>345058.29</v>
      </c>
      <c r="K35" s="251">
        <v>1</v>
      </c>
      <c r="N35" s="245">
        <v>17500</v>
      </c>
      <c r="S35" s="251">
        <v>2563303.2200000002</v>
      </c>
      <c r="T35" s="40">
        <v>1523069.71</v>
      </c>
      <c r="V35" s="40">
        <v>409.82</v>
      </c>
      <c r="X35" s="40">
        <v>281660</v>
      </c>
      <c r="Z35" s="246">
        <v>751398</v>
      </c>
      <c r="AC35" s="246">
        <v>379006.78</v>
      </c>
      <c r="AD35" s="246">
        <v>222188.22</v>
      </c>
      <c r="AF35" s="267">
        <f t="shared" si="1"/>
        <v>579506.92000000004</v>
      </c>
      <c r="AG35" s="274">
        <f t="shared" si="2"/>
        <v>17500</v>
      </c>
      <c r="AH35" s="269">
        <f t="shared" si="3"/>
        <v>562006.92000000004</v>
      </c>
      <c r="AI35" s="275">
        <f t="shared" si="4"/>
        <v>1805139.53</v>
      </c>
      <c r="AJ35" s="276">
        <f t="shared" si="5"/>
        <v>1352593</v>
      </c>
      <c r="AK35" s="269">
        <f t="shared" si="6"/>
        <v>452546.53</v>
      </c>
    </row>
    <row r="36" spans="1:37" x14ac:dyDescent="0.2">
      <c r="A36" s="265" t="s">
        <v>180</v>
      </c>
      <c r="B36" s="265" t="s">
        <v>223</v>
      </c>
      <c r="C36" s="265">
        <v>6255</v>
      </c>
      <c r="D36" s="265" t="s">
        <v>225</v>
      </c>
      <c r="E36" s="251" t="s">
        <v>225</v>
      </c>
      <c r="F36" s="244">
        <v>1632321.78</v>
      </c>
      <c r="G36" s="244">
        <v>3378</v>
      </c>
      <c r="H36" s="244">
        <v>49475.25</v>
      </c>
      <c r="I36" s="251">
        <v>784623.93</v>
      </c>
      <c r="J36" s="251">
        <v>118402.62</v>
      </c>
      <c r="M36" s="245">
        <v>21410</v>
      </c>
      <c r="N36" s="245">
        <v>472076</v>
      </c>
      <c r="O36" s="245">
        <v>210</v>
      </c>
      <c r="S36" s="251">
        <v>3551030.77</v>
      </c>
      <c r="T36" s="40">
        <v>1086346</v>
      </c>
      <c r="U36" s="40">
        <v>54000</v>
      </c>
      <c r="V36" s="40">
        <v>2423.9</v>
      </c>
      <c r="X36" s="40">
        <v>1266185.78</v>
      </c>
      <c r="Z36" s="246">
        <v>1697595.78</v>
      </c>
      <c r="AC36" s="246">
        <v>430251.47</v>
      </c>
      <c r="AD36" s="246">
        <v>96756.88</v>
      </c>
      <c r="AF36" s="267">
        <f t="shared" ref="AF36:AF71" si="7">SUM(F36:H36)</f>
        <v>1685175.03</v>
      </c>
      <c r="AG36" s="274">
        <f t="shared" ref="AG36:AG71" si="8">SUM(L36:O36)</f>
        <v>493696</v>
      </c>
      <c r="AH36" s="269">
        <f t="shared" si="3"/>
        <v>1191479.03</v>
      </c>
      <c r="AI36" s="275">
        <f t="shared" si="4"/>
        <v>2408955.6799999997</v>
      </c>
      <c r="AJ36" s="276">
        <f t="shared" si="5"/>
        <v>2224604.13</v>
      </c>
      <c r="AK36" s="269">
        <f t="shared" si="6"/>
        <v>184351.54999999981</v>
      </c>
    </row>
    <row r="37" spans="1:37" x14ac:dyDescent="0.2">
      <c r="A37" s="265" t="s">
        <v>180</v>
      </c>
      <c r="B37" s="265" t="s">
        <v>223</v>
      </c>
      <c r="C37" s="265">
        <v>4295</v>
      </c>
      <c r="D37" s="265" t="s">
        <v>226</v>
      </c>
      <c r="E37" s="251" t="s">
        <v>226</v>
      </c>
      <c r="F37" s="244">
        <v>839240.53</v>
      </c>
      <c r="G37" s="244">
        <v>8384</v>
      </c>
      <c r="H37" s="244">
        <v>9427.98</v>
      </c>
      <c r="I37" s="251">
        <v>434612.08</v>
      </c>
      <c r="J37" s="251">
        <v>236371.16</v>
      </c>
      <c r="M37" s="245">
        <v>2135.58</v>
      </c>
      <c r="N37" s="245">
        <v>12018</v>
      </c>
      <c r="O37" s="245">
        <v>0</v>
      </c>
      <c r="R37" s="251">
        <v>55199.63</v>
      </c>
      <c r="S37" s="251">
        <v>1930924.79</v>
      </c>
      <c r="T37" s="40">
        <v>1108815.03</v>
      </c>
      <c r="V37" s="40">
        <v>1023.96</v>
      </c>
      <c r="X37" s="40">
        <v>509092.5</v>
      </c>
      <c r="Z37" s="246">
        <v>745562.5</v>
      </c>
      <c r="AC37" s="246">
        <v>409036.2</v>
      </c>
      <c r="AD37" s="246">
        <v>235669.29</v>
      </c>
      <c r="AF37" s="267">
        <f t="shared" si="7"/>
        <v>857052.51</v>
      </c>
      <c r="AG37" s="274">
        <f t="shared" si="8"/>
        <v>14153.58</v>
      </c>
      <c r="AH37" s="269">
        <f t="shared" si="3"/>
        <v>842898.93</v>
      </c>
      <c r="AI37" s="275">
        <f t="shared" si="4"/>
        <v>1618931.49</v>
      </c>
      <c r="AJ37" s="276">
        <f t="shared" si="5"/>
        <v>1390267.99</v>
      </c>
      <c r="AK37" s="269">
        <f t="shared" si="6"/>
        <v>228663.5</v>
      </c>
    </row>
    <row r="38" spans="1:37" x14ac:dyDescent="0.2">
      <c r="A38" s="265" t="s">
        <v>180</v>
      </c>
      <c r="B38" s="265" t="s">
        <v>223</v>
      </c>
      <c r="C38" s="265">
        <v>5791</v>
      </c>
      <c r="D38" s="265" t="s">
        <v>227</v>
      </c>
      <c r="E38" s="251" t="s">
        <v>227</v>
      </c>
      <c r="F38" s="244">
        <v>589692.56000000006</v>
      </c>
      <c r="G38" s="244">
        <v>27188</v>
      </c>
      <c r="H38" s="244">
        <v>10691.89</v>
      </c>
      <c r="I38" s="251">
        <v>213348.67</v>
      </c>
      <c r="J38" s="251">
        <v>148876.19</v>
      </c>
      <c r="M38" s="245">
        <v>27142.31</v>
      </c>
      <c r="N38" s="245">
        <v>248884</v>
      </c>
      <c r="O38" s="245">
        <v>1816.78</v>
      </c>
      <c r="R38" s="251">
        <v>133908.93</v>
      </c>
      <c r="S38" s="251">
        <v>2854572.07</v>
      </c>
      <c r="T38" s="40">
        <v>1532985.46</v>
      </c>
      <c r="U38" s="40">
        <v>191030</v>
      </c>
      <c r="V38" s="40">
        <v>205.66</v>
      </c>
      <c r="X38" s="40">
        <v>194166</v>
      </c>
      <c r="Z38" s="246">
        <v>735938</v>
      </c>
      <c r="AB38" s="246">
        <v>4630</v>
      </c>
      <c r="AC38" s="246">
        <v>810141.75</v>
      </c>
      <c r="AD38" s="246">
        <v>275992.71999999997</v>
      </c>
      <c r="AE38" s="246">
        <v>58000</v>
      </c>
      <c r="AF38" s="267">
        <f t="shared" si="7"/>
        <v>627572.45000000007</v>
      </c>
      <c r="AG38" s="274">
        <f t="shared" si="8"/>
        <v>277843.09000000003</v>
      </c>
      <c r="AH38" s="269">
        <f t="shared" si="3"/>
        <v>349729.36000000004</v>
      </c>
      <c r="AI38" s="275">
        <f t="shared" si="4"/>
        <v>1918387.1199999999</v>
      </c>
      <c r="AJ38" s="276">
        <f t="shared" si="5"/>
        <v>1884702.47</v>
      </c>
      <c r="AK38" s="269">
        <f t="shared" si="6"/>
        <v>33684.649999999907</v>
      </c>
    </row>
    <row r="39" spans="1:37" x14ac:dyDescent="0.2">
      <c r="A39" s="265" t="s">
        <v>180</v>
      </c>
      <c r="B39" s="265" t="s">
        <v>223</v>
      </c>
      <c r="C39" s="265">
        <v>2483</v>
      </c>
      <c r="D39" s="265" t="s">
        <v>228</v>
      </c>
      <c r="E39" s="251" t="s">
        <v>228</v>
      </c>
      <c r="F39" s="244">
        <v>750128.29</v>
      </c>
      <c r="G39" s="244">
        <v>36888.800000000003</v>
      </c>
      <c r="H39" s="244">
        <v>22373.16</v>
      </c>
      <c r="I39" s="251">
        <v>518877.45</v>
      </c>
      <c r="J39" s="251">
        <v>74799.520000000004</v>
      </c>
      <c r="L39" s="245">
        <v>0</v>
      </c>
      <c r="M39" s="245">
        <v>14573.71</v>
      </c>
      <c r="O39" s="245">
        <v>0</v>
      </c>
      <c r="P39" s="251">
        <v>35200</v>
      </c>
      <c r="Q39" s="251">
        <v>-261641.49</v>
      </c>
      <c r="R39" s="251">
        <v>-6060.6</v>
      </c>
      <c r="S39" s="251">
        <v>1440362.48</v>
      </c>
      <c r="T39" s="40">
        <v>812055.89</v>
      </c>
      <c r="U39" s="40">
        <v>8050</v>
      </c>
      <c r="V39" s="40">
        <v>1022.38</v>
      </c>
      <c r="X39" s="40">
        <v>472359.9</v>
      </c>
      <c r="Z39" s="246">
        <v>626039.9</v>
      </c>
      <c r="AC39" s="246">
        <v>370612.19</v>
      </c>
      <c r="AD39" s="246">
        <v>86474.96</v>
      </c>
      <c r="AF39" s="267">
        <f t="shared" si="7"/>
        <v>809390.25000000012</v>
      </c>
      <c r="AG39" s="274">
        <f t="shared" si="8"/>
        <v>14573.71</v>
      </c>
      <c r="AH39" s="269">
        <f t="shared" si="3"/>
        <v>794816.54000000015</v>
      </c>
      <c r="AI39" s="275">
        <f t="shared" si="4"/>
        <v>1293488.17</v>
      </c>
      <c r="AJ39" s="276">
        <f t="shared" si="5"/>
        <v>1083127.05</v>
      </c>
      <c r="AK39" s="269">
        <f t="shared" si="6"/>
        <v>210361.11999999988</v>
      </c>
    </row>
    <row r="40" spans="1:37" x14ac:dyDescent="0.2">
      <c r="A40" s="265" t="s">
        <v>180</v>
      </c>
      <c r="B40" s="265" t="s">
        <v>223</v>
      </c>
      <c r="C40" s="265">
        <v>2151</v>
      </c>
      <c r="D40" s="265" t="s">
        <v>229</v>
      </c>
      <c r="E40" s="251" t="s">
        <v>229</v>
      </c>
      <c r="F40" s="244">
        <v>775104.49</v>
      </c>
      <c r="G40" s="244">
        <v>10752.29</v>
      </c>
      <c r="H40" s="244">
        <v>25853.63</v>
      </c>
      <c r="I40" s="251">
        <v>2913482.49</v>
      </c>
      <c r="J40" s="251">
        <v>106469.37</v>
      </c>
      <c r="M40" s="245">
        <v>11375</v>
      </c>
      <c r="N40" s="245">
        <v>59250</v>
      </c>
      <c r="O40" s="245">
        <v>0</v>
      </c>
      <c r="R40" s="251">
        <v>2870550.66</v>
      </c>
      <c r="S40" s="251">
        <v>455164.99</v>
      </c>
      <c r="T40" s="40">
        <v>1104163.03</v>
      </c>
      <c r="V40" s="40">
        <v>839.12</v>
      </c>
      <c r="X40" s="40">
        <v>680454.24</v>
      </c>
      <c r="Y40" s="40">
        <v>527</v>
      </c>
      <c r="Z40" s="246">
        <v>1120880.24</v>
      </c>
      <c r="AA40" s="246">
        <v>9520</v>
      </c>
      <c r="AC40" s="246">
        <v>306088.71000000002</v>
      </c>
      <c r="AD40" s="246">
        <v>131119.31</v>
      </c>
      <c r="AF40" s="267">
        <f t="shared" si="7"/>
        <v>811710.41</v>
      </c>
      <c r="AG40" s="274">
        <f t="shared" si="8"/>
        <v>70625</v>
      </c>
      <c r="AH40" s="269">
        <f t="shared" si="3"/>
        <v>741085.41</v>
      </c>
      <c r="AI40" s="275">
        <f t="shared" si="4"/>
        <v>1785983.3900000001</v>
      </c>
      <c r="AJ40" s="276">
        <f t="shared" si="5"/>
        <v>1567608.26</v>
      </c>
      <c r="AK40" s="269">
        <f t="shared" si="6"/>
        <v>218375.13000000012</v>
      </c>
    </row>
    <row r="41" spans="1:37" x14ac:dyDescent="0.2">
      <c r="A41" s="265" t="s">
        <v>180</v>
      </c>
      <c r="B41" s="265" t="s">
        <v>223</v>
      </c>
      <c r="C41" s="265">
        <v>2636</v>
      </c>
      <c r="D41" s="265" t="s">
        <v>230</v>
      </c>
      <c r="E41" s="251" t="s">
        <v>230</v>
      </c>
      <c r="F41" s="244">
        <v>691266.87</v>
      </c>
      <c r="G41" s="244">
        <v>1828.65</v>
      </c>
      <c r="H41" s="244">
        <v>50640.55</v>
      </c>
      <c r="I41" s="251">
        <v>230112.64000000001</v>
      </c>
      <c r="J41" s="251">
        <v>273115.61</v>
      </c>
      <c r="M41" s="245">
        <v>9252</v>
      </c>
      <c r="N41" s="245">
        <v>397608.88</v>
      </c>
      <c r="O41" s="245">
        <v>152.38</v>
      </c>
      <c r="R41" s="251">
        <v>-78769.67</v>
      </c>
      <c r="S41" s="251">
        <v>1976836.89</v>
      </c>
      <c r="T41" s="40">
        <v>1003994.21</v>
      </c>
      <c r="V41" s="40">
        <v>761.75</v>
      </c>
      <c r="X41" s="40">
        <v>594097.14</v>
      </c>
      <c r="Z41" s="246">
        <v>822777.14</v>
      </c>
      <c r="AB41" s="246">
        <v>37140</v>
      </c>
      <c r="AC41" s="246">
        <v>347337.1</v>
      </c>
      <c r="AD41" s="246">
        <v>117433.55</v>
      </c>
      <c r="AE41" s="246">
        <v>8200</v>
      </c>
      <c r="AF41" s="267">
        <f t="shared" si="7"/>
        <v>743736.07000000007</v>
      </c>
      <c r="AG41" s="274">
        <f t="shared" si="8"/>
        <v>407013.26</v>
      </c>
      <c r="AH41" s="269">
        <f t="shared" si="3"/>
        <v>336722.81000000006</v>
      </c>
      <c r="AI41" s="275">
        <f t="shared" si="4"/>
        <v>1598853.1</v>
      </c>
      <c r="AJ41" s="276">
        <f t="shared" si="5"/>
        <v>1332887.79</v>
      </c>
      <c r="AK41" s="269">
        <f t="shared" si="6"/>
        <v>265965.31000000006</v>
      </c>
    </row>
    <row r="42" spans="1:37" x14ac:dyDescent="0.2">
      <c r="A42" s="265" t="s">
        <v>180</v>
      </c>
      <c r="B42" s="265" t="s">
        <v>223</v>
      </c>
      <c r="C42" s="265">
        <v>4545</v>
      </c>
      <c r="D42" s="265" t="s">
        <v>231</v>
      </c>
      <c r="E42" s="251" t="s">
        <v>231</v>
      </c>
      <c r="F42" s="244">
        <v>973641.17</v>
      </c>
      <c r="G42" s="244">
        <v>15847</v>
      </c>
      <c r="H42" s="244">
        <v>60356.45</v>
      </c>
      <c r="I42" s="251">
        <v>634726.03</v>
      </c>
      <c r="J42" s="251">
        <v>267314.78999999998</v>
      </c>
      <c r="M42" s="245">
        <v>20486.099999999999</v>
      </c>
      <c r="N42" s="245">
        <v>456097</v>
      </c>
      <c r="O42" s="245">
        <v>3107.52</v>
      </c>
      <c r="R42" s="251">
        <v>1444</v>
      </c>
      <c r="S42" s="251">
        <v>1732965.71</v>
      </c>
      <c r="T42" s="40">
        <v>1510920.55</v>
      </c>
      <c r="U42" s="40">
        <v>7200</v>
      </c>
      <c r="V42" s="40">
        <v>822.85</v>
      </c>
      <c r="X42" s="40">
        <v>445900.83</v>
      </c>
      <c r="Y42" s="40">
        <v>142000</v>
      </c>
      <c r="Z42" s="246">
        <v>933240.83</v>
      </c>
      <c r="AB42" s="246">
        <v>6260</v>
      </c>
      <c r="AC42" s="246">
        <v>963921.81</v>
      </c>
      <c r="AD42" s="246">
        <v>128119.09</v>
      </c>
      <c r="AF42" s="267">
        <f t="shared" si="7"/>
        <v>1049844.6200000001</v>
      </c>
      <c r="AG42" s="274">
        <f t="shared" si="8"/>
        <v>479690.62</v>
      </c>
      <c r="AH42" s="269">
        <f t="shared" si="3"/>
        <v>570154.00000000012</v>
      </c>
      <c r="AI42" s="275">
        <f t="shared" si="4"/>
        <v>2106844.2300000004</v>
      </c>
      <c r="AJ42" s="276">
        <f t="shared" si="5"/>
        <v>2031541.7300000002</v>
      </c>
      <c r="AK42" s="269">
        <f t="shared" si="6"/>
        <v>75302.500000000233</v>
      </c>
    </row>
    <row r="43" spans="1:37" x14ac:dyDescent="0.2">
      <c r="A43" s="265" t="s">
        <v>180</v>
      </c>
      <c r="B43" s="265" t="s">
        <v>223</v>
      </c>
      <c r="C43" s="265">
        <v>2870</v>
      </c>
      <c r="D43" s="265" t="s">
        <v>232</v>
      </c>
      <c r="E43" s="251" t="s">
        <v>232</v>
      </c>
      <c r="F43" s="244">
        <v>930104.82</v>
      </c>
      <c r="G43" s="244">
        <v>43608.29</v>
      </c>
      <c r="H43" s="244">
        <v>125129.4</v>
      </c>
      <c r="I43" s="251">
        <v>476122.64</v>
      </c>
      <c r="J43" s="251">
        <v>119419.26</v>
      </c>
      <c r="M43" s="245">
        <v>13646.15</v>
      </c>
      <c r="N43" s="245">
        <v>262344</v>
      </c>
      <c r="S43" s="251">
        <v>2083523.09</v>
      </c>
      <c r="T43" s="40">
        <v>908820.13</v>
      </c>
      <c r="V43" s="40">
        <v>1149.78</v>
      </c>
      <c r="X43" s="40">
        <v>475902</v>
      </c>
      <c r="Z43" s="246">
        <v>825662</v>
      </c>
      <c r="AA43" s="246">
        <v>9790</v>
      </c>
      <c r="AC43" s="246">
        <v>335331.61</v>
      </c>
      <c r="AD43" s="246">
        <v>211929.2</v>
      </c>
      <c r="AE43" s="246">
        <v>5200</v>
      </c>
      <c r="AF43" s="267">
        <f t="shared" si="7"/>
        <v>1098842.51</v>
      </c>
      <c r="AG43" s="274">
        <f t="shared" si="8"/>
        <v>275990.15000000002</v>
      </c>
      <c r="AH43" s="269">
        <f t="shared" si="3"/>
        <v>822852.36</v>
      </c>
      <c r="AI43" s="275">
        <f t="shared" si="4"/>
        <v>1385871.9100000001</v>
      </c>
      <c r="AJ43" s="276">
        <f t="shared" si="5"/>
        <v>1387912.8099999998</v>
      </c>
      <c r="AK43" s="269">
        <f t="shared" si="6"/>
        <v>-2040.899999999674</v>
      </c>
    </row>
    <row r="44" spans="1:37" x14ac:dyDescent="0.2">
      <c r="A44" s="265" t="s">
        <v>180</v>
      </c>
      <c r="B44" s="265" t="s">
        <v>223</v>
      </c>
      <c r="C44" s="265">
        <v>3482</v>
      </c>
      <c r="D44" s="265" t="s">
        <v>233</v>
      </c>
      <c r="E44" s="251" t="s">
        <v>233</v>
      </c>
      <c r="F44" s="244">
        <v>934432.12</v>
      </c>
      <c r="G44" s="244">
        <v>10000</v>
      </c>
      <c r="H44" s="244">
        <v>16441.52</v>
      </c>
      <c r="I44" s="251">
        <v>1116679.75</v>
      </c>
      <c r="J44" s="251">
        <v>330224.15000000002</v>
      </c>
      <c r="L44" s="245">
        <v>0</v>
      </c>
      <c r="M44" s="245">
        <v>16187.99</v>
      </c>
      <c r="N44" s="245">
        <v>65190</v>
      </c>
      <c r="O44" s="245">
        <v>1098.21</v>
      </c>
      <c r="T44" s="40">
        <v>1405598.55</v>
      </c>
      <c r="V44" s="40">
        <v>660.37</v>
      </c>
      <c r="X44" s="40">
        <v>480858</v>
      </c>
      <c r="Z44" s="246">
        <v>827287</v>
      </c>
      <c r="AC44" s="246">
        <v>418176.33</v>
      </c>
      <c r="AD44" s="246">
        <v>147240.35</v>
      </c>
      <c r="AF44" s="267">
        <f t="shared" si="7"/>
        <v>960873.64</v>
      </c>
      <c r="AG44" s="274">
        <f t="shared" si="8"/>
        <v>82476.200000000012</v>
      </c>
      <c r="AH44" s="269">
        <f t="shared" si="3"/>
        <v>878397.43999999994</v>
      </c>
      <c r="AI44" s="275">
        <f t="shared" si="4"/>
        <v>1887116.9200000002</v>
      </c>
      <c r="AJ44" s="276">
        <f t="shared" si="5"/>
        <v>1392703.6800000002</v>
      </c>
      <c r="AK44" s="269">
        <f t="shared" si="6"/>
        <v>494413.24</v>
      </c>
    </row>
    <row r="45" spans="1:37" x14ac:dyDescent="0.2">
      <c r="A45" s="265" t="s">
        <v>180</v>
      </c>
      <c r="B45" s="265" t="s">
        <v>223</v>
      </c>
      <c r="C45" s="265">
        <v>4225</v>
      </c>
      <c r="D45" s="265" t="s">
        <v>234</v>
      </c>
      <c r="E45" s="251" t="s">
        <v>234</v>
      </c>
      <c r="F45" s="244">
        <v>434304.16</v>
      </c>
      <c r="G45" s="244">
        <v>92277.84</v>
      </c>
      <c r="H45" s="244">
        <v>46726.83</v>
      </c>
      <c r="I45" s="251">
        <v>684403.23</v>
      </c>
      <c r="J45" s="251">
        <v>299484.40000000002</v>
      </c>
      <c r="M45" s="245">
        <v>22852.3</v>
      </c>
      <c r="N45" s="245">
        <v>123169</v>
      </c>
      <c r="O45" s="245">
        <v>2798.77</v>
      </c>
      <c r="S45" s="251">
        <v>1500565.11</v>
      </c>
      <c r="T45" s="40">
        <v>1424368.96</v>
      </c>
      <c r="U45" s="40">
        <v>20000</v>
      </c>
      <c r="V45" s="40">
        <v>152.27000000000001</v>
      </c>
      <c r="X45" s="40">
        <v>575548</v>
      </c>
      <c r="Y45" s="40">
        <v>9200</v>
      </c>
      <c r="Z45" s="246">
        <v>1084920</v>
      </c>
      <c r="AA45" s="246">
        <v>3730</v>
      </c>
      <c r="AC45" s="246">
        <v>597873.93000000005</v>
      </c>
      <c r="AD45" s="246">
        <v>151805.01</v>
      </c>
      <c r="AF45" s="267">
        <f t="shared" si="7"/>
        <v>573308.82999999996</v>
      </c>
      <c r="AG45" s="274">
        <f t="shared" si="8"/>
        <v>148820.06999999998</v>
      </c>
      <c r="AH45" s="269">
        <f t="shared" si="3"/>
        <v>424488.76</v>
      </c>
      <c r="AI45" s="275">
        <f t="shared" si="4"/>
        <v>2029269.23</v>
      </c>
      <c r="AJ45" s="276">
        <f t="shared" si="5"/>
        <v>1838328.9400000002</v>
      </c>
      <c r="AK45" s="269">
        <f t="shared" si="6"/>
        <v>190940.2899999998</v>
      </c>
    </row>
    <row r="46" spans="1:37" x14ac:dyDescent="0.2">
      <c r="A46" s="265" t="s">
        <v>180</v>
      </c>
      <c r="B46" s="265" t="s">
        <v>223</v>
      </c>
      <c r="C46" s="265">
        <v>3058</v>
      </c>
      <c r="D46" s="265" t="s">
        <v>236</v>
      </c>
      <c r="E46" s="251" t="s">
        <v>236</v>
      </c>
      <c r="F46" s="244">
        <v>435113.74</v>
      </c>
      <c r="G46" s="244">
        <v>2219</v>
      </c>
      <c r="H46" s="244">
        <v>7110.25</v>
      </c>
      <c r="I46" s="251">
        <v>36570.239999999998</v>
      </c>
      <c r="J46" s="251">
        <v>238100.12</v>
      </c>
      <c r="K46" s="251">
        <v>1</v>
      </c>
      <c r="M46" s="245">
        <v>14055</v>
      </c>
      <c r="N46" s="245">
        <v>60320</v>
      </c>
      <c r="R46" s="251">
        <v>45350</v>
      </c>
      <c r="S46" s="251">
        <v>2280594.58</v>
      </c>
      <c r="T46" s="40">
        <v>968397.21</v>
      </c>
      <c r="U46" s="40">
        <v>41680</v>
      </c>
      <c r="V46" s="40">
        <v>246.9</v>
      </c>
      <c r="X46" s="40">
        <v>1065716</v>
      </c>
      <c r="Z46" s="246">
        <v>1277956</v>
      </c>
      <c r="AC46" s="246">
        <v>450917.53</v>
      </c>
      <c r="AD46" s="246">
        <v>114312.01</v>
      </c>
      <c r="AE46" s="246">
        <v>1000</v>
      </c>
      <c r="AF46" s="267">
        <f t="shared" si="7"/>
        <v>444442.99</v>
      </c>
      <c r="AG46" s="274">
        <f t="shared" si="8"/>
        <v>74375</v>
      </c>
      <c r="AH46" s="269">
        <f t="shared" si="3"/>
        <v>370067.99</v>
      </c>
      <c r="AI46" s="275">
        <f t="shared" si="4"/>
        <v>2076040.1099999999</v>
      </c>
      <c r="AJ46" s="276">
        <f t="shared" si="5"/>
        <v>1844185.54</v>
      </c>
      <c r="AK46" s="269">
        <f t="shared" si="6"/>
        <v>231854.56999999983</v>
      </c>
    </row>
    <row r="47" spans="1:37" x14ac:dyDescent="0.2">
      <c r="A47" s="265" t="s">
        <v>182</v>
      </c>
      <c r="B47" s="265" t="s">
        <v>238</v>
      </c>
      <c r="C47" s="265">
        <v>2820</v>
      </c>
      <c r="D47" s="265" t="s">
        <v>240</v>
      </c>
      <c r="E47" s="251" t="s">
        <v>240</v>
      </c>
      <c r="F47" s="244">
        <v>585535.36</v>
      </c>
      <c r="G47" s="244">
        <v>112613.5</v>
      </c>
      <c r="H47" s="244">
        <v>15080.9</v>
      </c>
      <c r="I47" s="251">
        <v>5694307.6500000004</v>
      </c>
      <c r="J47" s="251">
        <v>1959267.42</v>
      </c>
      <c r="L47" s="245">
        <v>0</v>
      </c>
      <c r="M47" s="245">
        <v>9964</v>
      </c>
      <c r="Q47" s="251">
        <v>-1171647.55</v>
      </c>
      <c r="R47" s="251">
        <v>527272.56999999995</v>
      </c>
      <c r="S47" s="251">
        <v>2114009</v>
      </c>
      <c r="T47" s="40">
        <v>732457.89</v>
      </c>
      <c r="V47" s="40">
        <v>836.99</v>
      </c>
      <c r="X47" s="40">
        <v>548751.19999999995</v>
      </c>
      <c r="Z47" s="246">
        <v>712571.2</v>
      </c>
      <c r="AB47" s="246">
        <v>3500</v>
      </c>
      <c r="AC47" s="246">
        <v>287375.49</v>
      </c>
      <c r="AD47" s="246">
        <v>361586.79</v>
      </c>
      <c r="AF47" s="267">
        <f t="shared" si="7"/>
        <v>713229.76</v>
      </c>
      <c r="AG47" s="274">
        <f t="shared" si="8"/>
        <v>9964</v>
      </c>
      <c r="AH47" s="269">
        <f t="shared" si="3"/>
        <v>703265.76</v>
      </c>
      <c r="AI47" s="275">
        <f t="shared" si="4"/>
        <v>1282046.08</v>
      </c>
      <c r="AJ47" s="276">
        <f t="shared" si="5"/>
        <v>1365033.48</v>
      </c>
      <c r="AK47" s="269">
        <f t="shared" si="6"/>
        <v>-82987.399999999907</v>
      </c>
    </row>
    <row r="48" spans="1:37" x14ac:dyDescent="0.2">
      <c r="A48" s="265" t="s">
        <v>182</v>
      </c>
      <c r="B48" s="265" t="s">
        <v>238</v>
      </c>
      <c r="C48" s="265">
        <v>3895</v>
      </c>
      <c r="D48" s="265" t="s">
        <v>241</v>
      </c>
      <c r="E48" s="251" t="s">
        <v>241</v>
      </c>
      <c r="F48" s="244">
        <v>702063.63</v>
      </c>
      <c r="G48" s="244">
        <v>51255.53</v>
      </c>
      <c r="H48" s="244">
        <v>27121.11</v>
      </c>
      <c r="I48" s="251">
        <v>3423391.22</v>
      </c>
      <c r="J48" s="251">
        <v>135703.23000000001</v>
      </c>
      <c r="M48" s="245">
        <v>22316</v>
      </c>
      <c r="N48" s="245">
        <v>404860</v>
      </c>
      <c r="Q48" s="251">
        <v>488987.81</v>
      </c>
      <c r="R48" s="251">
        <v>162137.60000000001</v>
      </c>
      <c r="S48" s="251">
        <v>1646714.98</v>
      </c>
      <c r="T48" s="40">
        <v>877672.93</v>
      </c>
      <c r="V48" s="40">
        <v>413.44</v>
      </c>
      <c r="X48" s="40">
        <v>271257</v>
      </c>
      <c r="Z48" s="246">
        <v>598064</v>
      </c>
      <c r="AC48" s="246">
        <v>440911.41</v>
      </c>
      <c r="AD48" s="246">
        <v>175727.23</v>
      </c>
      <c r="AF48" s="267">
        <f t="shared" si="7"/>
        <v>780440.27</v>
      </c>
      <c r="AG48" s="274">
        <f t="shared" si="8"/>
        <v>427176</v>
      </c>
      <c r="AH48" s="269">
        <f t="shared" si="3"/>
        <v>353264.27</v>
      </c>
      <c r="AI48" s="275">
        <f t="shared" si="4"/>
        <v>1149343.3700000001</v>
      </c>
      <c r="AJ48" s="276">
        <f t="shared" si="5"/>
        <v>1214702.6399999999</v>
      </c>
      <c r="AK48" s="269">
        <f t="shared" si="6"/>
        <v>-65359.269999999786</v>
      </c>
    </row>
    <row r="49" spans="1:37" x14ac:dyDescent="0.2">
      <c r="A49" s="265" t="s">
        <v>182</v>
      </c>
      <c r="B49" s="265" t="s">
        <v>238</v>
      </c>
      <c r="C49" s="265">
        <v>2041</v>
      </c>
      <c r="D49" s="265" t="s">
        <v>242</v>
      </c>
      <c r="E49" s="251" t="s">
        <v>242</v>
      </c>
      <c r="F49" s="244">
        <v>661165.56999999995</v>
      </c>
      <c r="G49" s="244">
        <v>5014</v>
      </c>
      <c r="H49" s="244">
        <v>23610.32</v>
      </c>
      <c r="I49" s="251">
        <v>1636239.04</v>
      </c>
      <c r="J49" s="251">
        <v>2078574.56</v>
      </c>
      <c r="K49" s="251">
        <v>73999</v>
      </c>
      <c r="M49" s="245">
        <v>11210</v>
      </c>
      <c r="R49" s="251">
        <v>31589.54</v>
      </c>
      <c r="S49" s="251">
        <v>2273364.33</v>
      </c>
      <c r="T49" s="40">
        <v>337560.65</v>
      </c>
      <c r="V49" s="40">
        <v>3207.06</v>
      </c>
      <c r="X49" s="40">
        <v>435320</v>
      </c>
      <c r="Z49" s="246">
        <v>739430</v>
      </c>
      <c r="AC49" s="246">
        <v>290177.63</v>
      </c>
      <c r="AD49" s="246">
        <v>180061.69</v>
      </c>
      <c r="AF49" s="267">
        <f t="shared" si="7"/>
        <v>689789.8899999999</v>
      </c>
      <c r="AG49" s="274">
        <f t="shared" si="8"/>
        <v>11210</v>
      </c>
      <c r="AH49" s="269">
        <f t="shared" si="3"/>
        <v>678579.8899999999</v>
      </c>
      <c r="AI49" s="275">
        <f t="shared" si="4"/>
        <v>776087.71</v>
      </c>
      <c r="AJ49" s="276">
        <f t="shared" si="5"/>
        <v>1209669.32</v>
      </c>
      <c r="AK49" s="269">
        <f t="shared" si="6"/>
        <v>-433581.6100000001</v>
      </c>
    </row>
    <row r="50" spans="1:37" x14ac:dyDescent="0.2">
      <c r="A50" s="265" t="s">
        <v>184</v>
      </c>
      <c r="B50" s="265" t="s">
        <v>244</v>
      </c>
      <c r="C50" s="265">
        <v>2880</v>
      </c>
      <c r="D50" s="265" t="s">
        <v>246</v>
      </c>
      <c r="E50" s="251" t="s">
        <v>246</v>
      </c>
      <c r="F50" s="244">
        <v>1375161.32</v>
      </c>
      <c r="G50" s="244">
        <v>1064</v>
      </c>
      <c r="H50" s="244">
        <v>40.15</v>
      </c>
      <c r="I50" s="251">
        <v>155701.25</v>
      </c>
      <c r="J50" s="251">
        <v>683350.32</v>
      </c>
      <c r="L50" s="245">
        <v>0</v>
      </c>
      <c r="M50" s="245">
        <v>0</v>
      </c>
      <c r="N50" s="245">
        <v>531770</v>
      </c>
      <c r="O50" s="245">
        <v>979.01</v>
      </c>
      <c r="R50" s="251">
        <v>181461.1</v>
      </c>
      <c r="S50" s="251">
        <v>2191305.25</v>
      </c>
      <c r="T50" s="40">
        <v>1276816.05</v>
      </c>
      <c r="V50" s="40">
        <v>782.16</v>
      </c>
      <c r="X50" s="40">
        <v>953762.8</v>
      </c>
      <c r="Y50" s="40">
        <v>245700</v>
      </c>
      <c r="Z50" s="246">
        <v>1247122.8</v>
      </c>
      <c r="AC50" s="246">
        <v>409604.06</v>
      </c>
      <c r="AD50" s="246">
        <v>165283.25</v>
      </c>
      <c r="AF50" s="267">
        <f t="shared" si="7"/>
        <v>1376265.47</v>
      </c>
      <c r="AG50" s="274">
        <f t="shared" si="8"/>
        <v>532749.01</v>
      </c>
      <c r="AH50" s="269">
        <f t="shared" si="3"/>
        <v>843516.46</v>
      </c>
      <c r="AI50" s="275">
        <f t="shared" si="4"/>
        <v>2477061.0099999998</v>
      </c>
      <c r="AJ50" s="276">
        <f t="shared" si="5"/>
        <v>1822010.11</v>
      </c>
      <c r="AK50" s="269">
        <f t="shared" si="6"/>
        <v>655050.89999999967</v>
      </c>
    </row>
    <row r="51" spans="1:37" x14ac:dyDescent="0.2">
      <c r="A51" s="265" t="s">
        <v>184</v>
      </c>
      <c r="B51" s="265" t="s">
        <v>244</v>
      </c>
      <c r="C51" s="265">
        <v>9821</v>
      </c>
      <c r="D51" s="265" t="s">
        <v>247</v>
      </c>
      <c r="E51" s="251" t="s">
        <v>247</v>
      </c>
      <c r="F51" s="244">
        <v>2640049</v>
      </c>
      <c r="G51" s="244">
        <v>0</v>
      </c>
      <c r="H51" s="244">
        <v>20556.37</v>
      </c>
      <c r="I51" s="251">
        <v>1006103.77</v>
      </c>
      <c r="J51" s="251">
        <v>307420.44</v>
      </c>
      <c r="L51" s="245">
        <v>0</v>
      </c>
      <c r="M51" s="245">
        <v>0</v>
      </c>
      <c r="N51" s="245">
        <v>168474.55</v>
      </c>
      <c r="O51" s="245">
        <v>818</v>
      </c>
      <c r="R51" s="251">
        <v>-84.89</v>
      </c>
      <c r="S51" s="251">
        <v>2281491.52</v>
      </c>
      <c r="T51" s="40">
        <v>3313710.32</v>
      </c>
      <c r="U51" s="40">
        <v>132251</v>
      </c>
      <c r="V51" s="40">
        <v>3872.24</v>
      </c>
      <c r="X51" s="40">
        <v>1388711.91</v>
      </c>
      <c r="Z51" s="246">
        <v>1996361.91</v>
      </c>
      <c r="AA51" s="246">
        <v>14668.8</v>
      </c>
      <c r="AC51" s="246">
        <v>1563576.53</v>
      </c>
      <c r="AD51" s="246">
        <v>167567.04000000001</v>
      </c>
      <c r="AE51" s="246">
        <v>9700</v>
      </c>
      <c r="AF51" s="267">
        <f t="shared" si="7"/>
        <v>2660605.37</v>
      </c>
      <c r="AG51" s="274">
        <f t="shared" si="8"/>
        <v>169292.55</v>
      </c>
      <c r="AH51" s="269">
        <f t="shared" si="3"/>
        <v>2491312.8200000003</v>
      </c>
      <c r="AI51" s="275">
        <f t="shared" si="4"/>
        <v>4838545.47</v>
      </c>
      <c r="AJ51" s="276">
        <f t="shared" si="5"/>
        <v>3751874.2800000003</v>
      </c>
      <c r="AK51" s="269">
        <f t="shared" si="6"/>
        <v>1086671.1899999995</v>
      </c>
    </row>
    <row r="52" spans="1:37" x14ac:dyDescent="0.2">
      <c r="A52" s="265" t="s">
        <v>184</v>
      </c>
      <c r="B52" s="265" t="s">
        <v>244</v>
      </c>
      <c r="C52" s="265">
        <v>4858</v>
      </c>
      <c r="D52" s="265" t="s">
        <v>248</v>
      </c>
      <c r="E52" s="251" t="s">
        <v>248</v>
      </c>
      <c r="F52" s="244">
        <v>661790.68999999994</v>
      </c>
      <c r="G52" s="244">
        <v>0</v>
      </c>
      <c r="H52" s="244">
        <v>53136.47</v>
      </c>
      <c r="I52" s="251">
        <v>132549.99</v>
      </c>
      <c r="J52" s="251">
        <v>567001.27</v>
      </c>
      <c r="L52" s="245">
        <v>0</v>
      </c>
      <c r="M52" s="245">
        <v>0</v>
      </c>
      <c r="N52" s="245">
        <v>83340</v>
      </c>
      <c r="O52" s="245">
        <v>2744</v>
      </c>
      <c r="S52" s="251">
        <v>2647377.69</v>
      </c>
      <c r="T52" s="40">
        <v>2540858.6</v>
      </c>
      <c r="U52" s="40">
        <v>500</v>
      </c>
      <c r="V52" s="40">
        <v>576.55999999999995</v>
      </c>
      <c r="X52" s="40">
        <v>888256</v>
      </c>
      <c r="Y52" s="40">
        <v>20600</v>
      </c>
      <c r="Z52" s="246">
        <v>1524656</v>
      </c>
      <c r="AC52" s="246">
        <v>999972.85</v>
      </c>
      <c r="AD52" s="246">
        <v>123987.14</v>
      </c>
      <c r="AF52" s="267">
        <f t="shared" si="7"/>
        <v>714927.15999999992</v>
      </c>
      <c r="AG52" s="274">
        <f t="shared" si="8"/>
        <v>86084</v>
      </c>
      <c r="AH52" s="269">
        <f t="shared" si="3"/>
        <v>628843.15999999992</v>
      </c>
      <c r="AI52" s="275">
        <f t="shared" si="4"/>
        <v>3450791.16</v>
      </c>
      <c r="AJ52" s="276">
        <f t="shared" si="5"/>
        <v>2648615.9900000002</v>
      </c>
      <c r="AK52" s="269">
        <f t="shared" si="6"/>
        <v>802175.16999999993</v>
      </c>
    </row>
    <row r="53" spans="1:37" x14ac:dyDescent="0.2">
      <c r="A53" s="265" t="s">
        <v>184</v>
      </c>
      <c r="B53" s="265" t="s">
        <v>244</v>
      </c>
      <c r="C53" s="265">
        <v>5652</v>
      </c>
      <c r="D53" s="265" t="s">
        <v>249</v>
      </c>
      <c r="E53" s="253" t="s">
        <v>249</v>
      </c>
      <c r="F53" s="244">
        <v>954635.08</v>
      </c>
      <c r="G53" s="244">
        <v>0</v>
      </c>
      <c r="H53" s="244">
        <v>8043.86</v>
      </c>
      <c r="I53" s="251">
        <v>284533.65999999997</v>
      </c>
      <c r="J53" s="251">
        <v>381049.59</v>
      </c>
      <c r="L53" s="245">
        <v>7800</v>
      </c>
      <c r="M53" s="245">
        <v>0</v>
      </c>
      <c r="N53" s="245">
        <v>562484.64</v>
      </c>
      <c r="O53" s="245">
        <v>3076</v>
      </c>
      <c r="S53" s="251">
        <v>4706462.17</v>
      </c>
      <c r="T53" s="40">
        <v>1522995.66</v>
      </c>
      <c r="V53" s="40">
        <v>2822.73</v>
      </c>
      <c r="X53" s="40">
        <v>1330092.94</v>
      </c>
      <c r="Z53" s="246">
        <v>1486538.94</v>
      </c>
      <c r="AB53" s="246">
        <v>1000</v>
      </c>
      <c r="AC53" s="246">
        <v>958565.94</v>
      </c>
      <c r="AD53" s="246">
        <v>145304.72</v>
      </c>
      <c r="AF53" s="267">
        <f t="shared" si="7"/>
        <v>962678.94</v>
      </c>
      <c r="AG53" s="274">
        <f t="shared" si="8"/>
        <v>573360.64000000001</v>
      </c>
      <c r="AH53" s="269">
        <f t="shared" si="3"/>
        <v>389318.29999999993</v>
      </c>
      <c r="AI53" s="275">
        <f t="shared" si="4"/>
        <v>2855911.33</v>
      </c>
      <c r="AJ53" s="276">
        <f t="shared" si="5"/>
        <v>2591409.6</v>
      </c>
      <c r="AK53" s="269">
        <f t="shared" si="6"/>
        <v>264501.73</v>
      </c>
    </row>
    <row r="54" spans="1:37" x14ac:dyDescent="0.2">
      <c r="A54" s="265" t="s">
        <v>186</v>
      </c>
      <c r="B54" s="265" t="s">
        <v>251</v>
      </c>
      <c r="C54" s="265">
        <v>2823</v>
      </c>
      <c r="D54" s="265" t="s">
        <v>253</v>
      </c>
      <c r="E54" s="251" t="s">
        <v>253</v>
      </c>
      <c r="F54" s="244">
        <v>791653.11</v>
      </c>
      <c r="G54" s="244">
        <v>3448</v>
      </c>
      <c r="H54" s="244">
        <v>79786.850000000006</v>
      </c>
      <c r="I54" s="251">
        <v>1550178.37</v>
      </c>
      <c r="J54" s="251">
        <v>674192.29</v>
      </c>
      <c r="K54" s="251">
        <v>0</v>
      </c>
      <c r="N54" s="245">
        <v>47300</v>
      </c>
      <c r="O54" s="245">
        <v>5175.1000000000004</v>
      </c>
      <c r="R54" s="251">
        <v>1916233.64</v>
      </c>
      <c r="S54" s="251">
        <v>954921</v>
      </c>
      <c r="T54" s="40">
        <v>1032874.08</v>
      </c>
      <c r="V54" s="40">
        <v>1057.49</v>
      </c>
      <c r="X54" s="40">
        <v>158980</v>
      </c>
      <c r="Y54" s="40">
        <v>981041</v>
      </c>
      <c r="Z54" s="246">
        <v>519681</v>
      </c>
      <c r="AB54" s="246">
        <v>4236</v>
      </c>
      <c r="AC54" s="246">
        <v>1115571.42</v>
      </c>
      <c r="AD54" s="246">
        <v>158835.26999999999</v>
      </c>
      <c r="AE54" s="246">
        <v>200000</v>
      </c>
      <c r="AF54" s="267">
        <f t="shared" si="7"/>
        <v>874887.96</v>
      </c>
      <c r="AG54" s="274">
        <f t="shared" si="8"/>
        <v>52475.1</v>
      </c>
      <c r="AH54" s="269">
        <f t="shared" si="3"/>
        <v>822412.86</v>
      </c>
      <c r="AI54" s="275">
        <f t="shared" si="4"/>
        <v>2173952.5699999998</v>
      </c>
      <c r="AJ54" s="276">
        <f t="shared" si="5"/>
        <v>1998323.69</v>
      </c>
      <c r="AK54" s="269">
        <f t="shared" si="6"/>
        <v>175628.87999999989</v>
      </c>
    </row>
    <row r="55" spans="1:37" x14ac:dyDescent="0.2">
      <c r="A55" s="265" t="s">
        <v>186</v>
      </c>
      <c r="B55" s="265" t="s">
        <v>251</v>
      </c>
      <c r="C55" s="265">
        <v>4818</v>
      </c>
      <c r="D55" s="265" t="s">
        <v>254</v>
      </c>
      <c r="E55" s="251" t="s">
        <v>254</v>
      </c>
      <c r="F55" s="244">
        <v>3506573.47</v>
      </c>
      <c r="G55" s="244">
        <v>35800</v>
      </c>
      <c r="H55" s="244">
        <v>86517.91</v>
      </c>
      <c r="I55" s="251">
        <v>680342.98</v>
      </c>
      <c r="J55" s="251">
        <v>480617.48</v>
      </c>
      <c r="N55" s="245">
        <v>6509033.3399999999</v>
      </c>
      <c r="O55" s="245">
        <v>1539.2</v>
      </c>
      <c r="R55" s="251">
        <v>105652.68</v>
      </c>
      <c r="S55" s="251">
        <v>2528782.23</v>
      </c>
      <c r="T55" s="40">
        <v>744717.28</v>
      </c>
      <c r="V55" s="40">
        <v>2744.08</v>
      </c>
      <c r="W55" s="40">
        <v>0</v>
      </c>
      <c r="X55" s="40">
        <v>238630</v>
      </c>
      <c r="Y55" s="40">
        <v>54200</v>
      </c>
      <c r="Z55" s="246">
        <v>650727</v>
      </c>
      <c r="AA55" s="246">
        <v>36112</v>
      </c>
      <c r="AC55" s="246">
        <v>2230808.7000000002</v>
      </c>
      <c r="AD55" s="246">
        <v>181797.97</v>
      </c>
      <c r="AE55" s="246">
        <v>2296001.2999999998</v>
      </c>
      <c r="AF55" s="267">
        <f t="shared" si="7"/>
        <v>3628891.3800000004</v>
      </c>
      <c r="AG55" s="274">
        <f t="shared" si="8"/>
        <v>6510572.54</v>
      </c>
      <c r="AH55" s="269">
        <f t="shared" si="3"/>
        <v>-2881681.1599999997</v>
      </c>
      <c r="AI55" s="275">
        <f t="shared" si="4"/>
        <v>1040291.36</v>
      </c>
      <c r="AJ55" s="276">
        <f t="shared" si="5"/>
        <v>5395446.9700000007</v>
      </c>
      <c r="AK55" s="269">
        <f t="shared" si="6"/>
        <v>-4355155.6100000003</v>
      </c>
    </row>
    <row r="56" spans="1:37" x14ac:dyDescent="0.2">
      <c r="A56" s="265" t="s">
        <v>186</v>
      </c>
      <c r="B56" s="265" t="s">
        <v>251</v>
      </c>
      <c r="C56" s="265">
        <v>2500</v>
      </c>
      <c r="D56" s="265" t="s">
        <v>255</v>
      </c>
      <c r="E56" s="251" t="s">
        <v>255</v>
      </c>
      <c r="F56" s="244">
        <v>460770.51</v>
      </c>
      <c r="G56" s="244">
        <v>0</v>
      </c>
      <c r="H56" s="244">
        <v>7055</v>
      </c>
      <c r="I56" s="251">
        <v>939869.54</v>
      </c>
      <c r="J56" s="251">
        <v>232698.29</v>
      </c>
      <c r="N56" s="245">
        <v>387273</v>
      </c>
      <c r="O56" s="245">
        <v>231</v>
      </c>
      <c r="R56" s="251">
        <v>-1260569.22</v>
      </c>
      <c r="S56" s="251">
        <v>2500517.0699999998</v>
      </c>
      <c r="T56" s="40">
        <v>1132427.8</v>
      </c>
      <c r="V56" s="40">
        <v>493.84</v>
      </c>
      <c r="X56" s="40">
        <v>234160</v>
      </c>
      <c r="Y56" s="40">
        <v>28200</v>
      </c>
      <c r="Z56" s="246">
        <v>476548</v>
      </c>
      <c r="AA56" s="246">
        <v>24516</v>
      </c>
      <c r="AC56" s="246">
        <v>724506.43</v>
      </c>
      <c r="AD56" s="246">
        <v>126369.72</v>
      </c>
      <c r="AE56" s="246">
        <v>30400</v>
      </c>
      <c r="AF56" s="267">
        <f t="shared" si="7"/>
        <v>467825.51</v>
      </c>
      <c r="AG56" s="274">
        <f t="shared" si="8"/>
        <v>387504</v>
      </c>
      <c r="AH56" s="269">
        <f t="shared" si="3"/>
        <v>80321.510000000009</v>
      </c>
      <c r="AI56" s="275">
        <f t="shared" si="4"/>
        <v>1395281.6400000001</v>
      </c>
      <c r="AJ56" s="276">
        <f t="shared" si="5"/>
        <v>1382340.1500000001</v>
      </c>
      <c r="AK56" s="269">
        <f t="shared" si="6"/>
        <v>12941.489999999991</v>
      </c>
    </row>
    <row r="57" spans="1:37" x14ac:dyDescent="0.2">
      <c r="A57" s="265" t="s">
        <v>186</v>
      </c>
      <c r="B57" s="265" t="s">
        <v>251</v>
      </c>
      <c r="C57" s="265">
        <v>4429</v>
      </c>
      <c r="D57" s="265" t="s">
        <v>256</v>
      </c>
      <c r="E57" s="251" t="s">
        <v>256</v>
      </c>
      <c r="F57" s="244">
        <v>793139.24</v>
      </c>
      <c r="G57" s="244">
        <v>0</v>
      </c>
      <c r="H57" s="244">
        <v>46833.58</v>
      </c>
      <c r="I57" s="251">
        <v>541442.76</v>
      </c>
      <c r="J57" s="251">
        <v>469950.69</v>
      </c>
      <c r="N57" s="245">
        <v>207763.49</v>
      </c>
      <c r="O57" s="245">
        <v>0</v>
      </c>
      <c r="R57" s="251">
        <v>-123102.74</v>
      </c>
      <c r="S57" s="251">
        <v>1946573.94</v>
      </c>
      <c r="T57" s="40">
        <v>1532697.99</v>
      </c>
      <c r="V57" s="40">
        <v>1230.5999999999999</v>
      </c>
      <c r="X57" s="40">
        <v>214900</v>
      </c>
      <c r="Y57" s="40">
        <v>84600</v>
      </c>
      <c r="Z57" s="246">
        <v>809388</v>
      </c>
      <c r="AA57" s="246">
        <v>17028</v>
      </c>
      <c r="AC57" s="246">
        <v>982246.89</v>
      </c>
      <c r="AD57" s="246">
        <v>204634.12</v>
      </c>
      <c r="AF57" s="267">
        <f t="shared" si="7"/>
        <v>839972.82</v>
      </c>
      <c r="AG57" s="274">
        <f t="shared" si="8"/>
        <v>207763.49</v>
      </c>
      <c r="AH57" s="269">
        <f t="shared" si="3"/>
        <v>632209.32999999996</v>
      </c>
      <c r="AI57" s="275">
        <f t="shared" si="4"/>
        <v>1833428.59</v>
      </c>
      <c r="AJ57" s="276">
        <f t="shared" si="5"/>
        <v>2013297.0100000002</v>
      </c>
      <c r="AK57" s="269">
        <f t="shared" si="6"/>
        <v>-179868.42000000016</v>
      </c>
    </row>
    <row r="58" spans="1:37" x14ac:dyDescent="0.2">
      <c r="A58" s="265" t="s">
        <v>186</v>
      </c>
      <c r="B58" s="265" t="s">
        <v>251</v>
      </c>
      <c r="C58" s="265">
        <v>3247</v>
      </c>
      <c r="D58" s="265" t="s">
        <v>257</v>
      </c>
      <c r="E58" s="251" t="s">
        <v>257</v>
      </c>
      <c r="F58" s="244">
        <v>264208.44</v>
      </c>
      <c r="G58" s="244">
        <v>0</v>
      </c>
      <c r="H58" s="244">
        <v>37517.18</v>
      </c>
      <c r="I58" s="251">
        <v>221249.07</v>
      </c>
      <c r="J58" s="251">
        <v>246614.16</v>
      </c>
      <c r="N58" s="245">
        <v>163735.51999999999</v>
      </c>
      <c r="O58" s="245">
        <v>89</v>
      </c>
      <c r="R58" s="251">
        <v>-329480.03999999998</v>
      </c>
      <c r="S58" s="251">
        <v>980950.37</v>
      </c>
      <c r="T58" s="40">
        <v>1360810.61</v>
      </c>
      <c r="V58" s="40">
        <v>633.99</v>
      </c>
      <c r="X58" s="40">
        <v>207570</v>
      </c>
      <c r="Y58" s="40">
        <v>252862.47</v>
      </c>
      <c r="Z58" s="246">
        <v>325697</v>
      </c>
      <c r="AA58" s="246">
        <v>8633</v>
      </c>
      <c r="AC58" s="246">
        <v>1486045.75</v>
      </c>
      <c r="AD58" s="246">
        <v>47207.32</v>
      </c>
      <c r="AF58" s="267">
        <f t="shared" si="7"/>
        <v>301725.62</v>
      </c>
      <c r="AG58" s="274">
        <f t="shared" si="8"/>
        <v>163824.51999999999</v>
      </c>
      <c r="AH58" s="269">
        <f t="shared" si="3"/>
        <v>137901.1</v>
      </c>
      <c r="AI58" s="275">
        <f t="shared" si="4"/>
        <v>1821877.07</v>
      </c>
      <c r="AJ58" s="276">
        <f t="shared" si="5"/>
        <v>1867583.07</v>
      </c>
      <c r="AK58" s="269">
        <f t="shared" si="6"/>
        <v>-45706</v>
      </c>
    </row>
    <row r="59" spans="1:37" x14ac:dyDescent="0.2">
      <c r="A59" s="278" t="s">
        <v>186</v>
      </c>
      <c r="B59" s="278" t="s">
        <v>251</v>
      </c>
      <c r="C59" s="278">
        <v>1126</v>
      </c>
      <c r="D59" s="278" t="s">
        <v>258</v>
      </c>
      <c r="E59" s="251" t="s">
        <v>258</v>
      </c>
      <c r="F59" s="244">
        <v>357813.51</v>
      </c>
      <c r="G59" s="244">
        <v>0</v>
      </c>
      <c r="H59" s="244">
        <v>19785.490000000002</v>
      </c>
      <c r="I59" s="251">
        <v>1018281.09</v>
      </c>
      <c r="J59" s="251">
        <v>135469.63</v>
      </c>
      <c r="N59" s="245">
        <v>169445</v>
      </c>
      <c r="O59" s="245">
        <v>106</v>
      </c>
      <c r="R59" s="251">
        <v>-349889.96</v>
      </c>
      <c r="S59" s="251">
        <v>1692734.22</v>
      </c>
      <c r="T59" s="40">
        <v>524344.42000000004</v>
      </c>
      <c r="V59" s="40">
        <v>543.36</v>
      </c>
      <c r="X59" s="40">
        <v>146090</v>
      </c>
      <c r="Y59" s="40">
        <v>12200</v>
      </c>
      <c r="Z59" s="246">
        <v>253363</v>
      </c>
      <c r="AA59" s="246">
        <v>1756</v>
      </c>
      <c r="AC59" s="246">
        <v>280005.18</v>
      </c>
      <c r="AD59" s="246">
        <v>102699.14</v>
      </c>
      <c r="AE59" s="246">
        <v>26400</v>
      </c>
      <c r="AF59" s="267">
        <f t="shared" si="7"/>
        <v>377599</v>
      </c>
      <c r="AG59" s="274">
        <f t="shared" si="8"/>
        <v>169551</v>
      </c>
      <c r="AH59" s="269">
        <f t="shared" si="3"/>
        <v>208048</v>
      </c>
      <c r="AI59" s="275">
        <f t="shared" si="4"/>
        <v>683177.78</v>
      </c>
      <c r="AJ59" s="276">
        <f t="shared" si="5"/>
        <v>664223.31999999995</v>
      </c>
      <c r="AK59" s="269">
        <f t="shared" si="6"/>
        <v>18954.460000000079</v>
      </c>
    </row>
    <row r="60" spans="1:37" s="279" customFormat="1" x14ac:dyDescent="0.2">
      <c r="A60" s="265" t="s">
        <v>188</v>
      </c>
      <c r="B60" s="265" t="s">
        <v>260</v>
      </c>
      <c r="C60" s="265">
        <v>3728</v>
      </c>
      <c r="D60" s="265" t="s">
        <v>262</v>
      </c>
      <c r="E60" s="251" t="s">
        <v>262</v>
      </c>
      <c r="F60" s="244">
        <v>549517.5</v>
      </c>
      <c r="G60" s="244">
        <v>3643</v>
      </c>
      <c r="H60" s="244">
        <v>20321.21</v>
      </c>
      <c r="I60" s="251">
        <v>761662.06</v>
      </c>
      <c r="J60" s="251">
        <v>-446386.08</v>
      </c>
      <c r="K60" s="251"/>
      <c r="L60" s="245">
        <v>48374</v>
      </c>
      <c r="M60" s="245">
        <v>0</v>
      </c>
      <c r="N60" s="245">
        <v>550319</v>
      </c>
      <c r="O60" s="245">
        <v>0</v>
      </c>
      <c r="P60" s="251"/>
      <c r="Q60" s="251"/>
      <c r="R60" s="251">
        <v>-2127372.7599999998</v>
      </c>
      <c r="S60" s="251">
        <v>2210713.7999999998</v>
      </c>
      <c r="T60" s="40">
        <v>1328904.75</v>
      </c>
      <c r="U60" s="40"/>
      <c r="V60" s="40">
        <v>978.16</v>
      </c>
      <c r="W60" s="40"/>
      <c r="X60" s="40">
        <v>653793.6</v>
      </c>
      <c r="Y60" s="40"/>
      <c r="Z60" s="246">
        <v>915133.6</v>
      </c>
      <c r="AA60" s="246"/>
      <c r="AB60" s="246">
        <v>5748</v>
      </c>
      <c r="AC60" s="246">
        <v>609468.46</v>
      </c>
      <c r="AD60" s="246">
        <v>117416.37</v>
      </c>
      <c r="AE60" s="246"/>
      <c r="AF60" s="267">
        <f t="shared" si="7"/>
        <v>573481.71</v>
      </c>
      <c r="AG60" s="274">
        <f t="shared" si="8"/>
        <v>598693</v>
      </c>
      <c r="AH60" s="269">
        <f t="shared" si="3"/>
        <v>-25211.290000000037</v>
      </c>
      <c r="AI60" s="275">
        <f t="shared" si="4"/>
        <v>1983676.5099999998</v>
      </c>
      <c r="AJ60" s="276">
        <f t="shared" si="5"/>
        <v>1647766.4300000002</v>
      </c>
      <c r="AK60" s="269">
        <f t="shared" si="6"/>
        <v>335910.07999999961</v>
      </c>
    </row>
    <row r="61" spans="1:37" x14ac:dyDescent="0.2">
      <c r="A61" s="265" t="s">
        <v>188</v>
      </c>
      <c r="B61" s="265" t="s">
        <v>260</v>
      </c>
      <c r="C61" s="265">
        <v>3543</v>
      </c>
      <c r="D61" s="265" t="s">
        <v>263</v>
      </c>
      <c r="E61" s="251" t="s">
        <v>263</v>
      </c>
      <c r="F61" s="244">
        <v>1028490.07</v>
      </c>
      <c r="G61" s="244">
        <v>22740</v>
      </c>
      <c r="H61" s="244">
        <v>298258.09000000003</v>
      </c>
      <c r="I61" s="251">
        <v>826540.77</v>
      </c>
      <c r="J61" s="251">
        <v>-1033.18</v>
      </c>
      <c r="L61" s="245">
        <v>22490</v>
      </c>
      <c r="M61" s="245">
        <v>14300</v>
      </c>
      <c r="N61" s="245">
        <v>496263</v>
      </c>
      <c r="R61" s="251">
        <v>210224.62</v>
      </c>
      <c r="S61" s="251">
        <v>1549075.07</v>
      </c>
      <c r="T61" s="40">
        <v>1647342.98</v>
      </c>
      <c r="U61" s="40">
        <v>19200</v>
      </c>
      <c r="V61" s="40">
        <v>1377.34</v>
      </c>
      <c r="X61" s="40">
        <v>906435</v>
      </c>
      <c r="Y61" s="40">
        <v>74400</v>
      </c>
      <c r="Z61" s="246">
        <v>1127875</v>
      </c>
      <c r="AC61" s="246">
        <v>935691.68</v>
      </c>
      <c r="AD61" s="246">
        <v>96598.81</v>
      </c>
      <c r="AF61" s="267">
        <f t="shared" si="7"/>
        <v>1349488.16</v>
      </c>
      <c r="AG61" s="274">
        <f t="shared" si="8"/>
        <v>533053</v>
      </c>
      <c r="AH61" s="269">
        <f t="shared" si="3"/>
        <v>816435.15999999992</v>
      </c>
      <c r="AI61" s="275">
        <f t="shared" si="4"/>
        <v>2648755.3200000003</v>
      </c>
      <c r="AJ61" s="276">
        <f t="shared" si="5"/>
        <v>2160165.4900000002</v>
      </c>
      <c r="AK61" s="269">
        <f t="shared" si="6"/>
        <v>488589.83000000007</v>
      </c>
    </row>
    <row r="62" spans="1:37" x14ac:dyDescent="0.2">
      <c r="A62" s="265" t="s">
        <v>188</v>
      </c>
      <c r="B62" s="265" t="s">
        <v>260</v>
      </c>
      <c r="C62" s="265">
        <v>6330</v>
      </c>
      <c r="D62" s="265" t="s">
        <v>264</v>
      </c>
      <c r="E62" s="251" t="s">
        <v>264</v>
      </c>
      <c r="F62" s="244">
        <v>510328.05</v>
      </c>
      <c r="G62" s="244">
        <v>147878</v>
      </c>
      <c r="H62" s="244">
        <v>113263.29</v>
      </c>
      <c r="I62" s="251">
        <v>48365.4</v>
      </c>
      <c r="J62" s="251">
        <v>154440.1</v>
      </c>
      <c r="M62" s="245">
        <v>92975</v>
      </c>
      <c r="N62" s="245">
        <v>382664</v>
      </c>
      <c r="O62" s="245">
        <v>895001.68</v>
      </c>
      <c r="R62" s="251">
        <v>-732513.36</v>
      </c>
      <c r="S62" s="251">
        <v>3406179.86</v>
      </c>
      <c r="T62" s="40">
        <v>1892114.42</v>
      </c>
      <c r="V62" s="40">
        <v>862.48</v>
      </c>
      <c r="X62" s="40">
        <v>899428.8</v>
      </c>
      <c r="Z62" s="246">
        <v>1332856.8</v>
      </c>
      <c r="AC62" s="246">
        <v>987607.74</v>
      </c>
      <c r="AD62" s="246">
        <v>49081.68</v>
      </c>
      <c r="AF62" s="267">
        <f t="shared" si="7"/>
        <v>771469.34000000008</v>
      </c>
      <c r="AG62" s="274">
        <f t="shared" si="8"/>
        <v>1370640.6800000002</v>
      </c>
      <c r="AH62" s="269">
        <f t="shared" si="3"/>
        <v>-599171.34000000008</v>
      </c>
      <c r="AI62" s="275">
        <f t="shared" si="4"/>
        <v>2792405.7</v>
      </c>
      <c r="AJ62" s="276">
        <f t="shared" si="5"/>
        <v>2369546.2200000002</v>
      </c>
      <c r="AK62" s="269">
        <f t="shared" si="6"/>
        <v>422859.48</v>
      </c>
    </row>
    <row r="63" spans="1:37" x14ac:dyDescent="0.2">
      <c r="A63" s="265" t="s">
        <v>188</v>
      </c>
      <c r="B63" s="265" t="s">
        <v>260</v>
      </c>
      <c r="C63" s="265">
        <v>3421</v>
      </c>
      <c r="D63" s="265" t="s">
        <v>265</v>
      </c>
      <c r="E63" s="251" t="s">
        <v>265</v>
      </c>
      <c r="F63" s="244">
        <v>513584.89</v>
      </c>
      <c r="G63" s="244">
        <v>180502</v>
      </c>
      <c r="H63" s="244">
        <v>4000.27</v>
      </c>
      <c r="I63" s="251">
        <v>190649.36</v>
      </c>
      <c r="J63" s="251">
        <v>192934.81</v>
      </c>
      <c r="L63" s="245">
        <v>0</v>
      </c>
      <c r="M63" s="245">
        <v>14300</v>
      </c>
      <c r="N63" s="245">
        <v>454638</v>
      </c>
      <c r="R63" s="251">
        <v>-5378.99</v>
      </c>
      <c r="S63" s="251">
        <v>1679166.57</v>
      </c>
      <c r="T63" s="40">
        <v>1208798.97</v>
      </c>
      <c r="U63" s="40">
        <v>15000</v>
      </c>
      <c r="V63" s="40">
        <v>886.73</v>
      </c>
      <c r="X63" s="40">
        <v>60396</v>
      </c>
      <c r="Y63" s="40">
        <v>175400</v>
      </c>
      <c r="Z63" s="246">
        <v>298748</v>
      </c>
      <c r="AB63" s="246">
        <v>440</v>
      </c>
      <c r="AC63" s="246">
        <v>623671.6</v>
      </c>
      <c r="AD63" s="246">
        <v>46040.67</v>
      </c>
      <c r="AF63" s="267">
        <f t="shared" si="7"/>
        <v>698087.16</v>
      </c>
      <c r="AG63" s="274">
        <f t="shared" si="8"/>
        <v>468938</v>
      </c>
      <c r="AH63" s="269">
        <f t="shared" si="3"/>
        <v>229149.16000000003</v>
      </c>
      <c r="AI63" s="275">
        <f t="shared" si="4"/>
        <v>1460481.7</v>
      </c>
      <c r="AJ63" s="276">
        <f t="shared" si="5"/>
        <v>968900.27</v>
      </c>
      <c r="AK63" s="269">
        <f t="shared" si="6"/>
        <v>491581.42999999993</v>
      </c>
    </row>
    <row r="64" spans="1:37" x14ac:dyDescent="0.2">
      <c r="A64" s="265" t="s">
        <v>188</v>
      </c>
      <c r="B64" s="265" t="s">
        <v>260</v>
      </c>
      <c r="C64" s="265">
        <v>3591</v>
      </c>
      <c r="D64" s="265" t="s">
        <v>266</v>
      </c>
      <c r="E64" s="251" t="s">
        <v>266</v>
      </c>
      <c r="F64" s="244">
        <v>397422.41</v>
      </c>
      <c r="G64" s="244">
        <v>0</v>
      </c>
      <c r="H64" s="244">
        <v>28861.96</v>
      </c>
      <c r="I64" s="251">
        <v>526056.81999999995</v>
      </c>
      <c r="J64" s="251">
        <v>251851.51</v>
      </c>
      <c r="L64" s="245">
        <v>0</v>
      </c>
      <c r="M64" s="245">
        <v>42550</v>
      </c>
      <c r="N64" s="245">
        <v>37700</v>
      </c>
      <c r="O64" s="245">
        <v>43400</v>
      </c>
      <c r="S64" s="251">
        <v>1290095.46</v>
      </c>
      <c r="T64" s="40">
        <v>1284448.3400000001</v>
      </c>
      <c r="V64" s="40">
        <v>572.5</v>
      </c>
      <c r="X64" s="40">
        <v>752817.71</v>
      </c>
      <c r="Y64" s="40">
        <v>46000</v>
      </c>
      <c r="Z64" s="246">
        <v>1164817.71</v>
      </c>
      <c r="AC64" s="246">
        <v>485550.75</v>
      </c>
      <c r="AD64" s="246">
        <v>94411.48</v>
      </c>
      <c r="AF64" s="267">
        <f t="shared" si="7"/>
        <v>426284.37</v>
      </c>
      <c r="AG64" s="274">
        <f t="shared" si="8"/>
        <v>123650</v>
      </c>
      <c r="AH64" s="269">
        <f t="shared" si="3"/>
        <v>302634.37</v>
      </c>
      <c r="AI64" s="275">
        <f t="shared" si="4"/>
        <v>2083838.55</v>
      </c>
      <c r="AJ64" s="276">
        <f t="shared" si="5"/>
        <v>1744779.94</v>
      </c>
      <c r="AK64" s="269">
        <f t="shared" si="6"/>
        <v>339058.6100000001</v>
      </c>
    </row>
    <row r="65" spans="1:37" x14ac:dyDescent="0.2">
      <c r="A65" s="265" t="s">
        <v>188</v>
      </c>
      <c r="B65" s="265" t="s">
        <v>260</v>
      </c>
      <c r="C65" s="265">
        <v>4772</v>
      </c>
      <c r="D65" s="265" t="s">
        <v>267</v>
      </c>
      <c r="E65" s="251" t="s">
        <v>267</v>
      </c>
      <c r="F65" s="244">
        <v>897058.72</v>
      </c>
      <c r="G65" s="244">
        <v>22248</v>
      </c>
      <c r="H65" s="244">
        <v>15672.52</v>
      </c>
      <c r="I65" s="251">
        <v>6081.75</v>
      </c>
      <c r="J65" s="251">
        <v>87666.44</v>
      </c>
      <c r="L65" s="245">
        <v>2993</v>
      </c>
      <c r="M65" s="245">
        <v>168570</v>
      </c>
      <c r="N65" s="245">
        <v>161324</v>
      </c>
      <c r="O65" s="245">
        <v>4975</v>
      </c>
      <c r="R65" s="251">
        <v>71303.600000000006</v>
      </c>
      <c r="S65" s="251">
        <v>2056145.55</v>
      </c>
      <c r="T65" s="40">
        <v>1469477.85</v>
      </c>
      <c r="V65" s="40">
        <v>1349.25</v>
      </c>
      <c r="X65" s="40">
        <v>878022.8</v>
      </c>
      <c r="Z65" s="246">
        <v>1382502.8</v>
      </c>
      <c r="AB65" s="246">
        <v>15632</v>
      </c>
      <c r="AC65" s="246">
        <v>491387.2</v>
      </c>
      <c r="AD65" s="246">
        <v>156501.17000000001</v>
      </c>
      <c r="AF65" s="267">
        <f t="shared" si="7"/>
        <v>934979.24</v>
      </c>
      <c r="AG65" s="274">
        <f t="shared" si="8"/>
        <v>337862</v>
      </c>
      <c r="AH65" s="269">
        <f t="shared" si="3"/>
        <v>597117.24</v>
      </c>
      <c r="AI65" s="275">
        <f t="shared" si="4"/>
        <v>2348849.9000000004</v>
      </c>
      <c r="AJ65" s="276">
        <f t="shared" si="5"/>
        <v>2046023.17</v>
      </c>
      <c r="AK65" s="269">
        <f t="shared" si="6"/>
        <v>302826.73000000045</v>
      </c>
    </row>
    <row r="66" spans="1:37" x14ac:dyDescent="0.2">
      <c r="A66" s="265" t="s">
        <v>190</v>
      </c>
      <c r="B66" s="265" t="s">
        <v>269</v>
      </c>
      <c r="C66" s="265">
        <v>5834</v>
      </c>
      <c r="D66" s="265" t="s">
        <v>271</v>
      </c>
      <c r="E66" s="251" t="s">
        <v>271</v>
      </c>
      <c r="F66" s="244">
        <v>630925.14</v>
      </c>
      <c r="G66" s="244">
        <v>0</v>
      </c>
      <c r="H66" s="244">
        <v>99766.18</v>
      </c>
      <c r="I66" s="251">
        <v>694620.85</v>
      </c>
      <c r="J66" s="251">
        <v>387402.49</v>
      </c>
      <c r="L66" s="245">
        <v>10955</v>
      </c>
      <c r="M66" s="245">
        <v>20874.28</v>
      </c>
      <c r="N66" s="245">
        <v>189830</v>
      </c>
      <c r="O66" s="245">
        <v>11701.8</v>
      </c>
      <c r="R66" s="251">
        <v>-1350652.02</v>
      </c>
      <c r="S66" s="251">
        <v>2912713.08</v>
      </c>
      <c r="T66" s="40">
        <v>1502333.67</v>
      </c>
      <c r="U66" s="40">
        <v>164471</v>
      </c>
      <c r="V66" s="40">
        <v>680.4</v>
      </c>
      <c r="Z66" s="246">
        <v>552760</v>
      </c>
      <c r="AC66" s="246">
        <v>828370.9</v>
      </c>
      <c r="AD66" s="246">
        <v>234077.65</v>
      </c>
      <c r="AF66" s="267">
        <f t="shared" si="7"/>
        <v>730691.32000000007</v>
      </c>
      <c r="AG66" s="274">
        <f t="shared" si="8"/>
        <v>233361.08</v>
      </c>
      <c r="AH66" s="269">
        <f t="shared" si="3"/>
        <v>497330.24000000011</v>
      </c>
      <c r="AI66" s="275">
        <f t="shared" si="4"/>
        <v>1667485.0699999998</v>
      </c>
      <c r="AJ66" s="276">
        <f t="shared" si="5"/>
        <v>1615208.5499999998</v>
      </c>
      <c r="AK66" s="269">
        <f t="shared" si="6"/>
        <v>52276.520000000019</v>
      </c>
    </row>
    <row r="67" spans="1:37" x14ac:dyDescent="0.2">
      <c r="A67" s="265" t="s">
        <v>190</v>
      </c>
      <c r="B67" s="265" t="s">
        <v>269</v>
      </c>
      <c r="C67" s="265">
        <v>4475</v>
      </c>
      <c r="D67" s="265" t="s">
        <v>272</v>
      </c>
      <c r="E67" s="251" t="s">
        <v>272</v>
      </c>
      <c r="F67" s="244">
        <v>477728.12</v>
      </c>
      <c r="G67" s="244">
        <v>0</v>
      </c>
      <c r="H67" s="244">
        <v>40609.42</v>
      </c>
      <c r="I67" s="251">
        <v>875629.7</v>
      </c>
      <c r="J67" s="251">
        <v>445498.45</v>
      </c>
      <c r="L67" s="245">
        <v>6800</v>
      </c>
      <c r="M67" s="245">
        <v>14167.29</v>
      </c>
      <c r="O67" s="245">
        <v>2250</v>
      </c>
      <c r="S67" s="251">
        <v>1364480.05</v>
      </c>
      <c r="T67" s="40">
        <v>1171284.74</v>
      </c>
      <c r="V67" s="40">
        <v>770</v>
      </c>
      <c r="Z67" s="246">
        <v>256520</v>
      </c>
      <c r="AC67" s="246">
        <v>588938.18999999994</v>
      </c>
      <c r="AD67" s="246">
        <v>157088.95999999999</v>
      </c>
      <c r="AF67" s="267">
        <f t="shared" si="7"/>
        <v>518337.54</v>
      </c>
      <c r="AG67" s="274">
        <f t="shared" si="8"/>
        <v>23217.29</v>
      </c>
      <c r="AH67" s="269">
        <f t="shared" si="3"/>
        <v>495120.25</v>
      </c>
      <c r="AI67" s="275">
        <f t="shared" si="4"/>
        <v>1172054.74</v>
      </c>
      <c r="AJ67" s="276">
        <f t="shared" si="5"/>
        <v>1002547.1499999999</v>
      </c>
      <c r="AK67" s="269">
        <f t="shared" si="6"/>
        <v>169507.59000000008</v>
      </c>
    </row>
    <row r="68" spans="1:37" x14ac:dyDescent="0.2">
      <c r="A68" s="265" t="s">
        <v>190</v>
      </c>
      <c r="B68" s="265" t="s">
        <v>269</v>
      </c>
      <c r="C68" s="265">
        <v>1990</v>
      </c>
      <c r="D68" s="265" t="s">
        <v>273</v>
      </c>
      <c r="E68" s="251" t="s">
        <v>273</v>
      </c>
      <c r="F68" s="244">
        <v>249209.96</v>
      </c>
      <c r="G68" s="244">
        <v>0</v>
      </c>
      <c r="H68" s="244">
        <v>14350.7</v>
      </c>
      <c r="I68" s="251">
        <v>785509.11</v>
      </c>
      <c r="J68" s="251">
        <v>228177.99</v>
      </c>
      <c r="L68" s="245">
        <v>13836.1</v>
      </c>
      <c r="M68" s="245">
        <v>16978.400000000001</v>
      </c>
      <c r="O68" s="245">
        <v>1851.87</v>
      </c>
      <c r="P68" s="251">
        <v>40450</v>
      </c>
      <c r="Q68" s="251">
        <v>-901183.61</v>
      </c>
      <c r="S68" s="251">
        <v>2067672.51</v>
      </c>
      <c r="T68" s="40">
        <v>922971.92</v>
      </c>
      <c r="U68" s="40">
        <v>69000</v>
      </c>
      <c r="V68" s="40">
        <v>144.22999999999999</v>
      </c>
      <c r="Z68" s="246">
        <v>187960</v>
      </c>
      <c r="AC68" s="246">
        <v>513319.01</v>
      </c>
      <c r="AD68" s="246">
        <v>176682.65</v>
      </c>
      <c r="AF68" s="267">
        <f t="shared" si="7"/>
        <v>263560.65999999997</v>
      </c>
      <c r="AG68" s="274">
        <f t="shared" si="8"/>
        <v>32666.37</v>
      </c>
      <c r="AH68" s="269">
        <f t="shared" si="3"/>
        <v>230894.28999999998</v>
      </c>
      <c r="AI68" s="275">
        <f t="shared" si="4"/>
        <v>992116.15</v>
      </c>
      <c r="AJ68" s="276">
        <f t="shared" si="5"/>
        <v>877961.66</v>
      </c>
      <c r="AK68" s="269">
        <f t="shared" si="6"/>
        <v>114154.48999999999</v>
      </c>
    </row>
    <row r="69" spans="1:37" x14ac:dyDescent="0.2">
      <c r="A69" s="265" t="s">
        <v>190</v>
      </c>
      <c r="B69" s="265" t="s">
        <v>269</v>
      </c>
      <c r="C69" s="265">
        <v>5043</v>
      </c>
      <c r="D69" s="265" t="s">
        <v>274</v>
      </c>
      <c r="E69" s="251" t="s">
        <v>274</v>
      </c>
      <c r="F69" s="244">
        <v>1014789.3</v>
      </c>
      <c r="G69" s="244">
        <v>0</v>
      </c>
      <c r="H69" s="244">
        <v>18815.310000000001</v>
      </c>
      <c r="I69" s="251">
        <v>717423.68</v>
      </c>
      <c r="J69" s="251">
        <v>490922.9</v>
      </c>
      <c r="L69" s="245">
        <v>0</v>
      </c>
      <c r="M69" s="245">
        <v>59145</v>
      </c>
      <c r="S69" s="251">
        <v>2226508.67</v>
      </c>
      <c r="T69" s="40">
        <v>1935141.95</v>
      </c>
      <c r="U69" s="40">
        <v>49000</v>
      </c>
      <c r="V69" s="40">
        <v>368.15</v>
      </c>
      <c r="Z69" s="246">
        <v>359574</v>
      </c>
      <c r="AA69" s="246">
        <v>30000</v>
      </c>
      <c r="AB69" s="246">
        <v>3800</v>
      </c>
      <c r="AC69" s="246">
        <v>719267.99</v>
      </c>
      <c r="AD69" s="246">
        <v>200249.35</v>
      </c>
      <c r="AF69" s="267">
        <f t="shared" si="7"/>
        <v>1033604.6100000001</v>
      </c>
      <c r="AG69" s="274">
        <f t="shared" si="8"/>
        <v>59145</v>
      </c>
      <c r="AH69" s="269">
        <f t="shared" ref="AH69:AH71" si="9">AF69-AG69</f>
        <v>974459.6100000001</v>
      </c>
      <c r="AI69" s="275">
        <f t="shared" ref="AI69:AI71" si="10">SUM(T69:Y69)</f>
        <v>1984510.0999999999</v>
      </c>
      <c r="AJ69" s="276">
        <f t="shared" ref="AJ69:AJ71" si="11">SUM(Z69:AE69)</f>
        <v>1312891.3400000001</v>
      </c>
      <c r="AK69" s="269">
        <f t="shared" si="6"/>
        <v>671618.75999999978</v>
      </c>
    </row>
    <row r="70" spans="1:37" x14ac:dyDescent="0.2">
      <c r="A70" s="265" t="s">
        <v>190</v>
      </c>
      <c r="B70" s="265" t="s">
        <v>269</v>
      </c>
      <c r="C70" s="265">
        <v>5442</v>
      </c>
      <c r="D70" s="265" t="s">
        <v>275</v>
      </c>
      <c r="E70" s="251" t="s">
        <v>275</v>
      </c>
      <c r="F70" s="244">
        <v>406782.52</v>
      </c>
      <c r="G70" s="244">
        <v>0</v>
      </c>
      <c r="H70" s="244">
        <v>30370.63</v>
      </c>
      <c r="I70" s="251">
        <v>412542.74</v>
      </c>
      <c r="J70" s="251">
        <v>707917.85</v>
      </c>
      <c r="L70" s="245">
        <v>11500</v>
      </c>
      <c r="M70" s="245">
        <v>3528.26</v>
      </c>
      <c r="N70" s="245">
        <v>131040</v>
      </c>
      <c r="O70" s="245">
        <v>0</v>
      </c>
      <c r="S70" s="251">
        <v>2114406.96</v>
      </c>
      <c r="T70" s="40">
        <v>1768460.9</v>
      </c>
      <c r="U70" s="40">
        <v>111965</v>
      </c>
      <c r="V70" s="40">
        <v>511.5</v>
      </c>
      <c r="Z70" s="246">
        <v>370168.26</v>
      </c>
      <c r="AB70" s="246">
        <v>9137</v>
      </c>
      <c r="AC70" s="246">
        <v>1362793.71</v>
      </c>
      <c r="AD70" s="246">
        <v>253583.54</v>
      </c>
      <c r="AF70" s="267">
        <f t="shared" si="7"/>
        <v>437153.15</v>
      </c>
      <c r="AG70" s="274">
        <f t="shared" si="8"/>
        <v>146068.26</v>
      </c>
      <c r="AH70" s="269">
        <f t="shared" si="9"/>
        <v>291084.89</v>
      </c>
      <c r="AI70" s="275">
        <f t="shared" si="10"/>
        <v>1880937.4</v>
      </c>
      <c r="AJ70" s="276">
        <f t="shared" si="11"/>
        <v>1995682.51</v>
      </c>
      <c r="AK70" s="269">
        <f>AI70-AJ70</f>
        <v>-114745.1100000001</v>
      </c>
    </row>
    <row r="71" spans="1:37" ht="21" x14ac:dyDescent="0.35">
      <c r="D71" s="194"/>
      <c r="AF71" s="267">
        <f t="shared" si="7"/>
        <v>0</v>
      </c>
      <c r="AG71" s="274">
        <f t="shared" si="8"/>
        <v>0</v>
      </c>
      <c r="AH71" s="269">
        <f t="shared" si="9"/>
        <v>0</v>
      </c>
      <c r="AI71" s="275">
        <f t="shared" si="10"/>
        <v>0</v>
      </c>
      <c r="AJ71" s="276">
        <f t="shared" si="11"/>
        <v>0</v>
      </c>
      <c r="AK71" s="269">
        <f>AI71-AJ71</f>
        <v>0</v>
      </c>
    </row>
    <row r="72" spans="1:37" x14ac:dyDescent="0.2">
      <c r="AG72" s="274"/>
      <c r="AI72" s="275"/>
      <c r="AJ72" s="276"/>
    </row>
    <row r="73" spans="1:37" x14ac:dyDescent="0.2">
      <c r="AG73" s="274"/>
      <c r="AI73" s="275"/>
      <c r="AJ73" s="276"/>
    </row>
    <row r="74" spans="1:37" x14ac:dyDescent="0.2">
      <c r="AG74" s="274"/>
      <c r="AI74" s="275"/>
      <c r="AJ74" s="276"/>
    </row>
    <row r="75" spans="1:37" x14ac:dyDescent="0.2">
      <c r="AG75" s="274"/>
      <c r="AI75" s="275"/>
      <c r="AJ75" s="276"/>
    </row>
    <row r="76" spans="1:37" x14ac:dyDescent="0.2">
      <c r="AG76" s="274"/>
      <c r="AI76" s="275"/>
      <c r="AJ76" s="276"/>
    </row>
    <row r="77" spans="1:37" x14ac:dyDescent="0.2">
      <c r="AG77" s="274"/>
      <c r="AI77" s="275"/>
      <c r="AJ77" s="276"/>
    </row>
    <row r="78" spans="1:37" x14ac:dyDescent="0.2">
      <c r="AG78" s="274"/>
      <c r="AI78" s="275"/>
      <c r="AJ78" s="276"/>
    </row>
    <row r="79" spans="1:37" x14ac:dyDescent="0.2">
      <c r="AG79" s="274"/>
      <c r="AI79" s="275"/>
      <c r="AJ79" s="276"/>
    </row>
    <row r="80" spans="1:37" x14ac:dyDescent="0.2">
      <c r="AG80" s="274"/>
      <c r="AI80" s="275"/>
      <c r="AJ80" s="276"/>
    </row>
    <row r="81" spans="33:36" x14ac:dyDescent="0.2">
      <c r="AG81" s="274"/>
      <c r="AI81" s="275"/>
      <c r="AJ81" s="276"/>
    </row>
    <row r="82" spans="33:36" x14ac:dyDescent="0.2">
      <c r="AG82" s="274"/>
      <c r="AI82" s="275"/>
      <c r="AJ82" s="276"/>
    </row>
    <row r="83" spans="33:36" x14ac:dyDescent="0.2">
      <c r="AG83" s="274"/>
      <c r="AI83" s="275"/>
      <c r="AJ83" s="276"/>
    </row>
    <row r="84" spans="33:36" x14ac:dyDescent="0.2">
      <c r="AG84" s="274"/>
      <c r="AI84" s="275"/>
      <c r="AJ84" s="276"/>
    </row>
    <row r="85" spans="33:36" x14ac:dyDescent="0.2">
      <c r="AG85" s="274"/>
      <c r="AI85" s="275"/>
      <c r="AJ85" s="276"/>
    </row>
    <row r="86" spans="33:36" x14ac:dyDescent="0.2">
      <c r="AG86" s="274"/>
      <c r="AI86" s="275"/>
      <c r="AJ86" s="276"/>
    </row>
    <row r="87" spans="33:36" x14ac:dyDescent="0.2">
      <c r="AG87" s="274"/>
      <c r="AI87" s="275"/>
      <c r="AJ87" s="276"/>
    </row>
    <row r="88" spans="33:36" x14ac:dyDescent="0.2">
      <c r="AG88" s="274"/>
      <c r="AI88" s="275"/>
      <c r="AJ88" s="276"/>
    </row>
    <row r="89" spans="33:36" x14ac:dyDescent="0.2">
      <c r="AG89" s="274"/>
      <c r="AI89" s="275"/>
      <c r="AJ89" s="276"/>
    </row>
    <row r="90" spans="33:36" x14ac:dyDescent="0.2">
      <c r="AG90" s="274"/>
      <c r="AI90" s="275"/>
      <c r="AJ90" s="276"/>
    </row>
    <row r="91" spans="33:36" x14ac:dyDescent="0.2">
      <c r="AG91" s="274"/>
      <c r="AI91" s="275"/>
      <c r="AJ91" s="276"/>
    </row>
    <row r="92" spans="33:36" x14ac:dyDescent="0.2">
      <c r="AG92" s="274"/>
      <c r="AI92" s="275"/>
      <c r="AJ92" s="276"/>
    </row>
    <row r="93" spans="33:36" x14ac:dyDescent="0.2">
      <c r="AG93" s="274"/>
      <c r="AI93" s="275"/>
      <c r="AJ93" s="276"/>
    </row>
    <row r="94" spans="33:36" x14ac:dyDescent="0.2">
      <c r="AG94" s="274"/>
      <c r="AI94" s="275"/>
      <c r="AJ94" s="276"/>
    </row>
    <row r="95" spans="33:36" x14ac:dyDescent="0.2">
      <c r="AG95" s="274"/>
      <c r="AI95" s="275"/>
      <c r="AJ95" s="276"/>
    </row>
    <row r="96" spans="33:36" x14ac:dyDescent="0.2">
      <c r="AG96" s="274"/>
      <c r="AI96" s="275"/>
      <c r="AJ96" s="276"/>
    </row>
    <row r="97" spans="33:36" x14ac:dyDescent="0.2">
      <c r="AG97" s="274"/>
      <c r="AI97" s="275"/>
      <c r="AJ97" s="276"/>
    </row>
    <row r="98" spans="33:36" x14ac:dyDescent="0.2">
      <c r="AG98" s="274"/>
      <c r="AI98" s="275"/>
      <c r="AJ98" s="276"/>
    </row>
    <row r="99" spans="33:36" x14ac:dyDescent="0.2">
      <c r="AG99" s="274"/>
      <c r="AI99" s="275"/>
      <c r="AJ99" s="276"/>
    </row>
    <row r="100" spans="33:36" x14ac:dyDescent="0.2">
      <c r="AG100" s="274"/>
      <c r="AI100" s="275"/>
      <c r="AJ100" s="276"/>
    </row>
    <row r="101" spans="33:36" x14ac:dyDescent="0.2">
      <c r="AG101" s="274"/>
      <c r="AI101" s="275"/>
      <c r="AJ101" s="276"/>
    </row>
    <row r="102" spans="33:36" x14ac:dyDescent="0.2">
      <c r="AG102" s="274"/>
      <c r="AI102" s="275"/>
      <c r="AJ102" s="276"/>
    </row>
    <row r="103" spans="33:36" x14ac:dyDescent="0.2">
      <c r="AG103" s="274"/>
      <c r="AI103" s="275"/>
      <c r="AJ103" s="276"/>
    </row>
    <row r="104" spans="33:36" x14ac:dyDescent="0.2">
      <c r="AG104" s="274"/>
      <c r="AI104" s="275"/>
      <c r="AJ104" s="276"/>
    </row>
    <row r="105" spans="33:36" x14ac:dyDescent="0.2">
      <c r="AG105" s="274"/>
      <c r="AI105" s="275"/>
      <c r="AJ105" s="276"/>
    </row>
    <row r="106" spans="33:36" x14ac:dyDescent="0.2">
      <c r="AG106" s="274"/>
      <c r="AI106" s="275"/>
      <c r="AJ106" s="276"/>
    </row>
    <row r="107" spans="33:36" x14ac:dyDescent="0.2">
      <c r="AG107" s="274"/>
      <c r="AI107" s="275"/>
      <c r="AJ107" s="276"/>
    </row>
    <row r="108" spans="33:36" x14ac:dyDescent="0.2">
      <c r="AG108" s="274"/>
      <c r="AI108" s="275"/>
      <c r="AJ108" s="276"/>
    </row>
    <row r="109" spans="33:36" x14ac:dyDescent="0.2">
      <c r="AG109" s="274"/>
      <c r="AI109" s="275"/>
      <c r="AJ109" s="276"/>
    </row>
    <row r="110" spans="33:36" x14ac:dyDescent="0.2">
      <c r="AG110" s="274"/>
      <c r="AI110" s="275"/>
      <c r="AJ110" s="276"/>
    </row>
    <row r="111" spans="33:36" x14ac:dyDescent="0.2">
      <c r="AG111" s="274"/>
      <c r="AI111" s="275"/>
      <c r="AJ111" s="276"/>
    </row>
    <row r="112" spans="33:36" x14ac:dyDescent="0.2">
      <c r="AG112" s="274"/>
      <c r="AI112" s="275"/>
      <c r="AJ112" s="276"/>
    </row>
    <row r="113" spans="33:36" x14ac:dyDescent="0.2">
      <c r="AG113" s="274"/>
      <c r="AI113" s="275"/>
      <c r="AJ113" s="276"/>
    </row>
    <row r="114" spans="33:36" x14ac:dyDescent="0.2">
      <c r="AG114" s="274"/>
      <c r="AI114" s="275"/>
      <c r="AJ114" s="276"/>
    </row>
    <row r="115" spans="33:36" x14ac:dyDescent="0.2">
      <c r="AG115" s="274"/>
      <c r="AI115" s="275"/>
      <c r="AJ115" s="276"/>
    </row>
    <row r="116" spans="33:36" x14ac:dyDescent="0.2">
      <c r="AG116" s="274"/>
      <c r="AI116" s="275"/>
      <c r="AJ116" s="276"/>
    </row>
    <row r="117" spans="33:36" x14ac:dyDescent="0.2">
      <c r="AG117" s="274"/>
      <c r="AI117" s="275"/>
      <c r="AJ117" s="276"/>
    </row>
    <row r="118" spans="33:36" x14ac:dyDescent="0.2">
      <c r="AG118" s="274"/>
      <c r="AI118" s="275"/>
      <c r="AJ118" s="276"/>
    </row>
    <row r="119" spans="33:36" x14ac:dyDescent="0.2">
      <c r="AG119" s="274"/>
      <c r="AI119" s="275"/>
      <c r="AJ119" s="276"/>
    </row>
    <row r="120" spans="33:36" x14ac:dyDescent="0.2">
      <c r="AG120" s="274"/>
      <c r="AI120" s="275"/>
      <c r="AJ120" s="276"/>
    </row>
    <row r="121" spans="33:36" x14ac:dyDescent="0.2">
      <c r="AG121" s="274"/>
      <c r="AI121" s="275"/>
      <c r="AJ121" s="276"/>
    </row>
    <row r="122" spans="33:36" x14ac:dyDescent="0.2">
      <c r="AG122" s="274"/>
      <c r="AI122" s="275"/>
      <c r="AJ122" s="276"/>
    </row>
    <row r="123" spans="33:36" x14ac:dyDescent="0.2">
      <c r="AG123" s="274"/>
      <c r="AI123" s="275"/>
      <c r="AJ123" s="276"/>
    </row>
    <row r="124" spans="33:36" x14ac:dyDescent="0.2">
      <c r="AG124" s="274"/>
      <c r="AI124" s="275"/>
      <c r="AJ124" s="276"/>
    </row>
    <row r="125" spans="33:36" x14ac:dyDescent="0.2">
      <c r="AG125" s="274"/>
      <c r="AI125" s="275"/>
      <c r="AJ125" s="276"/>
    </row>
    <row r="126" spans="33:36" x14ac:dyDescent="0.2">
      <c r="AG126" s="274"/>
      <c r="AI126" s="275"/>
      <c r="AJ126" s="276"/>
    </row>
    <row r="127" spans="33:36" x14ac:dyDescent="0.2">
      <c r="AG127" s="274"/>
      <c r="AI127" s="275"/>
      <c r="AJ127" s="276"/>
    </row>
    <row r="128" spans="33:36" x14ac:dyDescent="0.2">
      <c r="AG128" s="274"/>
      <c r="AI128" s="275"/>
      <c r="AJ128" s="276"/>
    </row>
    <row r="129" spans="33:36" x14ac:dyDescent="0.2">
      <c r="AG129" s="274"/>
      <c r="AI129" s="275"/>
      <c r="AJ129" s="276"/>
    </row>
    <row r="130" spans="33:36" x14ac:dyDescent="0.2">
      <c r="AG130" s="274"/>
      <c r="AI130" s="275"/>
      <c r="AJ130" s="276"/>
    </row>
    <row r="131" spans="33:36" x14ac:dyDescent="0.2">
      <c r="AG131" s="274"/>
      <c r="AI131" s="275"/>
      <c r="AJ131" s="276"/>
    </row>
    <row r="132" spans="33:36" x14ac:dyDescent="0.2">
      <c r="AG132" s="274"/>
      <c r="AI132" s="275"/>
      <c r="AJ132" s="276"/>
    </row>
    <row r="133" spans="33:36" x14ac:dyDescent="0.2">
      <c r="AG133" s="274"/>
      <c r="AI133" s="275"/>
      <c r="AJ133" s="276"/>
    </row>
    <row r="134" spans="33:36" x14ac:dyDescent="0.2">
      <c r="AG134" s="274"/>
      <c r="AI134" s="275"/>
      <c r="AJ134" s="276"/>
    </row>
    <row r="135" spans="33:36" x14ac:dyDescent="0.2">
      <c r="AG135" s="274"/>
      <c r="AI135" s="275"/>
      <c r="AJ135" s="276"/>
    </row>
    <row r="136" spans="33:36" x14ac:dyDescent="0.2">
      <c r="AG136" s="274"/>
      <c r="AI136" s="275"/>
      <c r="AJ136" s="276"/>
    </row>
    <row r="137" spans="33:36" x14ac:dyDescent="0.2">
      <c r="AG137" s="274"/>
      <c r="AI137" s="275"/>
      <c r="AJ137" s="276"/>
    </row>
    <row r="138" spans="33:36" x14ac:dyDescent="0.2">
      <c r="AG138" s="274"/>
      <c r="AI138" s="275"/>
      <c r="AJ138" s="276"/>
    </row>
    <row r="139" spans="33:36" x14ac:dyDescent="0.2">
      <c r="AG139" s="274"/>
      <c r="AI139" s="275"/>
      <c r="AJ139" s="276"/>
    </row>
    <row r="140" spans="33:36" x14ac:dyDescent="0.2">
      <c r="AG140" s="274"/>
      <c r="AI140" s="275"/>
      <c r="AJ140" s="276"/>
    </row>
    <row r="141" spans="33:36" x14ac:dyDescent="0.2">
      <c r="AG141" s="274"/>
      <c r="AI141" s="275"/>
      <c r="AJ141" s="276"/>
    </row>
    <row r="142" spans="33:36" x14ac:dyDescent="0.2">
      <c r="AG142" s="274"/>
      <c r="AI142" s="275"/>
      <c r="AJ142" s="276"/>
    </row>
    <row r="143" spans="33:36" x14ac:dyDescent="0.2">
      <c r="AG143" s="274"/>
      <c r="AI143" s="275"/>
      <c r="AJ143" s="276"/>
    </row>
    <row r="144" spans="33:36" x14ac:dyDescent="0.2">
      <c r="AG144" s="274"/>
      <c r="AI144" s="275"/>
      <c r="AJ144" s="276"/>
    </row>
    <row r="145" spans="33:36" x14ac:dyDescent="0.2">
      <c r="AG145" s="274"/>
      <c r="AI145" s="275"/>
      <c r="AJ145" s="276"/>
    </row>
    <row r="146" spans="33:36" x14ac:dyDescent="0.2">
      <c r="AG146" s="274"/>
      <c r="AI146" s="275"/>
      <c r="AJ146" s="276"/>
    </row>
    <row r="147" spans="33:36" x14ac:dyDescent="0.2">
      <c r="AG147" s="274"/>
      <c r="AI147" s="275"/>
      <c r="AJ147" s="276"/>
    </row>
    <row r="148" spans="33:36" x14ac:dyDescent="0.2">
      <c r="AG148" s="274"/>
      <c r="AI148" s="275"/>
      <c r="AJ148" s="276"/>
    </row>
    <row r="149" spans="33:36" x14ac:dyDescent="0.2">
      <c r="AG149" s="274"/>
      <c r="AI149" s="275"/>
      <c r="AJ149" s="276"/>
    </row>
    <row r="150" spans="33:36" x14ac:dyDescent="0.2">
      <c r="AG150" s="274"/>
      <c r="AI150" s="275"/>
      <c r="AJ150" s="276"/>
    </row>
    <row r="151" spans="33:36" x14ac:dyDescent="0.2">
      <c r="AG151" s="274"/>
      <c r="AI151" s="275"/>
      <c r="AJ151" s="276"/>
    </row>
  </sheetData>
  <autoFilter ref="A1:AK7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6"/>
  <sheetViews>
    <sheetView topLeftCell="W1" zoomScale="68" zoomScaleNormal="68" workbookViewId="0">
      <selection activeCell="Y1" sqref="A1:Y1048576"/>
    </sheetView>
  </sheetViews>
  <sheetFormatPr defaultColWidth="29" defaultRowHeight="14.25" x14ac:dyDescent="0.2"/>
  <cols>
    <col min="1" max="1" width="29" style="252"/>
    <col min="2" max="4" width="29" style="89"/>
    <col min="5" max="6" width="29" style="252"/>
    <col min="7" max="10" width="29" style="232"/>
    <col min="11" max="14" width="29" style="252"/>
    <col min="15" max="19" width="29" style="73"/>
    <col min="20" max="25" width="29" style="90"/>
    <col min="26" max="16384" width="29" style="252"/>
  </cols>
  <sheetData>
    <row r="1" spans="1:25" x14ac:dyDescent="0.2">
      <c r="A1" s="252" t="s">
        <v>2456</v>
      </c>
      <c r="B1" s="89" t="s">
        <v>2457</v>
      </c>
      <c r="C1" s="89" t="s">
        <v>2458</v>
      </c>
      <c r="D1" s="89" t="s">
        <v>2459</v>
      </c>
      <c r="E1" s="252" t="s">
        <v>2460</v>
      </c>
      <c r="F1" s="252" t="s">
        <v>2461</v>
      </c>
      <c r="G1" s="232" t="s">
        <v>2463</v>
      </c>
      <c r="H1" s="232" t="s">
        <v>2464</v>
      </c>
      <c r="I1" s="232" t="s">
        <v>2465</v>
      </c>
      <c r="J1" s="232" t="s">
        <v>2466</v>
      </c>
      <c r="K1" s="252" t="s">
        <v>2467</v>
      </c>
      <c r="L1" s="252" t="s">
        <v>2468</v>
      </c>
      <c r="M1" s="252" t="s">
        <v>2469</v>
      </c>
      <c r="N1" s="252" t="s">
        <v>2470</v>
      </c>
      <c r="O1" s="73" t="s">
        <v>2471</v>
      </c>
      <c r="P1" s="73" t="s">
        <v>2472</v>
      </c>
      <c r="Q1" s="73" t="s">
        <v>2473</v>
      </c>
      <c r="R1" s="73" t="s">
        <v>2475</v>
      </c>
      <c r="S1" s="73" t="s">
        <v>2476</v>
      </c>
      <c r="T1" s="90" t="s">
        <v>2477</v>
      </c>
      <c r="U1" s="90" t="s">
        <v>2478</v>
      </c>
      <c r="V1" s="90" t="s">
        <v>2479</v>
      </c>
      <c r="W1" s="90" t="s">
        <v>2480</v>
      </c>
      <c r="X1" s="90" t="s">
        <v>2481</v>
      </c>
      <c r="Y1" s="90" t="s">
        <v>2482</v>
      </c>
    </row>
    <row r="2" spans="1:25" x14ac:dyDescent="0.2">
      <c r="A2" s="252" t="s">
        <v>2483</v>
      </c>
      <c r="B2" s="89" t="s">
        <v>2484</v>
      </c>
      <c r="C2" s="89" t="s">
        <v>2485</v>
      </c>
      <c r="D2" s="89" t="s">
        <v>2486</v>
      </c>
      <c r="E2" s="252" t="s">
        <v>2487</v>
      </c>
      <c r="F2" s="252" t="s">
        <v>2488</v>
      </c>
      <c r="G2" s="232" t="s">
        <v>2490</v>
      </c>
      <c r="H2" s="232" t="s">
        <v>2491</v>
      </c>
      <c r="I2" s="232" t="s">
        <v>2492</v>
      </c>
      <c r="J2" s="232" t="s">
        <v>2493</v>
      </c>
      <c r="K2" s="252" t="s">
        <v>2494</v>
      </c>
      <c r="L2" s="252" t="s">
        <v>2495</v>
      </c>
      <c r="M2" s="252" t="s">
        <v>2496</v>
      </c>
      <c r="N2" s="252" t="s">
        <v>2497</v>
      </c>
      <c r="O2" s="73" t="s">
        <v>2498</v>
      </c>
      <c r="P2" s="73" t="s">
        <v>2499</v>
      </c>
      <c r="Q2" s="73" t="s">
        <v>2500</v>
      </c>
      <c r="R2" s="73" t="s">
        <v>2502</v>
      </c>
      <c r="S2" s="73" t="s">
        <v>2503</v>
      </c>
      <c r="T2" s="90" t="s">
        <v>2504</v>
      </c>
      <c r="U2" s="90" t="s">
        <v>2505</v>
      </c>
      <c r="V2" s="90" t="s">
        <v>2506</v>
      </c>
      <c r="W2" s="90" t="s">
        <v>2507</v>
      </c>
      <c r="X2" s="90" t="s">
        <v>2508</v>
      </c>
      <c r="Y2" s="90" t="s">
        <v>2509</v>
      </c>
    </row>
    <row r="3" spans="1:25" x14ac:dyDescent="0.2">
      <c r="A3" s="252" t="s">
        <v>2510</v>
      </c>
      <c r="B3" s="89">
        <v>43868582.850000001</v>
      </c>
      <c r="C3" s="89">
        <v>1022344.23</v>
      </c>
      <c r="D3" s="89">
        <v>4491575.4850000003</v>
      </c>
      <c r="E3" s="252">
        <v>48794343.490000002</v>
      </c>
      <c r="F3" s="252">
        <v>37485662.420000002</v>
      </c>
      <c r="G3" s="232">
        <v>900</v>
      </c>
      <c r="H3" s="232">
        <v>2268627.4300000002</v>
      </c>
      <c r="I3" s="232">
        <v>67440</v>
      </c>
      <c r="J3" s="232">
        <v>500.24</v>
      </c>
      <c r="K3" s="252">
        <v>255150</v>
      </c>
      <c r="L3" s="252">
        <v>-450851.04</v>
      </c>
      <c r="M3" s="252">
        <v>-60987610.93</v>
      </c>
      <c r="N3" s="252">
        <v>189694652.86000001</v>
      </c>
      <c r="O3" s="73">
        <v>80300429.319999993</v>
      </c>
      <c r="P3" s="73">
        <v>9555513</v>
      </c>
      <c r="Q3" s="73">
        <v>58747.54</v>
      </c>
      <c r="R3" s="73">
        <v>82381095.900000006</v>
      </c>
      <c r="S3" s="73">
        <v>4196134.51</v>
      </c>
      <c r="T3" s="90">
        <v>114996140.98</v>
      </c>
      <c r="U3" s="90">
        <v>13690</v>
      </c>
      <c r="V3" s="90">
        <v>1860</v>
      </c>
      <c r="W3" s="90">
        <v>35936449.395000003</v>
      </c>
      <c r="X3" s="90">
        <v>11676063.619999999</v>
      </c>
      <c r="Y3" s="90">
        <v>222121</v>
      </c>
    </row>
    <row r="4" spans="1:25" x14ac:dyDescent="0.2">
      <c r="A4" s="252" t="s">
        <v>2514</v>
      </c>
      <c r="B4" s="89">
        <v>620725.93999999994</v>
      </c>
      <c r="C4" s="89">
        <v>15775</v>
      </c>
      <c r="D4" s="89">
        <v>27341.21</v>
      </c>
      <c r="E4" s="252">
        <v>1648118.03</v>
      </c>
      <c r="F4" s="252">
        <v>215693.03</v>
      </c>
      <c r="H4" s="232">
        <v>18500</v>
      </c>
      <c r="M4" s="252">
        <v>2402114.7799999998</v>
      </c>
      <c r="N4" s="252">
        <v>198336.84</v>
      </c>
      <c r="O4" s="73">
        <v>745453.06</v>
      </c>
      <c r="P4" s="73">
        <v>120400</v>
      </c>
      <c r="Q4" s="73">
        <v>841.29</v>
      </c>
      <c r="R4" s="73">
        <v>709740</v>
      </c>
      <c r="S4" s="73">
        <v>437581</v>
      </c>
      <c r="T4" s="90">
        <v>1074780</v>
      </c>
      <c r="W4" s="90">
        <v>453849.44</v>
      </c>
      <c r="X4" s="90">
        <v>139274.32</v>
      </c>
    </row>
    <row r="5" spans="1:25" x14ac:dyDescent="0.2">
      <c r="A5" s="252" t="s">
        <v>2515</v>
      </c>
      <c r="B5" s="89">
        <v>339284.67</v>
      </c>
      <c r="C5" s="89">
        <v>127412.43</v>
      </c>
      <c r="D5" s="89">
        <v>74095.11</v>
      </c>
      <c r="E5" s="252">
        <v>589202.41</v>
      </c>
      <c r="F5" s="252">
        <v>233208.14</v>
      </c>
      <c r="H5" s="232">
        <v>12750</v>
      </c>
      <c r="M5" s="252">
        <v>-642401.68999999994</v>
      </c>
      <c r="N5" s="252">
        <v>2159407.13</v>
      </c>
      <c r="O5" s="73">
        <v>946237.68</v>
      </c>
      <c r="P5" s="73">
        <v>259810</v>
      </c>
      <c r="Q5" s="73">
        <v>344.34</v>
      </c>
      <c r="R5" s="73">
        <v>932870</v>
      </c>
      <c r="T5" s="90">
        <v>1507664</v>
      </c>
      <c r="W5" s="90">
        <v>541019.38</v>
      </c>
      <c r="X5" s="90">
        <v>122806.32</v>
      </c>
    </row>
    <row r="6" spans="1:25" x14ac:dyDescent="0.2">
      <c r="A6" s="252" t="s">
        <v>2516</v>
      </c>
      <c r="B6" s="89">
        <v>220886.03</v>
      </c>
      <c r="C6" s="89">
        <v>12841.45</v>
      </c>
      <c r="D6" s="89">
        <v>81858.600000000006</v>
      </c>
      <c r="E6" s="252">
        <v>871144.12</v>
      </c>
      <c r="F6" s="252">
        <v>804110.85</v>
      </c>
      <c r="H6" s="232">
        <v>14538.3</v>
      </c>
      <c r="M6" s="252">
        <v>-805388.51</v>
      </c>
      <c r="N6" s="252">
        <v>3104237.14</v>
      </c>
      <c r="O6" s="73">
        <v>1027973.71</v>
      </c>
      <c r="Q6" s="73">
        <v>508.67</v>
      </c>
      <c r="R6" s="73">
        <v>1304620</v>
      </c>
      <c r="S6" s="73">
        <v>30</v>
      </c>
      <c r="T6" s="90">
        <v>1754226</v>
      </c>
      <c r="W6" s="90">
        <v>414897.29</v>
      </c>
      <c r="X6" s="90">
        <v>111689.97</v>
      </c>
      <c r="Y6" s="90">
        <v>150</v>
      </c>
    </row>
    <row r="7" spans="1:25" x14ac:dyDescent="0.2">
      <c r="A7" s="252" t="s">
        <v>2517</v>
      </c>
      <c r="B7" s="89">
        <v>725732.16</v>
      </c>
      <c r="C7" s="89">
        <v>55451.66</v>
      </c>
      <c r="D7" s="89">
        <v>67537.5</v>
      </c>
      <c r="E7" s="252">
        <v>111015.02</v>
      </c>
      <c r="F7" s="252">
        <v>137994.73000000001</v>
      </c>
      <c r="H7" s="232">
        <v>48150</v>
      </c>
      <c r="M7" s="252">
        <v>-557178.21</v>
      </c>
      <c r="N7" s="252">
        <v>1481598.18</v>
      </c>
      <c r="O7" s="73">
        <v>806101.8</v>
      </c>
      <c r="P7" s="73">
        <v>878255</v>
      </c>
      <c r="Q7" s="73">
        <v>840.51</v>
      </c>
      <c r="R7" s="73">
        <v>1303740</v>
      </c>
      <c r="S7" s="73">
        <v>455921</v>
      </c>
      <c r="T7" s="90">
        <v>2106574</v>
      </c>
      <c r="W7" s="90">
        <v>968226.01</v>
      </c>
      <c r="X7" s="90">
        <v>122665.2</v>
      </c>
    </row>
    <row r="8" spans="1:25" x14ac:dyDescent="0.2">
      <c r="A8" s="252" t="s">
        <v>2518</v>
      </c>
      <c r="B8" s="89">
        <v>573009.65</v>
      </c>
      <c r="C8" s="89">
        <v>19800</v>
      </c>
      <c r="D8" s="89">
        <v>37889.279999999999</v>
      </c>
      <c r="E8" s="252">
        <v>29746.49</v>
      </c>
      <c r="F8" s="252">
        <v>819330.17</v>
      </c>
      <c r="H8" s="232">
        <v>34170</v>
      </c>
      <c r="M8" s="252">
        <v>-1938847.85</v>
      </c>
      <c r="N8" s="252">
        <v>3577514.61</v>
      </c>
      <c r="O8" s="73">
        <v>1081629.22</v>
      </c>
      <c r="Q8" s="73">
        <v>971.92</v>
      </c>
      <c r="R8" s="73">
        <v>869630</v>
      </c>
      <c r="S8" s="73">
        <v>186120</v>
      </c>
      <c r="T8" s="90">
        <v>1564910</v>
      </c>
      <c r="W8" s="90">
        <v>603818.47</v>
      </c>
      <c r="X8" s="90">
        <v>62893.84</v>
      </c>
    </row>
    <row r="9" spans="1:25" x14ac:dyDescent="0.2">
      <c r="A9" s="252" t="s">
        <v>2519</v>
      </c>
      <c r="B9" s="89">
        <v>299861.58</v>
      </c>
      <c r="C9" s="89">
        <v>1568.69</v>
      </c>
      <c r="D9" s="89">
        <v>77301.539999999994</v>
      </c>
      <c r="E9" s="252">
        <v>370563.39</v>
      </c>
      <c r="F9" s="252">
        <v>213905.21</v>
      </c>
      <c r="H9" s="232">
        <v>18656.5</v>
      </c>
      <c r="M9" s="252">
        <v>941023.64</v>
      </c>
      <c r="N9" s="252">
        <v>80851.62</v>
      </c>
      <c r="O9" s="73">
        <v>411462.9</v>
      </c>
      <c r="Q9" s="73">
        <v>396.65</v>
      </c>
      <c r="R9" s="73">
        <v>895590</v>
      </c>
      <c r="T9" s="90">
        <v>998980</v>
      </c>
      <c r="W9" s="90">
        <v>290922.77</v>
      </c>
      <c r="X9" s="90">
        <v>81555.13</v>
      </c>
    </row>
    <row r="10" spans="1:25" x14ac:dyDescent="0.2">
      <c r="A10" s="252" t="s">
        <v>2520</v>
      </c>
      <c r="B10" s="89">
        <v>1037903.07</v>
      </c>
      <c r="C10" s="89">
        <v>5428.02</v>
      </c>
      <c r="D10" s="89">
        <v>102153.52</v>
      </c>
      <c r="E10" s="252">
        <v>982288.59</v>
      </c>
      <c r="F10" s="252">
        <v>1715750.45</v>
      </c>
      <c r="H10" s="232">
        <v>35250</v>
      </c>
      <c r="M10" s="252">
        <v>962353.97</v>
      </c>
      <c r="N10" s="252">
        <v>2359303.7200000002</v>
      </c>
      <c r="O10" s="73">
        <v>1023676.66</v>
      </c>
      <c r="P10" s="73">
        <v>761270</v>
      </c>
      <c r="Q10" s="73">
        <v>966.88</v>
      </c>
      <c r="R10" s="73">
        <v>1053880</v>
      </c>
      <c r="S10" s="73">
        <v>96510</v>
      </c>
      <c r="T10" s="90">
        <v>1599960</v>
      </c>
      <c r="V10" s="90">
        <v>1860</v>
      </c>
      <c r="W10" s="90">
        <v>527249.5</v>
      </c>
      <c r="X10" s="90">
        <v>253746.08</v>
      </c>
    </row>
    <row r="11" spans="1:25" x14ac:dyDescent="0.2">
      <c r="A11" s="252" t="s">
        <v>2521</v>
      </c>
      <c r="B11" s="89">
        <v>144683.21</v>
      </c>
      <c r="C11" s="89">
        <v>29705.91</v>
      </c>
      <c r="D11" s="89">
        <v>38297.65</v>
      </c>
      <c r="E11" s="252">
        <v>760305.47</v>
      </c>
      <c r="F11" s="252">
        <v>149756.01999999999</v>
      </c>
      <c r="M11" s="252">
        <v>-937709.78</v>
      </c>
      <c r="N11" s="252">
        <v>2243800.1</v>
      </c>
      <c r="O11" s="73">
        <v>510429.03</v>
      </c>
      <c r="P11" s="73">
        <v>81550</v>
      </c>
      <c r="Q11" s="73">
        <v>189.19</v>
      </c>
      <c r="R11" s="73">
        <v>421450</v>
      </c>
      <c r="T11" s="90">
        <v>810062</v>
      </c>
      <c r="W11" s="90">
        <v>235523.52</v>
      </c>
      <c r="X11" s="90">
        <v>130075.76</v>
      </c>
    </row>
    <row r="12" spans="1:25" x14ac:dyDescent="0.2">
      <c r="A12" s="252" t="s">
        <v>2522</v>
      </c>
      <c r="B12" s="89">
        <v>746320.43</v>
      </c>
      <c r="C12" s="89">
        <v>16723.060000000001</v>
      </c>
      <c r="D12" s="89">
        <v>81940</v>
      </c>
      <c r="E12" s="252">
        <v>99451.69</v>
      </c>
      <c r="F12" s="252">
        <v>163856.93</v>
      </c>
      <c r="H12" s="232">
        <v>16050</v>
      </c>
      <c r="M12" s="252">
        <v>-1321453.06</v>
      </c>
      <c r="N12" s="252">
        <v>2541297.98</v>
      </c>
      <c r="O12" s="73">
        <v>599350.36</v>
      </c>
      <c r="P12" s="73">
        <v>110220</v>
      </c>
      <c r="Q12" s="73">
        <v>1281.42</v>
      </c>
      <c r="R12" s="73">
        <v>902510</v>
      </c>
      <c r="S12" s="73">
        <v>213866</v>
      </c>
      <c r="T12" s="90">
        <v>1383550</v>
      </c>
      <c r="W12" s="90">
        <v>413342.67</v>
      </c>
      <c r="X12" s="90">
        <v>113347.92</v>
      </c>
    </row>
    <row r="13" spans="1:25" x14ac:dyDescent="0.2">
      <c r="A13" s="252" t="s">
        <v>2523</v>
      </c>
      <c r="B13" s="89">
        <v>474306.05</v>
      </c>
      <c r="C13" s="89">
        <v>14617.78</v>
      </c>
      <c r="D13" s="89">
        <v>39603.410000000003</v>
      </c>
      <c r="E13" s="252">
        <v>1920605.29</v>
      </c>
      <c r="F13" s="252">
        <v>223786.03</v>
      </c>
      <c r="H13" s="232">
        <v>74994.28</v>
      </c>
      <c r="M13" s="252">
        <v>448536.59</v>
      </c>
      <c r="N13" s="252">
        <v>2357450.56</v>
      </c>
      <c r="O13" s="73">
        <v>451667.56</v>
      </c>
      <c r="P13" s="73">
        <v>80000</v>
      </c>
      <c r="Q13" s="73">
        <v>856.38</v>
      </c>
      <c r="R13" s="73">
        <v>313640</v>
      </c>
      <c r="T13" s="90">
        <v>441640</v>
      </c>
      <c r="W13" s="90">
        <v>392374.83</v>
      </c>
      <c r="X13" s="90">
        <v>107593.98</v>
      </c>
    </row>
    <row r="14" spans="1:25" x14ac:dyDescent="0.2">
      <c r="A14" s="252" t="s">
        <v>2524</v>
      </c>
      <c r="B14" s="89">
        <v>384624.8</v>
      </c>
      <c r="C14" s="89">
        <v>11836.14</v>
      </c>
      <c r="D14" s="89">
        <v>28657.3</v>
      </c>
      <c r="E14" s="252">
        <v>974814.2</v>
      </c>
      <c r="F14" s="252">
        <v>621063.54</v>
      </c>
      <c r="H14" s="232">
        <v>12900</v>
      </c>
      <c r="M14" s="252">
        <v>-1273945.6299999999</v>
      </c>
      <c r="N14" s="252">
        <v>3416597.09</v>
      </c>
      <c r="O14" s="73">
        <v>713150.06</v>
      </c>
      <c r="P14" s="73">
        <v>80000</v>
      </c>
      <c r="Q14" s="73">
        <v>534.59</v>
      </c>
      <c r="R14" s="73">
        <v>626430</v>
      </c>
      <c r="T14" s="90">
        <v>1000590</v>
      </c>
      <c r="W14" s="90">
        <v>278763.61</v>
      </c>
      <c r="X14" s="90">
        <v>218755.52</v>
      </c>
    </row>
    <row r="15" spans="1:25" x14ac:dyDescent="0.2">
      <c r="A15" s="252" t="s">
        <v>2525</v>
      </c>
      <c r="B15" s="89">
        <v>663117.16</v>
      </c>
      <c r="C15" s="89">
        <v>44968.84</v>
      </c>
      <c r="D15" s="89">
        <v>25980.67</v>
      </c>
      <c r="E15" s="252">
        <v>2098463.73</v>
      </c>
      <c r="F15" s="252">
        <v>306997.89</v>
      </c>
      <c r="H15" s="232">
        <v>28863.05</v>
      </c>
      <c r="M15" s="252">
        <v>259438.22</v>
      </c>
      <c r="N15" s="252">
        <v>3110817.16</v>
      </c>
      <c r="O15" s="73">
        <v>777638.38</v>
      </c>
      <c r="P15" s="73">
        <v>307200</v>
      </c>
      <c r="Q15" s="73">
        <v>1010.8</v>
      </c>
      <c r="R15" s="73">
        <v>885610</v>
      </c>
      <c r="T15" s="90">
        <v>1148410</v>
      </c>
      <c r="W15" s="90">
        <v>403695.08</v>
      </c>
      <c r="X15" s="90">
        <v>486818.24</v>
      </c>
    </row>
    <row r="16" spans="1:25" x14ac:dyDescent="0.2">
      <c r="A16" s="252" t="s">
        <v>2526</v>
      </c>
      <c r="B16" s="89">
        <v>250184.1</v>
      </c>
      <c r="C16" s="89">
        <v>12116.28</v>
      </c>
      <c r="D16" s="89">
        <v>41937.47</v>
      </c>
      <c r="E16" s="252">
        <v>1458918.38</v>
      </c>
      <c r="F16" s="252">
        <v>762218.43</v>
      </c>
      <c r="H16" s="232">
        <v>4320</v>
      </c>
      <c r="M16" s="252">
        <v>-1656150.79</v>
      </c>
      <c r="N16" s="252">
        <v>4381554.71</v>
      </c>
      <c r="O16" s="73">
        <v>1157520.5</v>
      </c>
      <c r="P16" s="73">
        <v>155400</v>
      </c>
      <c r="Q16" s="73">
        <v>201.63</v>
      </c>
      <c r="R16" s="73">
        <v>850960</v>
      </c>
      <c r="T16" s="90">
        <v>1462206</v>
      </c>
      <c r="W16" s="90">
        <v>674799.95</v>
      </c>
      <c r="X16" s="90">
        <v>155945.44</v>
      </c>
    </row>
    <row r="17" spans="1:24" x14ac:dyDescent="0.2">
      <c r="A17" s="252" t="s">
        <v>2527</v>
      </c>
      <c r="B17" s="89">
        <v>647752.14</v>
      </c>
      <c r="C17" s="89">
        <v>2395</v>
      </c>
      <c r="D17" s="89">
        <v>40908.620000000003</v>
      </c>
      <c r="E17" s="252">
        <v>208641.6</v>
      </c>
      <c r="F17" s="252">
        <v>45302.1</v>
      </c>
      <c r="H17" s="232">
        <v>49200</v>
      </c>
      <c r="M17" s="252">
        <v>-1650448.11</v>
      </c>
      <c r="N17" s="252">
        <v>2824820.87</v>
      </c>
      <c r="O17" s="73">
        <v>794736.57</v>
      </c>
      <c r="P17" s="73">
        <v>109080</v>
      </c>
      <c r="Q17" s="73">
        <v>1290.3800000000001</v>
      </c>
      <c r="R17" s="73">
        <v>955620</v>
      </c>
      <c r="S17" s="73">
        <v>25500</v>
      </c>
      <c r="T17" s="90">
        <v>1516080</v>
      </c>
      <c r="W17" s="90">
        <v>410225.56</v>
      </c>
      <c r="X17" s="90">
        <v>112262.69</v>
      </c>
    </row>
    <row r="18" spans="1:24" x14ac:dyDescent="0.2">
      <c r="A18" s="252" t="s">
        <v>2528</v>
      </c>
      <c r="B18" s="89">
        <v>657028.22</v>
      </c>
      <c r="C18" s="89">
        <v>15719.55</v>
      </c>
      <c r="D18" s="89">
        <v>77347.62</v>
      </c>
      <c r="E18" s="252">
        <v>143421.65</v>
      </c>
      <c r="F18" s="252">
        <v>317276.15000000002</v>
      </c>
      <c r="H18" s="232">
        <v>20700</v>
      </c>
      <c r="M18" s="252">
        <v>-963353.23</v>
      </c>
      <c r="N18" s="252">
        <v>2287611.84</v>
      </c>
      <c r="O18" s="73">
        <v>1222169.08</v>
      </c>
      <c r="P18" s="73">
        <v>169810</v>
      </c>
      <c r="Q18" s="73">
        <v>1110.3800000000001</v>
      </c>
      <c r="R18" s="73">
        <v>1175160</v>
      </c>
      <c r="T18" s="90">
        <v>1781851</v>
      </c>
      <c r="W18" s="90">
        <v>654987.96</v>
      </c>
      <c r="X18" s="90">
        <v>83147.92</v>
      </c>
    </row>
    <row r="19" spans="1:24" x14ac:dyDescent="0.2">
      <c r="A19" s="252" t="s">
        <v>2529</v>
      </c>
      <c r="B19" s="89">
        <v>335412.69</v>
      </c>
      <c r="C19" s="89">
        <v>10174.870000000001</v>
      </c>
      <c r="D19" s="89">
        <v>49988.78</v>
      </c>
      <c r="E19" s="252">
        <v>-29858.39</v>
      </c>
      <c r="F19" s="252">
        <v>57594.46</v>
      </c>
      <c r="H19" s="232">
        <v>8701</v>
      </c>
      <c r="M19" s="252">
        <v>-2056242.82</v>
      </c>
      <c r="N19" s="252">
        <v>2658489.6</v>
      </c>
      <c r="O19" s="73">
        <v>914494.62</v>
      </c>
      <c r="P19" s="73">
        <v>43150</v>
      </c>
      <c r="Q19" s="73">
        <v>661.05</v>
      </c>
      <c r="R19" s="73">
        <v>1197440</v>
      </c>
      <c r="T19" s="90">
        <v>1744924</v>
      </c>
      <c r="W19" s="90">
        <v>387704.2</v>
      </c>
      <c r="X19" s="90">
        <v>100257.84</v>
      </c>
    </row>
    <row r="20" spans="1:24" x14ac:dyDescent="0.2">
      <c r="A20" s="252" t="s">
        <v>2530</v>
      </c>
      <c r="B20" s="89">
        <v>603839.59</v>
      </c>
      <c r="C20" s="89">
        <v>17146.919999999998</v>
      </c>
      <c r="D20" s="89">
        <v>58597.3</v>
      </c>
      <c r="E20" s="252">
        <v>4287585.91</v>
      </c>
      <c r="F20" s="252">
        <v>128048.43</v>
      </c>
      <c r="H20" s="232">
        <v>35982.120000000003</v>
      </c>
      <c r="M20" s="252">
        <v>4526352.97</v>
      </c>
      <c r="N20" s="252">
        <v>712043.8</v>
      </c>
      <c r="O20" s="73">
        <v>514063.93</v>
      </c>
      <c r="Q20" s="73">
        <v>1323.82</v>
      </c>
      <c r="R20" s="73">
        <v>1145160</v>
      </c>
      <c r="T20" s="90">
        <v>1292770</v>
      </c>
      <c r="W20" s="90">
        <v>271874.96999999997</v>
      </c>
      <c r="X20" s="90">
        <v>132009.51999999999</v>
      </c>
    </row>
    <row r="21" spans="1:24" x14ac:dyDescent="0.2">
      <c r="A21" s="252" t="s">
        <v>2531</v>
      </c>
      <c r="B21" s="89">
        <v>321414.68</v>
      </c>
      <c r="C21" s="89">
        <v>6025.67</v>
      </c>
      <c r="D21" s="89">
        <v>88147.33</v>
      </c>
      <c r="E21" s="252">
        <v>194147.59</v>
      </c>
      <c r="F21" s="252">
        <v>691974.01</v>
      </c>
      <c r="H21" s="232">
        <v>13681.3</v>
      </c>
      <c r="M21" s="252">
        <v>-2548051.42</v>
      </c>
      <c r="N21" s="252">
        <v>4272663.5999999996</v>
      </c>
      <c r="O21" s="73">
        <v>763797.56</v>
      </c>
      <c r="Q21" s="73">
        <v>532.74</v>
      </c>
      <c r="R21" s="73">
        <v>629420</v>
      </c>
      <c r="T21" s="90">
        <v>1104460</v>
      </c>
      <c r="W21" s="90">
        <v>355953.14</v>
      </c>
      <c r="X21" s="90">
        <v>229649.36</v>
      </c>
    </row>
    <row r="22" spans="1:24" x14ac:dyDescent="0.2">
      <c r="A22" s="252" t="s">
        <v>2532</v>
      </c>
      <c r="B22" s="89">
        <v>433954.05</v>
      </c>
      <c r="C22" s="89">
        <v>20390.84</v>
      </c>
      <c r="D22" s="89">
        <v>32561.25</v>
      </c>
      <c r="E22" s="252">
        <v>1271096.28</v>
      </c>
      <c r="F22" s="252">
        <v>110852.75</v>
      </c>
      <c r="H22" s="232">
        <v>26820</v>
      </c>
      <c r="M22" s="252">
        <v>-7974.68</v>
      </c>
      <c r="N22" s="252">
        <v>2054348.01</v>
      </c>
      <c r="O22" s="73">
        <v>663475.65</v>
      </c>
      <c r="P22" s="73">
        <v>165470</v>
      </c>
      <c r="Q22" s="73">
        <v>389.56</v>
      </c>
      <c r="R22" s="73">
        <v>618680</v>
      </c>
      <c r="T22" s="90">
        <v>1000900</v>
      </c>
      <c r="W22" s="90">
        <v>453155.53</v>
      </c>
      <c r="X22" s="90">
        <v>108343.84</v>
      </c>
    </row>
    <row r="23" spans="1:24" x14ac:dyDescent="0.2">
      <c r="A23" s="252" t="s">
        <v>2593</v>
      </c>
      <c r="B23" s="89">
        <v>1142073.69</v>
      </c>
      <c r="C23" s="89">
        <v>23304.25</v>
      </c>
      <c r="D23" s="89">
        <v>29211.82</v>
      </c>
      <c r="E23" s="252">
        <v>18963.37</v>
      </c>
      <c r="F23" s="252">
        <v>122419.85</v>
      </c>
      <c r="H23" s="232">
        <v>18460.650000000001</v>
      </c>
      <c r="M23" s="252">
        <v>-687220.95</v>
      </c>
      <c r="N23" s="252">
        <v>2203520.5099999998</v>
      </c>
      <c r="O23" s="73">
        <v>766744</v>
      </c>
      <c r="Q23" s="73">
        <v>1915.05</v>
      </c>
      <c r="R23" s="73">
        <v>645050</v>
      </c>
      <c r="S23" s="73">
        <v>440</v>
      </c>
      <c r="T23" s="90">
        <v>1146010</v>
      </c>
      <c r="W23" s="90">
        <v>340243.72</v>
      </c>
      <c r="X23" s="90">
        <v>49786.559999999998</v>
      </c>
    </row>
    <row r="24" spans="1:24" x14ac:dyDescent="0.2">
      <c r="A24" s="252" t="s">
        <v>2533</v>
      </c>
      <c r="B24" s="89">
        <v>1186566.29</v>
      </c>
      <c r="C24" s="89">
        <v>0</v>
      </c>
      <c r="D24" s="89">
        <v>54364.75</v>
      </c>
      <c r="E24" s="252">
        <v>131970.49</v>
      </c>
      <c r="F24" s="252">
        <v>851148.97</v>
      </c>
      <c r="H24" s="232">
        <v>45566.16</v>
      </c>
      <c r="M24" s="252">
        <v>-498281.94</v>
      </c>
      <c r="N24" s="252">
        <v>2350727.5299999998</v>
      </c>
      <c r="O24" s="73">
        <v>1402364.78</v>
      </c>
      <c r="P24" s="73">
        <v>312175</v>
      </c>
      <c r="Q24" s="73">
        <v>5.78</v>
      </c>
      <c r="R24" s="73">
        <v>1086545</v>
      </c>
      <c r="S24" s="73">
        <v>200000</v>
      </c>
      <c r="T24" s="90">
        <v>1578995</v>
      </c>
      <c r="W24" s="90">
        <v>592956.34</v>
      </c>
      <c r="X24" s="90">
        <v>223407.47</v>
      </c>
    </row>
    <row r="25" spans="1:24" x14ac:dyDescent="0.2">
      <c r="A25" s="252" t="s">
        <v>2534</v>
      </c>
      <c r="B25" s="89">
        <v>279615.73</v>
      </c>
      <c r="C25" s="89">
        <v>0</v>
      </c>
      <c r="D25" s="89">
        <v>159900.68</v>
      </c>
      <c r="E25" s="252">
        <v>769869.6</v>
      </c>
      <c r="F25" s="252">
        <v>334002.12</v>
      </c>
      <c r="H25" s="232">
        <v>20511.900000000001</v>
      </c>
      <c r="M25" s="252">
        <v>-1902313.1</v>
      </c>
      <c r="N25" s="252">
        <v>3163898.35</v>
      </c>
      <c r="O25" s="73">
        <v>1174789.04</v>
      </c>
      <c r="P25" s="73">
        <v>194100</v>
      </c>
      <c r="Q25" s="73">
        <v>242.73</v>
      </c>
      <c r="R25" s="73">
        <v>812800</v>
      </c>
      <c r="T25" s="90">
        <v>1177770</v>
      </c>
      <c r="W25" s="90">
        <v>455433.07</v>
      </c>
      <c r="X25" s="90">
        <v>201562.72</v>
      </c>
    </row>
    <row r="26" spans="1:24" x14ac:dyDescent="0.2">
      <c r="A26" s="252" t="s">
        <v>2535</v>
      </c>
      <c r="B26" s="89">
        <v>908255.39</v>
      </c>
      <c r="C26" s="89">
        <v>11286</v>
      </c>
      <c r="D26" s="89">
        <v>58090.239999999998</v>
      </c>
      <c r="E26" s="252">
        <v>1195315.9099999999</v>
      </c>
      <c r="F26" s="252">
        <v>3811631.91</v>
      </c>
      <c r="H26" s="232">
        <v>56281.1</v>
      </c>
      <c r="J26" s="232">
        <v>32.26</v>
      </c>
      <c r="N26" s="252">
        <v>2060186.09</v>
      </c>
      <c r="O26" s="73">
        <v>1916608.24</v>
      </c>
      <c r="P26" s="73">
        <v>463100</v>
      </c>
      <c r="Q26" s="73">
        <v>1581.9</v>
      </c>
      <c r="R26" s="73">
        <v>1538797</v>
      </c>
      <c r="T26" s="90">
        <v>1999149</v>
      </c>
      <c r="W26" s="90">
        <v>952274.46</v>
      </c>
      <c r="X26" s="90">
        <v>218755.17</v>
      </c>
    </row>
    <row r="27" spans="1:24" x14ac:dyDescent="0.2">
      <c r="A27" s="252" t="s">
        <v>2536</v>
      </c>
      <c r="B27" s="89">
        <v>522234.93</v>
      </c>
      <c r="C27" s="89">
        <v>0</v>
      </c>
      <c r="D27" s="89">
        <v>34861.74</v>
      </c>
      <c r="E27" s="252">
        <v>648238.63</v>
      </c>
      <c r="F27" s="252">
        <v>562685.87</v>
      </c>
      <c r="H27" s="232">
        <v>30221.84</v>
      </c>
      <c r="M27" s="252">
        <v>232300</v>
      </c>
      <c r="N27" s="252">
        <v>2920599.11</v>
      </c>
      <c r="O27" s="73">
        <v>1056814.8400000001</v>
      </c>
      <c r="P27" s="73">
        <v>90000</v>
      </c>
      <c r="Q27" s="73">
        <v>835.22</v>
      </c>
      <c r="R27" s="73">
        <v>1097389.5</v>
      </c>
      <c r="T27" s="90">
        <v>1454233.5</v>
      </c>
      <c r="W27" s="90">
        <v>531596.93000000005</v>
      </c>
      <c r="X27" s="90">
        <v>271531.55</v>
      </c>
    </row>
    <row r="28" spans="1:24" x14ac:dyDescent="0.2">
      <c r="A28" s="252" t="s">
        <v>2537</v>
      </c>
      <c r="B28" s="89">
        <v>421775.66</v>
      </c>
      <c r="C28" s="89">
        <v>569.5</v>
      </c>
      <c r="D28" s="89">
        <v>51219.839999999997</v>
      </c>
      <c r="E28" s="252">
        <v>485686.14</v>
      </c>
      <c r="F28" s="252">
        <v>167701.96</v>
      </c>
      <c r="H28" s="232">
        <v>15102.16</v>
      </c>
      <c r="M28" s="252">
        <v>140750</v>
      </c>
      <c r="N28" s="252">
        <v>1187021.07</v>
      </c>
      <c r="O28" s="73">
        <v>1128171.08</v>
      </c>
      <c r="P28" s="73">
        <v>86000</v>
      </c>
      <c r="Q28" s="73">
        <v>565.29999999999995</v>
      </c>
      <c r="R28" s="73">
        <v>1051440</v>
      </c>
      <c r="T28" s="90">
        <v>1526717</v>
      </c>
      <c r="W28" s="90">
        <v>420628.2</v>
      </c>
      <c r="X28" s="90">
        <v>145614.64000000001</v>
      </c>
    </row>
    <row r="29" spans="1:24" x14ac:dyDescent="0.2">
      <c r="A29" s="252" t="s">
        <v>2538</v>
      </c>
      <c r="B29" s="89">
        <v>468386.31</v>
      </c>
      <c r="C29" s="89">
        <v>10065</v>
      </c>
      <c r="D29" s="89">
        <v>25059.91</v>
      </c>
      <c r="E29" s="252">
        <v>541424.52</v>
      </c>
      <c r="F29" s="252">
        <v>270269.78000000003</v>
      </c>
      <c r="H29" s="232">
        <v>30776.6</v>
      </c>
      <c r="M29" s="252">
        <v>173850</v>
      </c>
      <c r="N29" s="252">
        <v>2650223.29</v>
      </c>
      <c r="O29" s="73">
        <v>1094106.3</v>
      </c>
      <c r="P29" s="73">
        <v>166100</v>
      </c>
      <c r="Q29" s="73">
        <v>587.35</v>
      </c>
      <c r="R29" s="73">
        <v>920875</v>
      </c>
      <c r="T29" s="90">
        <v>1224415</v>
      </c>
      <c r="W29" s="90">
        <v>632155.54</v>
      </c>
      <c r="X29" s="90">
        <v>173399.52</v>
      </c>
    </row>
    <row r="30" spans="1:24" x14ac:dyDescent="0.2">
      <c r="A30" s="252" t="s">
        <v>2539</v>
      </c>
      <c r="B30" s="89">
        <v>334024.40999999997</v>
      </c>
      <c r="C30" s="89">
        <v>7722</v>
      </c>
      <c r="D30" s="89">
        <v>76709.42</v>
      </c>
      <c r="E30" s="252">
        <v>1705668.99</v>
      </c>
      <c r="F30" s="252">
        <v>197849.67</v>
      </c>
      <c r="H30" s="232">
        <v>16560</v>
      </c>
      <c r="J30" s="232">
        <v>0</v>
      </c>
      <c r="M30" s="252">
        <v>110600</v>
      </c>
      <c r="N30" s="252">
        <v>1714501.17</v>
      </c>
      <c r="O30" s="73">
        <v>814266.36</v>
      </c>
      <c r="P30" s="73">
        <v>118500</v>
      </c>
      <c r="Q30" s="73">
        <v>694.1</v>
      </c>
      <c r="R30" s="73">
        <v>573277.5</v>
      </c>
      <c r="T30" s="90">
        <v>811837.18</v>
      </c>
      <c r="W30" s="90">
        <v>536354.35</v>
      </c>
      <c r="X30" s="90">
        <v>213754.16</v>
      </c>
    </row>
    <row r="31" spans="1:24" x14ac:dyDescent="0.2">
      <c r="A31" s="252" t="s">
        <v>2540</v>
      </c>
      <c r="B31" s="89">
        <v>465153.97</v>
      </c>
      <c r="C31" s="89">
        <v>0</v>
      </c>
      <c r="D31" s="89">
        <v>70136.02</v>
      </c>
      <c r="E31" s="252">
        <v>731247.55</v>
      </c>
      <c r="F31" s="252">
        <v>1240127.1200000001</v>
      </c>
      <c r="H31" s="232">
        <v>59766.720000000001</v>
      </c>
      <c r="M31" s="252">
        <v>148750</v>
      </c>
      <c r="N31" s="252">
        <v>2482860.59</v>
      </c>
      <c r="O31" s="73">
        <v>1196593.81</v>
      </c>
      <c r="R31" s="73">
        <v>911050</v>
      </c>
      <c r="T31" s="90">
        <v>1333330</v>
      </c>
      <c r="W31" s="90">
        <v>792753.95</v>
      </c>
      <c r="X31" s="90">
        <v>214469.76000000001</v>
      </c>
    </row>
    <row r="32" spans="1:24" x14ac:dyDescent="0.2">
      <c r="A32" s="252" t="s">
        <v>2541</v>
      </c>
      <c r="B32" s="89">
        <v>398607.67</v>
      </c>
      <c r="C32" s="89">
        <v>6494</v>
      </c>
      <c r="D32" s="89">
        <v>28841.06</v>
      </c>
      <c r="E32" s="252">
        <v>527408.39</v>
      </c>
      <c r="F32" s="252">
        <v>261730.74</v>
      </c>
      <c r="H32" s="232">
        <v>19800</v>
      </c>
      <c r="M32" s="252">
        <v>-864160.78</v>
      </c>
      <c r="N32" s="252">
        <v>2102364.12</v>
      </c>
      <c r="O32" s="73">
        <v>660285.41</v>
      </c>
      <c r="P32" s="73">
        <v>104730</v>
      </c>
      <c r="Q32" s="73">
        <v>728.21</v>
      </c>
      <c r="R32" s="73">
        <v>798529.6</v>
      </c>
      <c r="S32" s="73">
        <v>3000</v>
      </c>
      <c r="T32" s="90">
        <v>1027633.6</v>
      </c>
      <c r="W32" s="90">
        <v>332887.26</v>
      </c>
      <c r="X32" s="90">
        <v>94693.84</v>
      </c>
    </row>
    <row r="33" spans="1:25" x14ac:dyDescent="0.2">
      <c r="A33" s="252" t="s">
        <v>2542</v>
      </c>
      <c r="B33" s="89">
        <v>284646.38</v>
      </c>
      <c r="C33" s="89">
        <v>0</v>
      </c>
      <c r="D33" s="89">
        <v>46909.78</v>
      </c>
      <c r="E33" s="252">
        <v>601399.35</v>
      </c>
      <c r="F33" s="252">
        <v>538631.02</v>
      </c>
      <c r="H33" s="232">
        <v>37020.480000000003</v>
      </c>
      <c r="J33" s="232">
        <v>0</v>
      </c>
      <c r="M33" s="252">
        <v>535909.46</v>
      </c>
      <c r="N33" s="252">
        <v>923152.19</v>
      </c>
      <c r="O33" s="73">
        <v>1218012.8600000001</v>
      </c>
      <c r="Q33" s="73">
        <v>424.59</v>
      </c>
      <c r="R33" s="73">
        <v>1121440</v>
      </c>
      <c r="S33" s="73">
        <v>7750</v>
      </c>
      <c r="T33" s="90">
        <v>1582012</v>
      </c>
      <c r="W33" s="90">
        <v>583469.89</v>
      </c>
      <c r="X33" s="90">
        <v>162716.16</v>
      </c>
    </row>
    <row r="34" spans="1:25" x14ac:dyDescent="0.2">
      <c r="A34" s="252" t="s">
        <v>2543</v>
      </c>
      <c r="B34" s="89">
        <v>704322.33</v>
      </c>
      <c r="C34" s="89">
        <v>0</v>
      </c>
      <c r="D34" s="89">
        <v>65870.27</v>
      </c>
      <c r="E34" s="252">
        <v>1223130.54</v>
      </c>
      <c r="F34" s="252">
        <v>620774.27</v>
      </c>
      <c r="H34" s="232">
        <v>36031.300000000003</v>
      </c>
      <c r="M34" s="252">
        <v>366128</v>
      </c>
      <c r="N34" s="252">
        <v>2548141.21</v>
      </c>
      <c r="O34" s="73">
        <v>1042100.96</v>
      </c>
      <c r="P34" s="73">
        <v>313960</v>
      </c>
      <c r="Q34" s="73">
        <v>1270.01</v>
      </c>
      <c r="R34" s="73">
        <v>1385200</v>
      </c>
      <c r="T34" s="90">
        <v>1618970</v>
      </c>
      <c r="W34" s="90">
        <v>755256.13</v>
      </c>
      <c r="X34" s="90">
        <v>124190.64</v>
      </c>
    </row>
    <row r="35" spans="1:25" x14ac:dyDescent="0.2">
      <c r="A35" s="252" t="s">
        <v>2596</v>
      </c>
      <c r="B35" s="89">
        <v>423801.18</v>
      </c>
      <c r="C35" s="89">
        <v>0</v>
      </c>
      <c r="D35" s="89">
        <v>83220.45</v>
      </c>
      <c r="E35" s="252">
        <v>380328.17</v>
      </c>
      <c r="F35" s="252">
        <v>453188.56</v>
      </c>
      <c r="H35" s="232">
        <v>27500</v>
      </c>
      <c r="M35" s="252">
        <v>110400</v>
      </c>
      <c r="N35" s="252">
        <v>1650244.41</v>
      </c>
      <c r="O35" s="73">
        <v>907622.22</v>
      </c>
      <c r="P35" s="73">
        <v>117715</v>
      </c>
      <c r="Q35" s="73">
        <v>581.42999999999995</v>
      </c>
      <c r="R35" s="73">
        <v>745787.5</v>
      </c>
      <c r="T35" s="90">
        <v>960987.5</v>
      </c>
      <c r="W35" s="90">
        <v>435043.78</v>
      </c>
      <c r="X35" s="90">
        <v>178379.55</v>
      </c>
    </row>
    <row r="36" spans="1:25" x14ac:dyDescent="0.2">
      <c r="A36" s="252" t="s">
        <v>2544</v>
      </c>
      <c r="B36" s="89">
        <v>372355.1</v>
      </c>
      <c r="C36" s="89">
        <v>1623.14</v>
      </c>
      <c r="D36" s="89">
        <v>23409.5</v>
      </c>
      <c r="E36" s="252">
        <v>67849.94</v>
      </c>
      <c r="F36" s="252">
        <v>375252.68</v>
      </c>
      <c r="H36" s="232">
        <v>20920.75</v>
      </c>
      <c r="M36" s="252">
        <v>-1213146.33</v>
      </c>
      <c r="N36" s="252">
        <v>1948644.79</v>
      </c>
      <c r="O36" s="73">
        <v>490488.86</v>
      </c>
      <c r="P36" s="73">
        <v>52000</v>
      </c>
      <c r="Q36" s="73">
        <v>495.31</v>
      </c>
      <c r="R36" s="73">
        <v>819830</v>
      </c>
      <c r="S36" s="73">
        <v>280</v>
      </c>
      <c r="T36" s="90">
        <v>934390</v>
      </c>
      <c r="W36" s="90">
        <v>250223.82</v>
      </c>
      <c r="X36" s="90">
        <v>45307.199999999997</v>
      </c>
    </row>
    <row r="37" spans="1:25" x14ac:dyDescent="0.2">
      <c r="A37" s="252" t="s">
        <v>2545</v>
      </c>
      <c r="B37" s="89">
        <v>674515.56</v>
      </c>
      <c r="C37" s="89">
        <v>7387.6</v>
      </c>
      <c r="D37" s="89">
        <v>21387.59</v>
      </c>
      <c r="E37" s="252">
        <v>-435853.45</v>
      </c>
      <c r="F37" s="252">
        <v>876180.99</v>
      </c>
      <c r="H37" s="232">
        <v>23500</v>
      </c>
      <c r="M37" s="252">
        <v>-1253951.57</v>
      </c>
      <c r="N37" s="252">
        <v>2125603</v>
      </c>
      <c r="O37" s="73">
        <v>1069937.42</v>
      </c>
      <c r="P37" s="73">
        <v>54000</v>
      </c>
      <c r="Q37" s="73">
        <v>1515.17</v>
      </c>
      <c r="R37" s="73">
        <v>1286110</v>
      </c>
      <c r="S37" s="73">
        <v>7640</v>
      </c>
      <c r="T37" s="90">
        <v>1638376</v>
      </c>
      <c r="W37" s="90">
        <v>388466.93</v>
      </c>
      <c r="X37" s="90">
        <v>25952.799999999999</v>
      </c>
    </row>
    <row r="38" spans="1:25" x14ac:dyDescent="0.2">
      <c r="A38" s="252" t="s">
        <v>2546</v>
      </c>
      <c r="B38" s="89">
        <v>393887.9</v>
      </c>
      <c r="C38" s="89">
        <v>7073.4</v>
      </c>
      <c r="D38" s="89">
        <v>22492.58</v>
      </c>
      <c r="E38" s="252">
        <v>129268.72</v>
      </c>
      <c r="F38" s="252">
        <v>317472.17</v>
      </c>
      <c r="H38" s="232">
        <v>19540.32</v>
      </c>
      <c r="M38" s="252">
        <v>-1111470.77</v>
      </c>
      <c r="N38" s="252">
        <v>1917883.16</v>
      </c>
      <c r="O38" s="73">
        <v>522615.21</v>
      </c>
      <c r="P38" s="73">
        <v>57000</v>
      </c>
      <c r="Q38" s="73">
        <v>470.2</v>
      </c>
      <c r="R38" s="73">
        <v>693970</v>
      </c>
      <c r="S38" s="73">
        <v>20197</v>
      </c>
      <c r="T38" s="90">
        <v>928895</v>
      </c>
      <c r="W38" s="90">
        <v>208529.55</v>
      </c>
      <c r="X38" s="90">
        <v>80187.8</v>
      </c>
    </row>
    <row r="39" spans="1:25" x14ac:dyDescent="0.2">
      <c r="A39" s="252" t="s">
        <v>2547</v>
      </c>
      <c r="B39" s="89">
        <v>868798.18</v>
      </c>
      <c r="C39" s="89">
        <v>0</v>
      </c>
      <c r="D39" s="89">
        <v>96973.22</v>
      </c>
      <c r="E39" s="252">
        <v>261945.08</v>
      </c>
      <c r="F39" s="252">
        <v>1136162.76</v>
      </c>
      <c r="H39" s="232">
        <v>1500</v>
      </c>
      <c r="J39" s="232">
        <v>0</v>
      </c>
      <c r="M39" s="252">
        <v>-175946.09</v>
      </c>
      <c r="N39" s="252">
        <v>2205072.4900000002</v>
      </c>
      <c r="O39" s="73">
        <v>1222763.43</v>
      </c>
      <c r="P39" s="73">
        <v>118900</v>
      </c>
      <c r="Q39" s="73">
        <v>2615.73</v>
      </c>
      <c r="R39" s="73">
        <v>964830</v>
      </c>
      <c r="S39" s="73">
        <v>16439</v>
      </c>
      <c r="T39" s="90">
        <v>1348770</v>
      </c>
      <c r="W39" s="90">
        <v>389297.88</v>
      </c>
      <c r="X39" s="90">
        <v>140001.44</v>
      </c>
      <c r="Y39" s="90">
        <v>600</v>
      </c>
    </row>
    <row r="40" spans="1:25" x14ac:dyDescent="0.2">
      <c r="A40" s="252" t="s">
        <v>2548</v>
      </c>
      <c r="B40" s="89">
        <v>814056.22</v>
      </c>
      <c r="C40" s="89">
        <v>23250</v>
      </c>
      <c r="D40" s="89">
        <v>104469.24</v>
      </c>
      <c r="E40" s="252">
        <v>2196056.2000000002</v>
      </c>
      <c r="F40" s="252">
        <v>726594.46</v>
      </c>
      <c r="H40" s="232">
        <v>53074.83</v>
      </c>
      <c r="M40" s="252">
        <v>1611769.95</v>
      </c>
      <c r="N40" s="252">
        <v>1879861.02</v>
      </c>
      <c r="O40" s="73">
        <v>1310604.8</v>
      </c>
      <c r="P40" s="73">
        <v>290000</v>
      </c>
      <c r="Q40" s="73">
        <v>887.01</v>
      </c>
      <c r="R40" s="73">
        <v>833700</v>
      </c>
      <c r="T40" s="90">
        <v>1438540</v>
      </c>
      <c r="W40" s="90">
        <v>459008.13</v>
      </c>
      <c r="X40" s="90">
        <v>89615.360000000001</v>
      </c>
    </row>
    <row r="41" spans="1:25" x14ac:dyDescent="0.2">
      <c r="A41" s="252" t="s">
        <v>2549</v>
      </c>
      <c r="B41" s="89">
        <v>1087824.08</v>
      </c>
      <c r="C41" s="89">
        <v>25922</v>
      </c>
      <c r="D41" s="89">
        <v>83727.679999999993</v>
      </c>
      <c r="E41" s="252">
        <v>641089.71</v>
      </c>
      <c r="F41" s="252">
        <v>538918.77</v>
      </c>
      <c r="H41" s="232">
        <v>30500</v>
      </c>
      <c r="M41" s="252">
        <v>-1711979.96</v>
      </c>
      <c r="N41" s="252">
        <v>3832429.73</v>
      </c>
      <c r="O41" s="73">
        <v>1118359.2</v>
      </c>
      <c r="P41" s="73">
        <v>260800</v>
      </c>
      <c r="Q41" s="73">
        <v>1450.35</v>
      </c>
      <c r="R41" s="73">
        <v>1542900</v>
      </c>
      <c r="S41" s="73">
        <v>3772.5</v>
      </c>
      <c r="T41" s="90">
        <v>2083277</v>
      </c>
      <c r="W41" s="90">
        <v>385405.7</v>
      </c>
      <c r="X41" s="90">
        <v>137400.88</v>
      </c>
      <c r="Y41" s="90">
        <v>2400</v>
      </c>
    </row>
    <row r="42" spans="1:25" x14ac:dyDescent="0.2">
      <c r="A42" s="252" t="s">
        <v>2550</v>
      </c>
      <c r="B42" s="89">
        <v>427633.28</v>
      </c>
      <c r="C42" s="89">
        <v>0</v>
      </c>
      <c r="D42" s="89">
        <v>59533.4</v>
      </c>
      <c r="E42" s="252">
        <v>191229.65</v>
      </c>
      <c r="F42" s="252">
        <v>1653624.1</v>
      </c>
      <c r="H42" s="232">
        <v>25600</v>
      </c>
      <c r="M42" s="252">
        <v>298327.61</v>
      </c>
      <c r="N42" s="252">
        <v>1975418.72</v>
      </c>
      <c r="O42" s="73">
        <v>849290.95</v>
      </c>
      <c r="P42" s="73">
        <v>69800</v>
      </c>
      <c r="Q42" s="73">
        <v>425.51</v>
      </c>
      <c r="R42" s="73">
        <v>854880</v>
      </c>
      <c r="S42" s="73">
        <v>16272</v>
      </c>
      <c r="T42" s="90">
        <v>1221737</v>
      </c>
      <c r="W42" s="90">
        <v>320843.2</v>
      </c>
      <c r="X42" s="90">
        <v>133910.16</v>
      </c>
    </row>
    <row r="43" spans="1:25" x14ac:dyDescent="0.2">
      <c r="A43" s="252" t="s">
        <v>2551</v>
      </c>
      <c r="B43" s="89">
        <v>433989.37</v>
      </c>
      <c r="C43" s="89">
        <v>2648.75</v>
      </c>
      <c r="D43" s="89">
        <v>28287.599999999999</v>
      </c>
      <c r="E43" s="252">
        <v>110795.4</v>
      </c>
      <c r="F43" s="252">
        <v>138858.94</v>
      </c>
      <c r="H43" s="232">
        <v>20351.12</v>
      </c>
      <c r="M43" s="252">
        <v>-912474.48</v>
      </c>
      <c r="N43" s="252">
        <v>1580455.21</v>
      </c>
      <c r="O43" s="73">
        <v>537780.64</v>
      </c>
      <c r="P43" s="73">
        <v>55140</v>
      </c>
      <c r="Q43" s="73">
        <v>552.15</v>
      </c>
      <c r="R43" s="73">
        <v>761160</v>
      </c>
      <c r="S43" s="73">
        <v>37296</v>
      </c>
      <c r="T43" s="90">
        <v>994200</v>
      </c>
      <c r="W43" s="90">
        <v>204996.58</v>
      </c>
      <c r="X43" s="90">
        <v>84844</v>
      </c>
    </row>
    <row r="44" spans="1:25" x14ac:dyDescent="0.2">
      <c r="A44" s="252" t="s">
        <v>2552</v>
      </c>
      <c r="B44" s="89">
        <v>1322725.48</v>
      </c>
      <c r="C44" s="89">
        <v>0</v>
      </c>
      <c r="D44" s="89">
        <v>77828.84</v>
      </c>
      <c r="E44" s="252">
        <v>463519.96</v>
      </c>
      <c r="F44" s="252">
        <v>569235.94999999995</v>
      </c>
      <c r="H44" s="232">
        <v>20150</v>
      </c>
      <c r="M44" s="252">
        <v>-1003216.88</v>
      </c>
      <c r="N44" s="252">
        <v>2583577.5299999998</v>
      </c>
      <c r="O44" s="73">
        <v>874752.26</v>
      </c>
      <c r="P44" s="73">
        <v>839000</v>
      </c>
      <c r="Q44" s="73">
        <v>831.94</v>
      </c>
      <c r="R44" s="73">
        <v>1008680</v>
      </c>
      <c r="S44" s="73">
        <v>560</v>
      </c>
      <c r="T44" s="90">
        <v>1315941</v>
      </c>
      <c r="W44" s="90">
        <v>404258.62</v>
      </c>
      <c r="X44" s="90">
        <v>133968</v>
      </c>
    </row>
    <row r="45" spans="1:25" x14ac:dyDescent="0.2">
      <c r="A45" s="252" t="s">
        <v>2553</v>
      </c>
      <c r="B45" s="89">
        <v>418738.76</v>
      </c>
      <c r="C45" s="89">
        <v>3124.75</v>
      </c>
      <c r="D45" s="89">
        <v>21531.13</v>
      </c>
      <c r="E45" s="252">
        <v>242535.23</v>
      </c>
      <c r="F45" s="252">
        <v>649255.18000000005</v>
      </c>
      <c r="M45" s="252">
        <v>-509530.11</v>
      </c>
      <c r="N45" s="252">
        <v>1850667.12</v>
      </c>
      <c r="O45" s="73">
        <v>384630.25</v>
      </c>
      <c r="Q45" s="73">
        <v>97.9</v>
      </c>
      <c r="R45" s="73">
        <v>560420</v>
      </c>
      <c r="T45" s="90">
        <v>670880</v>
      </c>
      <c r="W45" s="90">
        <v>206224.59</v>
      </c>
      <c r="X45" s="90">
        <v>40783.519999999997</v>
      </c>
    </row>
    <row r="46" spans="1:25" x14ac:dyDescent="0.2">
      <c r="A46" s="252" t="s">
        <v>2554</v>
      </c>
      <c r="B46" s="89">
        <v>304908.26</v>
      </c>
      <c r="C46" s="89">
        <v>13434</v>
      </c>
      <c r="D46" s="89">
        <v>62517.53</v>
      </c>
      <c r="E46" s="252">
        <v>291674.68</v>
      </c>
      <c r="F46" s="252">
        <v>466269.09</v>
      </c>
      <c r="M46" s="252">
        <v>-2065072.41</v>
      </c>
      <c r="N46" s="252">
        <v>3139393.79</v>
      </c>
      <c r="O46" s="73">
        <v>1149191.3899999999</v>
      </c>
      <c r="P46" s="73">
        <v>60000</v>
      </c>
      <c r="Q46" s="73">
        <v>349.32</v>
      </c>
      <c r="R46" s="73">
        <v>996490</v>
      </c>
      <c r="T46" s="90">
        <v>1578878</v>
      </c>
      <c r="W46" s="90">
        <v>378895.25</v>
      </c>
      <c r="X46" s="90">
        <v>140785.28</v>
      </c>
    </row>
    <row r="47" spans="1:25" x14ac:dyDescent="0.2">
      <c r="A47" s="252" t="s">
        <v>2555</v>
      </c>
      <c r="B47" s="89">
        <v>202673.17</v>
      </c>
      <c r="C47" s="89">
        <v>160</v>
      </c>
      <c r="D47" s="89">
        <v>72925.95</v>
      </c>
      <c r="E47" s="252">
        <v>194865.84</v>
      </c>
      <c r="F47" s="252">
        <v>840815.45</v>
      </c>
      <c r="M47" s="252">
        <v>-1233203.54</v>
      </c>
      <c r="N47" s="252">
        <v>2592803.14</v>
      </c>
      <c r="O47" s="73">
        <v>584223.99</v>
      </c>
      <c r="Q47" s="73">
        <v>320.01</v>
      </c>
      <c r="R47" s="73">
        <v>1004430</v>
      </c>
      <c r="S47" s="73">
        <v>250</v>
      </c>
      <c r="T47" s="90">
        <v>1156220</v>
      </c>
      <c r="W47" s="90">
        <v>288058.23</v>
      </c>
      <c r="X47" s="90">
        <v>127558.96</v>
      </c>
    </row>
    <row r="48" spans="1:25" x14ac:dyDescent="0.2">
      <c r="A48" s="252" t="s">
        <v>2556</v>
      </c>
      <c r="B48" s="89">
        <v>450117.72</v>
      </c>
      <c r="C48" s="89">
        <v>25000</v>
      </c>
      <c r="D48" s="89">
        <v>58412.34</v>
      </c>
      <c r="E48" s="252">
        <v>110660.65</v>
      </c>
      <c r="F48" s="252">
        <v>349482.11</v>
      </c>
      <c r="H48" s="232">
        <v>28497.66</v>
      </c>
      <c r="M48" s="252">
        <v>-1235855.6299999999</v>
      </c>
      <c r="N48" s="252">
        <v>2213150.63</v>
      </c>
      <c r="O48" s="73">
        <v>368373.47</v>
      </c>
      <c r="P48" s="73">
        <v>25000</v>
      </c>
      <c r="Q48" s="73">
        <v>862.83</v>
      </c>
      <c r="R48" s="73">
        <v>898460</v>
      </c>
      <c r="S48" s="73">
        <v>21010.01</v>
      </c>
      <c r="T48" s="90">
        <v>963820</v>
      </c>
      <c r="W48" s="90">
        <v>269477.99</v>
      </c>
      <c r="X48" s="90">
        <v>43270.16</v>
      </c>
    </row>
    <row r="49" spans="1:25" x14ac:dyDescent="0.2">
      <c r="A49" s="252" t="s">
        <v>2557</v>
      </c>
      <c r="B49" s="89">
        <v>280344.98</v>
      </c>
      <c r="C49" s="89">
        <v>24960</v>
      </c>
      <c r="D49" s="89">
        <v>31363.81</v>
      </c>
      <c r="E49" s="252">
        <v>1457642.91</v>
      </c>
      <c r="F49" s="252">
        <v>550562.04</v>
      </c>
      <c r="H49" s="232">
        <v>3400</v>
      </c>
      <c r="M49" s="252">
        <v>186534.9</v>
      </c>
      <c r="N49" s="252">
        <v>2118686.35</v>
      </c>
      <c r="O49" s="73">
        <v>547430.97</v>
      </c>
      <c r="Q49" s="73">
        <v>312.07</v>
      </c>
      <c r="R49" s="73">
        <v>765250</v>
      </c>
      <c r="S49" s="73">
        <v>200</v>
      </c>
      <c r="T49" s="90">
        <v>917435</v>
      </c>
      <c r="W49" s="90">
        <v>225440.67</v>
      </c>
      <c r="X49" s="90">
        <v>113370.88</v>
      </c>
    </row>
    <row r="50" spans="1:25" x14ac:dyDescent="0.2">
      <c r="A50" s="252" t="s">
        <v>2558</v>
      </c>
      <c r="B50" s="89">
        <v>870237.45</v>
      </c>
      <c r="C50" s="89">
        <v>0</v>
      </c>
      <c r="D50" s="89">
        <v>55628.44</v>
      </c>
      <c r="E50" s="252">
        <v>907116.53</v>
      </c>
      <c r="F50" s="252">
        <v>240008.29</v>
      </c>
      <c r="H50" s="232">
        <v>0</v>
      </c>
      <c r="M50" s="252">
        <v>-1394410.94</v>
      </c>
      <c r="N50" s="252">
        <v>3206691.97</v>
      </c>
      <c r="O50" s="73">
        <v>1304565.73</v>
      </c>
      <c r="P50" s="73">
        <v>252900</v>
      </c>
      <c r="Q50" s="73">
        <v>1194.68</v>
      </c>
      <c r="R50" s="73">
        <v>1512587</v>
      </c>
      <c r="S50" s="73">
        <v>2307</v>
      </c>
      <c r="T50" s="90">
        <v>1942347</v>
      </c>
      <c r="W50" s="90">
        <v>464356.57</v>
      </c>
      <c r="X50" s="90">
        <v>134364.16</v>
      </c>
      <c r="Y50" s="90">
        <v>191</v>
      </c>
    </row>
    <row r="51" spans="1:25" x14ac:dyDescent="0.2">
      <c r="A51" s="252" t="s">
        <v>2559</v>
      </c>
      <c r="B51" s="89">
        <v>630077.29</v>
      </c>
      <c r="C51" s="89">
        <v>0</v>
      </c>
      <c r="D51" s="89">
        <v>158893.88</v>
      </c>
      <c r="E51" s="252">
        <v>4</v>
      </c>
      <c r="F51" s="252">
        <v>1242808.6599999999</v>
      </c>
      <c r="H51" s="232">
        <v>110250</v>
      </c>
      <c r="J51" s="232">
        <v>0</v>
      </c>
      <c r="M51" s="252">
        <v>-953932.85</v>
      </c>
      <c r="N51" s="252">
        <v>2598703.46</v>
      </c>
      <c r="O51" s="73">
        <v>1864830.99</v>
      </c>
      <c r="P51" s="73">
        <v>32500</v>
      </c>
      <c r="Q51" s="73">
        <v>700.84</v>
      </c>
      <c r="R51" s="73">
        <v>1257180</v>
      </c>
      <c r="S51" s="73">
        <v>62654</v>
      </c>
      <c r="T51" s="90">
        <v>2112228</v>
      </c>
      <c r="W51" s="90">
        <v>382704.47</v>
      </c>
      <c r="X51" s="90">
        <v>280078.14</v>
      </c>
      <c r="Y51" s="90">
        <v>7800</v>
      </c>
    </row>
    <row r="52" spans="1:25" x14ac:dyDescent="0.2">
      <c r="A52" s="252" t="s">
        <v>2560</v>
      </c>
      <c r="B52" s="89">
        <v>635721.02</v>
      </c>
      <c r="C52" s="89">
        <v>0</v>
      </c>
      <c r="D52" s="89">
        <v>35651.78</v>
      </c>
      <c r="E52" s="252">
        <v>209242.08</v>
      </c>
      <c r="F52" s="252">
        <v>207772.57</v>
      </c>
      <c r="H52" s="232">
        <v>24225</v>
      </c>
      <c r="J52" s="232">
        <v>0</v>
      </c>
      <c r="M52" s="252">
        <v>-1385848</v>
      </c>
      <c r="N52" s="252">
        <v>2341456.5299999998</v>
      </c>
      <c r="O52" s="73">
        <v>1055278.3899999999</v>
      </c>
      <c r="Q52" s="73">
        <v>1065.24</v>
      </c>
      <c r="R52" s="73">
        <v>231742.5</v>
      </c>
      <c r="S52" s="73">
        <v>50000</v>
      </c>
      <c r="T52" s="90">
        <v>655857.30000000005</v>
      </c>
      <c r="W52" s="90">
        <v>298698.67</v>
      </c>
      <c r="X52" s="90">
        <v>132698.23999999999</v>
      </c>
    </row>
    <row r="53" spans="1:25" x14ac:dyDescent="0.2">
      <c r="A53" s="252" t="s">
        <v>2561</v>
      </c>
      <c r="B53" s="89">
        <v>617683.09</v>
      </c>
      <c r="C53" s="89">
        <v>0</v>
      </c>
      <c r="D53" s="89">
        <v>100367.77</v>
      </c>
      <c r="E53" s="252">
        <v>2003921.87</v>
      </c>
      <c r="F53" s="252">
        <v>797656.03</v>
      </c>
      <c r="J53" s="232">
        <v>439.26</v>
      </c>
      <c r="M53" s="252">
        <v>2008223.59</v>
      </c>
      <c r="N53" s="252">
        <v>1574485.41</v>
      </c>
      <c r="O53" s="73">
        <v>2541002.0299999998</v>
      </c>
      <c r="Q53" s="73">
        <v>1487.93</v>
      </c>
      <c r="R53" s="73">
        <v>9008360</v>
      </c>
      <c r="T53" s="90">
        <v>10176943.4</v>
      </c>
      <c r="W53" s="90">
        <v>897303.82</v>
      </c>
      <c r="X53" s="90">
        <v>302091.24</v>
      </c>
    </row>
    <row r="54" spans="1:25" x14ac:dyDescent="0.2">
      <c r="A54" s="252" t="s">
        <v>2562</v>
      </c>
      <c r="B54" s="89">
        <v>284103.21999999997</v>
      </c>
      <c r="C54" s="89">
        <v>0</v>
      </c>
      <c r="D54" s="89">
        <v>31093.55</v>
      </c>
      <c r="E54" s="252">
        <v>2</v>
      </c>
      <c r="F54" s="252">
        <v>72408.36</v>
      </c>
      <c r="H54" s="232">
        <v>13500</v>
      </c>
      <c r="J54" s="232">
        <v>28.72</v>
      </c>
      <c r="M54" s="252">
        <v>-1250983.1100000001</v>
      </c>
      <c r="N54" s="252">
        <v>1566508.7</v>
      </c>
      <c r="O54" s="73">
        <v>644004.24</v>
      </c>
      <c r="Q54" s="73">
        <v>550.42999999999995</v>
      </c>
      <c r="R54" s="73">
        <v>1089572</v>
      </c>
      <c r="T54" s="90">
        <v>1384111</v>
      </c>
      <c r="W54" s="90">
        <v>240481.53</v>
      </c>
      <c r="X54" s="90">
        <v>15256.32</v>
      </c>
    </row>
    <row r="55" spans="1:25" x14ac:dyDescent="0.2">
      <c r="A55" s="252" t="s">
        <v>2563</v>
      </c>
      <c r="B55" s="89">
        <v>242035.05</v>
      </c>
      <c r="C55" s="89">
        <v>0</v>
      </c>
      <c r="D55" s="89">
        <v>12982.08</v>
      </c>
      <c r="E55" s="252">
        <v>11944.88</v>
      </c>
      <c r="F55" s="252">
        <v>93815.8</v>
      </c>
      <c r="H55" s="232">
        <v>16750</v>
      </c>
      <c r="M55" s="252">
        <v>-2189294.04</v>
      </c>
      <c r="N55" s="252">
        <v>2534998.48</v>
      </c>
      <c r="O55" s="73">
        <v>886188.6</v>
      </c>
      <c r="Q55" s="73">
        <v>469.83</v>
      </c>
      <c r="R55" s="73">
        <v>1385378</v>
      </c>
      <c r="S55" s="73">
        <v>22014</v>
      </c>
      <c r="T55" s="90">
        <v>1785138</v>
      </c>
      <c r="W55" s="90">
        <v>422423.58</v>
      </c>
      <c r="X55" s="90">
        <v>26588.48</v>
      </c>
    </row>
    <row r="56" spans="1:25" x14ac:dyDescent="0.2">
      <c r="A56" s="252" t="s">
        <v>2564</v>
      </c>
      <c r="B56" s="89">
        <v>423576.14</v>
      </c>
      <c r="C56" s="89">
        <v>0</v>
      </c>
      <c r="D56" s="89">
        <v>44976.45</v>
      </c>
      <c r="E56" s="252">
        <v>159952.04</v>
      </c>
      <c r="F56" s="252">
        <v>254035.42</v>
      </c>
      <c r="H56" s="232">
        <v>22215</v>
      </c>
      <c r="M56" s="252">
        <v>-1775597.1</v>
      </c>
      <c r="N56" s="252">
        <v>2415193.5099999998</v>
      </c>
      <c r="O56" s="73">
        <v>1185838.33</v>
      </c>
      <c r="Q56" s="73">
        <v>592.1</v>
      </c>
      <c r="R56" s="73">
        <v>1222270</v>
      </c>
      <c r="S56" s="73">
        <v>100000</v>
      </c>
      <c r="T56" s="90">
        <v>1467102</v>
      </c>
      <c r="W56" s="90">
        <v>558836.24</v>
      </c>
      <c r="X56" s="90">
        <v>64793.55</v>
      </c>
    </row>
    <row r="57" spans="1:25" x14ac:dyDescent="0.2">
      <c r="A57" s="252" t="s">
        <v>2565</v>
      </c>
      <c r="B57" s="89">
        <v>452919.85</v>
      </c>
      <c r="C57" s="89">
        <v>0</v>
      </c>
      <c r="D57" s="89">
        <v>49952.14</v>
      </c>
      <c r="E57" s="252">
        <v>255672.32000000001</v>
      </c>
      <c r="F57" s="252">
        <v>236209.03</v>
      </c>
      <c r="H57" s="232">
        <v>10103.73</v>
      </c>
      <c r="M57" s="252">
        <v>-732421.06</v>
      </c>
      <c r="N57" s="252">
        <v>1430245.31</v>
      </c>
      <c r="O57" s="73">
        <v>681544.25</v>
      </c>
      <c r="P57" s="73">
        <v>173880</v>
      </c>
      <c r="Q57" s="73">
        <v>320.02</v>
      </c>
      <c r="R57" s="73">
        <v>1082028</v>
      </c>
      <c r="T57" s="90">
        <v>1257149</v>
      </c>
      <c r="W57" s="90">
        <v>206423.15</v>
      </c>
      <c r="X57" s="90">
        <v>156953.76</v>
      </c>
    </row>
    <row r="58" spans="1:25" x14ac:dyDescent="0.2">
      <c r="A58" s="252" t="s">
        <v>2566</v>
      </c>
      <c r="B58" s="89">
        <v>507689.59</v>
      </c>
      <c r="C58" s="89">
        <v>0</v>
      </c>
      <c r="D58" s="89">
        <v>83996.66</v>
      </c>
      <c r="E58" s="252">
        <v>3</v>
      </c>
      <c r="F58" s="252">
        <v>1387896.88</v>
      </c>
      <c r="H58" s="232">
        <v>100</v>
      </c>
      <c r="J58" s="232">
        <v>0</v>
      </c>
      <c r="M58" s="252">
        <v>-1124540.6499999999</v>
      </c>
      <c r="N58" s="252">
        <v>2897338.69</v>
      </c>
      <c r="O58" s="73">
        <v>1467424.42</v>
      </c>
      <c r="P58" s="73">
        <v>660335</v>
      </c>
      <c r="Q58" s="73">
        <v>347.06</v>
      </c>
      <c r="R58" s="73">
        <v>1335546</v>
      </c>
      <c r="S58" s="73">
        <v>22140</v>
      </c>
      <c r="T58" s="90">
        <v>1787986.5</v>
      </c>
      <c r="W58" s="90">
        <v>785082.53</v>
      </c>
      <c r="X58" s="90">
        <v>291219.86</v>
      </c>
    </row>
    <row r="59" spans="1:25" x14ac:dyDescent="0.2">
      <c r="A59" s="252" t="s">
        <v>2567</v>
      </c>
      <c r="B59" s="89">
        <v>253520.59</v>
      </c>
      <c r="C59" s="89">
        <v>0</v>
      </c>
      <c r="D59" s="89">
        <v>65643.274999999994</v>
      </c>
      <c r="E59" s="252">
        <v>2</v>
      </c>
      <c r="F59" s="252">
        <v>210089.36</v>
      </c>
      <c r="H59" s="232">
        <v>86400</v>
      </c>
      <c r="J59" s="232">
        <v>0</v>
      </c>
      <c r="M59" s="252">
        <v>-3139617.21</v>
      </c>
      <c r="N59" s="252">
        <v>3457082.1</v>
      </c>
      <c r="O59" s="73">
        <v>989058.25</v>
      </c>
      <c r="Q59" s="73">
        <v>401.8</v>
      </c>
      <c r="R59" s="73">
        <v>684677.5</v>
      </c>
      <c r="T59" s="90">
        <v>1130640.3</v>
      </c>
      <c r="W59" s="90">
        <v>265612.755</v>
      </c>
      <c r="X59" s="90">
        <v>76158.16</v>
      </c>
    </row>
    <row r="60" spans="1:25" x14ac:dyDescent="0.2">
      <c r="A60" s="252" t="s">
        <v>2568</v>
      </c>
      <c r="B60" s="89">
        <v>154380.76</v>
      </c>
      <c r="C60" s="89">
        <v>0</v>
      </c>
      <c r="D60" s="89">
        <v>6110</v>
      </c>
      <c r="E60" s="252">
        <v>909873.61</v>
      </c>
      <c r="F60" s="252">
        <v>235941.21</v>
      </c>
      <c r="H60" s="232">
        <v>0</v>
      </c>
      <c r="M60" s="252">
        <v>1174157.81</v>
      </c>
      <c r="N60" s="252">
        <v>339109.18</v>
      </c>
      <c r="O60" s="73">
        <v>717043.42</v>
      </c>
      <c r="Q60" s="73">
        <v>430.21</v>
      </c>
      <c r="R60" s="73">
        <v>653332</v>
      </c>
      <c r="T60" s="90">
        <v>844292</v>
      </c>
      <c r="W60" s="90">
        <v>436544</v>
      </c>
      <c r="X60" s="90">
        <v>94497.04</v>
      </c>
      <c r="Y60" s="90">
        <v>189000</v>
      </c>
    </row>
    <row r="61" spans="1:25" x14ac:dyDescent="0.2">
      <c r="A61" s="252" t="s">
        <v>2569</v>
      </c>
      <c r="B61" s="89">
        <v>168812.31</v>
      </c>
      <c r="C61" s="89">
        <v>0</v>
      </c>
      <c r="D61" s="89">
        <v>82245.33</v>
      </c>
      <c r="E61" s="252">
        <v>241902.11</v>
      </c>
      <c r="F61" s="252">
        <v>75871.990000000005</v>
      </c>
      <c r="H61" s="232">
        <v>52505</v>
      </c>
      <c r="J61" s="232">
        <v>0</v>
      </c>
      <c r="M61" s="252">
        <v>-1217116.1200000001</v>
      </c>
      <c r="N61" s="252">
        <v>1695206.85</v>
      </c>
      <c r="O61" s="73">
        <v>522701.12</v>
      </c>
      <c r="R61" s="73">
        <v>952330</v>
      </c>
      <c r="T61" s="90">
        <v>1162273.5</v>
      </c>
      <c r="W61" s="90">
        <v>181329.71</v>
      </c>
      <c r="X61" s="90">
        <v>45387.9</v>
      </c>
    </row>
    <row r="62" spans="1:25" x14ac:dyDescent="0.2">
      <c r="A62" s="253" t="s">
        <v>2570</v>
      </c>
      <c r="B62" s="89">
        <v>575980.61</v>
      </c>
      <c r="C62" s="89">
        <v>0</v>
      </c>
      <c r="D62" s="89">
        <v>21920.61</v>
      </c>
      <c r="E62" s="252">
        <v>82268.52</v>
      </c>
      <c r="F62" s="252">
        <v>275320.77</v>
      </c>
      <c r="H62" s="232">
        <v>40643.74</v>
      </c>
      <c r="J62" s="232">
        <v>0</v>
      </c>
      <c r="M62" s="252">
        <v>-1837905.27</v>
      </c>
      <c r="N62" s="252">
        <v>2729343.72</v>
      </c>
      <c r="O62" s="73">
        <v>1107250.25</v>
      </c>
      <c r="Q62" s="73">
        <v>1032.3599999999999</v>
      </c>
      <c r="R62" s="73">
        <v>859814</v>
      </c>
      <c r="T62" s="90">
        <v>1335984.8</v>
      </c>
      <c r="W62" s="90">
        <v>465945.63</v>
      </c>
      <c r="X62" s="90">
        <v>101849.86</v>
      </c>
    </row>
    <row r="63" spans="1:25" x14ac:dyDescent="0.2">
      <c r="A63" s="252" t="s">
        <v>2571</v>
      </c>
      <c r="B63" s="89">
        <v>740141.65</v>
      </c>
      <c r="C63" s="89">
        <v>0</v>
      </c>
      <c r="D63" s="89">
        <v>16726.8</v>
      </c>
      <c r="E63" s="252">
        <v>96322</v>
      </c>
      <c r="F63" s="252">
        <v>688171.96</v>
      </c>
      <c r="H63" s="232">
        <v>28193.7</v>
      </c>
      <c r="J63" s="232">
        <v>0</v>
      </c>
      <c r="M63" s="252">
        <v>-1894110.56</v>
      </c>
      <c r="N63" s="252">
        <v>3207310.61</v>
      </c>
      <c r="O63" s="73">
        <v>1628749.31</v>
      </c>
      <c r="P63" s="73">
        <v>101280</v>
      </c>
      <c r="Q63" s="73">
        <v>838.22</v>
      </c>
      <c r="R63" s="73">
        <v>1096542</v>
      </c>
      <c r="S63" s="73">
        <v>22940</v>
      </c>
      <c r="T63" s="90">
        <v>1657749.2</v>
      </c>
      <c r="W63" s="90">
        <v>602236.23</v>
      </c>
      <c r="X63" s="90">
        <v>260407.44</v>
      </c>
      <c r="Y63" s="90">
        <v>5000</v>
      </c>
    </row>
    <row r="64" spans="1:25" x14ac:dyDescent="0.2">
      <c r="A64" s="252" t="s">
        <v>2572</v>
      </c>
      <c r="B64" s="89">
        <v>684679.03</v>
      </c>
      <c r="C64" s="89">
        <v>29400</v>
      </c>
      <c r="D64" s="89">
        <v>62451.23</v>
      </c>
      <c r="E64" s="252">
        <v>83095.48</v>
      </c>
      <c r="F64" s="252">
        <v>231956.91</v>
      </c>
      <c r="H64" s="232">
        <v>93600</v>
      </c>
      <c r="M64" s="252">
        <v>-1936005.4</v>
      </c>
      <c r="N64" s="252">
        <v>2601971.02</v>
      </c>
      <c r="O64" s="73">
        <v>1262633.76</v>
      </c>
      <c r="P64" s="73">
        <v>183750</v>
      </c>
      <c r="Q64" s="73">
        <v>804.55</v>
      </c>
      <c r="R64" s="73">
        <v>728444</v>
      </c>
      <c r="S64" s="73">
        <v>23400</v>
      </c>
      <c r="T64" s="90">
        <v>1206344</v>
      </c>
      <c r="W64" s="90">
        <v>423771.24</v>
      </c>
      <c r="X64" s="90">
        <v>129877.04</v>
      </c>
      <c r="Y64" s="90">
        <v>5000</v>
      </c>
    </row>
    <row r="65" spans="1:25" x14ac:dyDescent="0.2">
      <c r="A65" s="252" t="s">
        <v>2573</v>
      </c>
      <c r="B65" s="89">
        <v>387626.82</v>
      </c>
      <c r="C65" s="89">
        <v>9360</v>
      </c>
      <c r="D65" s="89">
        <v>26553.82</v>
      </c>
      <c r="E65" s="252">
        <v>848454.36</v>
      </c>
      <c r="F65" s="252">
        <v>96994.78</v>
      </c>
      <c r="H65" s="232">
        <v>15600</v>
      </c>
      <c r="J65" s="232">
        <v>0</v>
      </c>
      <c r="M65" s="252">
        <v>-1847986.76</v>
      </c>
      <c r="N65" s="252">
        <v>3048211.32</v>
      </c>
      <c r="O65" s="73">
        <v>1199289.52</v>
      </c>
      <c r="P65" s="73">
        <v>60000</v>
      </c>
      <c r="Q65" s="73">
        <v>484.97</v>
      </c>
      <c r="R65" s="73">
        <v>1178096</v>
      </c>
      <c r="S65" s="73">
        <v>22181</v>
      </c>
      <c r="T65" s="90">
        <v>1720944.4</v>
      </c>
      <c r="W65" s="90">
        <v>374197.94</v>
      </c>
      <c r="X65" s="90">
        <v>116253.93</v>
      </c>
    </row>
    <row r="66" spans="1:25" x14ac:dyDescent="0.2">
      <c r="A66" s="252" t="s">
        <v>2594</v>
      </c>
      <c r="B66" s="89">
        <v>522185.46</v>
      </c>
      <c r="C66" s="89">
        <v>0</v>
      </c>
      <c r="D66" s="89">
        <v>6738.93</v>
      </c>
      <c r="E66" s="252">
        <v>502086.27</v>
      </c>
      <c r="F66" s="252">
        <v>178580.35</v>
      </c>
      <c r="H66" s="232">
        <v>9410</v>
      </c>
      <c r="M66" s="252">
        <v>-330715.87</v>
      </c>
      <c r="N66" s="252">
        <v>1312112.72</v>
      </c>
      <c r="O66" s="73">
        <v>917264.11</v>
      </c>
      <c r="P66" s="73">
        <v>175230</v>
      </c>
      <c r="Q66" s="73">
        <v>566.24</v>
      </c>
      <c r="R66" s="73">
        <v>711880</v>
      </c>
      <c r="T66" s="90">
        <v>999560</v>
      </c>
      <c r="W66" s="90">
        <v>230175.79</v>
      </c>
      <c r="X66" s="90">
        <v>180038.39999999999</v>
      </c>
    </row>
    <row r="67" spans="1:25" x14ac:dyDescent="0.2">
      <c r="A67" s="252" t="s">
        <v>2574</v>
      </c>
      <c r="B67" s="89">
        <v>943561.48</v>
      </c>
      <c r="C67" s="89">
        <v>0</v>
      </c>
      <c r="D67" s="89">
        <v>68928.77</v>
      </c>
      <c r="E67" s="252">
        <v>805418.75</v>
      </c>
      <c r="F67" s="252">
        <v>247467.95</v>
      </c>
      <c r="H67" s="232">
        <v>22800</v>
      </c>
      <c r="J67" s="232">
        <v>0</v>
      </c>
      <c r="M67" s="252">
        <v>891950.75</v>
      </c>
      <c r="N67" s="252">
        <v>997975.02</v>
      </c>
      <c r="O67" s="73">
        <v>756975.45</v>
      </c>
      <c r="Q67" s="73">
        <v>1620.82</v>
      </c>
      <c r="R67" s="73">
        <v>941590</v>
      </c>
      <c r="S67" s="73">
        <v>78983</v>
      </c>
      <c r="T67" s="90">
        <v>1172025</v>
      </c>
      <c r="W67" s="90">
        <v>330801.77</v>
      </c>
      <c r="X67" s="90">
        <v>88216.320000000007</v>
      </c>
    </row>
    <row r="68" spans="1:25" x14ac:dyDescent="0.2">
      <c r="A68" s="252" t="s">
        <v>2575</v>
      </c>
      <c r="B68" s="89">
        <v>545200.63</v>
      </c>
      <c r="C68" s="89">
        <v>77204.320000000007</v>
      </c>
      <c r="D68" s="89">
        <v>32002.44</v>
      </c>
      <c r="E68" s="252">
        <v>646221.4</v>
      </c>
      <c r="F68" s="252">
        <v>215458.21</v>
      </c>
      <c r="H68" s="232">
        <v>27450</v>
      </c>
      <c r="I68" s="232">
        <v>67440</v>
      </c>
      <c r="M68" s="252">
        <v>-3012117.94</v>
      </c>
      <c r="N68" s="252">
        <v>4031791.24</v>
      </c>
      <c r="O68" s="73">
        <v>1034290.56</v>
      </c>
      <c r="P68" s="73">
        <v>105000</v>
      </c>
      <c r="Q68" s="73">
        <v>558.02</v>
      </c>
      <c r="R68" s="73">
        <v>958990</v>
      </c>
      <c r="S68" s="73">
        <v>112520</v>
      </c>
      <c r="T68" s="90">
        <v>1330395</v>
      </c>
      <c r="U68" s="90">
        <v>5460</v>
      </c>
      <c r="W68" s="90">
        <v>381734.48</v>
      </c>
      <c r="X68" s="90">
        <v>63368.4</v>
      </c>
      <c r="Y68" s="90">
        <v>11980</v>
      </c>
    </row>
    <row r="69" spans="1:25" x14ac:dyDescent="0.2">
      <c r="A69" s="252" t="s">
        <v>2576</v>
      </c>
      <c r="B69" s="89">
        <v>1091489</v>
      </c>
      <c r="C69" s="89">
        <v>57825.94</v>
      </c>
      <c r="D69" s="89">
        <v>99384.24</v>
      </c>
      <c r="E69" s="252">
        <v>249641.78</v>
      </c>
      <c r="F69" s="252">
        <v>409818.9</v>
      </c>
      <c r="H69" s="232">
        <v>54165.77</v>
      </c>
      <c r="M69" s="252">
        <v>1711382.27</v>
      </c>
      <c r="N69" s="252">
        <v>73641.19</v>
      </c>
      <c r="O69" s="73">
        <v>1598064.22</v>
      </c>
      <c r="P69" s="73">
        <v>124050</v>
      </c>
      <c r="Q69" s="73">
        <v>1504.63</v>
      </c>
      <c r="R69" s="73">
        <v>1390780</v>
      </c>
      <c r="S69" s="73">
        <v>269241</v>
      </c>
      <c r="T69" s="90">
        <v>1901994</v>
      </c>
      <c r="W69" s="90">
        <v>1091016.26</v>
      </c>
      <c r="X69" s="90">
        <v>77608.960000000006</v>
      </c>
    </row>
    <row r="70" spans="1:25" x14ac:dyDescent="0.2">
      <c r="A70" s="252" t="s">
        <v>2577</v>
      </c>
      <c r="B70" s="89">
        <v>265158</v>
      </c>
      <c r="C70" s="89">
        <v>0</v>
      </c>
      <c r="D70" s="89">
        <v>63339.16</v>
      </c>
      <c r="E70" s="252">
        <v>3</v>
      </c>
      <c r="F70" s="252">
        <v>-165897.79999999999</v>
      </c>
      <c r="L70" s="252">
        <v>-450851.04</v>
      </c>
      <c r="N70" s="252">
        <v>607615.71</v>
      </c>
      <c r="O70" s="73">
        <v>833837.1</v>
      </c>
      <c r="Q70" s="73">
        <v>404.49</v>
      </c>
      <c r="R70" s="73">
        <v>740160</v>
      </c>
      <c r="T70" s="90">
        <v>1053475</v>
      </c>
      <c r="W70" s="90">
        <v>326830.09999999998</v>
      </c>
      <c r="X70" s="90">
        <v>165904.79999999999</v>
      </c>
    </row>
    <row r="71" spans="1:25" x14ac:dyDescent="0.2">
      <c r="A71" s="252" t="s">
        <v>2578</v>
      </c>
      <c r="B71" s="89">
        <v>791371.53</v>
      </c>
      <c r="C71" s="89">
        <v>0</v>
      </c>
      <c r="D71" s="89">
        <v>37683.24</v>
      </c>
      <c r="E71" s="252">
        <v>581268.15</v>
      </c>
      <c r="F71" s="252">
        <v>692056.81</v>
      </c>
      <c r="H71" s="232">
        <v>6000</v>
      </c>
      <c r="M71" s="252">
        <v>-1604767.93</v>
      </c>
      <c r="N71" s="252">
        <v>3812852.35</v>
      </c>
      <c r="O71" s="73">
        <v>845254.78</v>
      </c>
      <c r="Q71" s="73">
        <v>1165.25</v>
      </c>
      <c r="R71" s="73">
        <v>464624</v>
      </c>
      <c r="S71" s="73">
        <v>391328</v>
      </c>
      <c r="T71" s="90">
        <v>952019</v>
      </c>
      <c r="W71" s="90">
        <v>339064.26</v>
      </c>
      <c r="X71" s="90">
        <v>469666.46</v>
      </c>
    </row>
    <row r="72" spans="1:25" x14ac:dyDescent="0.2">
      <c r="A72" s="252" t="s">
        <v>2579</v>
      </c>
      <c r="B72" s="89">
        <v>386343.26</v>
      </c>
      <c r="C72" s="89">
        <v>59502.45</v>
      </c>
      <c r="D72" s="89">
        <v>98741.79</v>
      </c>
      <c r="E72" s="252">
        <v>573417.75</v>
      </c>
      <c r="F72" s="252">
        <v>187330.55</v>
      </c>
      <c r="H72" s="232">
        <v>56153</v>
      </c>
      <c r="M72" s="252">
        <v>-894450.52</v>
      </c>
      <c r="N72" s="252">
        <v>1909993.72</v>
      </c>
      <c r="O72" s="73">
        <v>1065356.82</v>
      </c>
      <c r="Q72" s="73">
        <v>510.44</v>
      </c>
      <c r="R72" s="73">
        <v>821040</v>
      </c>
      <c r="S72" s="73">
        <v>135672</v>
      </c>
      <c r="T72" s="90">
        <v>1306130</v>
      </c>
      <c r="W72" s="90">
        <v>332785.02</v>
      </c>
      <c r="X72" s="90">
        <v>97384.639999999999</v>
      </c>
    </row>
    <row r="73" spans="1:25" x14ac:dyDescent="0.2">
      <c r="A73" s="252" t="s">
        <v>2580</v>
      </c>
      <c r="B73" s="89">
        <v>269234.26</v>
      </c>
      <c r="C73" s="89">
        <v>41863.86</v>
      </c>
      <c r="D73" s="89">
        <v>31845.59</v>
      </c>
      <c r="E73" s="252">
        <v>236371.99</v>
      </c>
      <c r="F73" s="252">
        <v>15919</v>
      </c>
      <c r="H73" s="232">
        <v>3856</v>
      </c>
      <c r="M73" s="252">
        <v>-953667.24</v>
      </c>
      <c r="N73" s="252">
        <v>1439320.15</v>
      </c>
      <c r="O73" s="73">
        <v>1083858.5900000001</v>
      </c>
      <c r="Q73" s="73">
        <v>260.8</v>
      </c>
      <c r="R73" s="73">
        <v>480984</v>
      </c>
      <c r="S73" s="73">
        <v>356538</v>
      </c>
      <c r="T73" s="90">
        <v>1170184</v>
      </c>
      <c r="W73" s="90">
        <v>503523.08</v>
      </c>
      <c r="X73" s="90">
        <v>93977.52</v>
      </c>
    </row>
    <row r="74" spans="1:25" x14ac:dyDescent="0.2">
      <c r="A74" s="252" t="s">
        <v>2581</v>
      </c>
      <c r="B74" s="89">
        <v>594253.52</v>
      </c>
      <c r="C74" s="89">
        <v>29647.599999999999</v>
      </c>
      <c r="D74" s="89">
        <v>56254.79</v>
      </c>
      <c r="E74" s="252">
        <v>921934.07</v>
      </c>
      <c r="F74" s="252">
        <v>184097.61</v>
      </c>
      <c r="M74" s="252">
        <v>-3371071.5</v>
      </c>
      <c r="N74" s="252">
        <v>4868817.07</v>
      </c>
      <c r="O74" s="73">
        <v>1216442.07</v>
      </c>
      <c r="Q74" s="73">
        <v>833.46</v>
      </c>
      <c r="R74" s="73">
        <v>564750</v>
      </c>
      <c r="T74" s="90">
        <v>922213</v>
      </c>
      <c r="U74" s="90">
        <v>8230</v>
      </c>
      <c r="W74" s="90">
        <v>414736.71</v>
      </c>
      <c r="X74" s="90">
        <v>87474.8</v>
      </c>
    </row>
    <row r="75" spans="1:25" x14ac:dyDescent="0.2">
      <c r="A75" s="252" t="s">
        <v>2582</v>
      </c>
      <c r="B75" s="89">
        <v>385349.41</v>
      </c>
      <c r="C75" s="89">
        <v>0</v>
      </c>
      <c r="D75" s="89">
        <v>59499.82</v>
      </c>
      <c r="E75" s="252">
        <v>438368.89</v>
      </c>
      <c r="F75" s="252">
        <v>136982.21</v>
      </c>
      <c r="H75" s="232">
        <v>80550</v>
      </c>
      <c r="M75" s="252">
        <v>276457.03000000003</v>
      </c>
      <c r="N75" s="252">
        <v>310741.76000000001</v>
      </c>
      <c r="O75" s="73">
        <v>721926.58</v>
      </c>
      <c r="P75" s="73">
        <v>113750</v>
      </c>
      <c r="Q75" s="73">
        <v>322.26</v>
      </c>
      <c r="R75" s="73">
        <v>860000</v>
      </c>
      <c r="T75" s="90">
        <v>1058281</v>
      </c>
      <c r="W75" s="90">
        <v>209718.42</v>
      </c>
      <c r="X75" s="90">
        <v>66992.88</v>
      </c>
    </row>
    <row r="76" spans="1:25" x14ac:dyDescent="0.2">
      <c r="A76" s="252" t="s">
        <v>2583</v>
      </c>
      <c r="B76" s="89">
        <v>175969.94</v>
      </c>
      <c r="C76" s="89">
        <v>0</v>
      </c>
      <c r="D76" s="89">
        <v>59070.82</v>
      </c>
      <c r="E76" s="252">
        <v>180713.87</v>
      </c>
      <c r="F76" s="252">
        <v>158001.68</v>
      </c>
      <c r="M76" s="252">
        <v>-2648078.71</v>
      </c>
      <c r="N76" s="252">
        <v>3225580.14</v>
      </c>
      <c r="O76" s="73">
        <v>856916.56</v>
      </c>
      <c r="Q76" s="73">
        <v>244.06</v>
      </c>
      <c r="R76" s="73">
        <v>219680</v>
      </c>
      <c r="S76" s="73">
        <v>1000</v>
      </c>
      <c r="T76" s="90">
        <v>475920</v>
      </c>
      <c r="W76" s="90">
        <v>351812.06</v>
      </c>
      <c r="X76" s="90">
        <v>93715.68</v>
      </c>
    </row>
    <row r="77" spans="1:25" x14ac:dyDescent="0.2">
      <c r="A77" s="252" t="s">
        <v>2584</v>
      </c>
      <c r="B77" s="89">
        <v>719333.68</v>
      </c>
      <c r="C77" s="89">
        <v>43033.83</v>
      </c>
      <c r="D77" s="89">
        <v>27617.97</v>
      </c>
      <c r="E77" s="252">
        <v>463066.85</v>
      </c>
      <c r="F77" s="252">
        <v>232141.24</v>
      </c>
      <c r="K77" s="252">
        <v>255150</v>
      </c>
      <c r="M77" s="252">
        <v>-1522828.36</v>
      </c>
      <c r="N77" s="252">
        <v>2484321.89</v>
      </c>
      <c r="O77" s="73">
        <v>1630667.83</v>
      </c>
      <c r="Q77" s="73">
        <v>1101.04</v>
      </c>
      <c r="R77" s="73">
        <v>536880</v>
      </c>
      <c r="S77" s="73">
        <v>300</v>
      </c>
      <c r="T77" s="90">
        <v>1191020</v>
      </c>
      <c r="W77" s="90">
        <v>559942.82999999996</v>
      </c>
      <c r="X77" s="90">
        <v>93482</v>
      </c>
    </row>
    <row r="78" spans="1:25" x14ac:dyDescent="0.2">
      <c r="A78" s="252" t="s">
        <v>2592</v>
      </c>
      <c r="B78" s="89">
        <v>126751.64</v>
      </c>
      <c r="C78" s="89">
        <v>0</v>
      </c>
      <c r="D78" s="89">
        <v>28800.36</v>
      </c>
      <c r="E78" s="252">
        <v>258114.56</v>
      </c>
      <c r="F78" s="252">
        <v>32892.53</v>
      </c>
      <c r="M78" s="252">
        <v>-933912.4</v>
      </c>
      <c r="N78" s="252">
        <v>1412549.96</v>
      </c>
      <c r="O78" s="73">
        <v>390569.44</v>
      </c>
      <c r="Q78" s="73">
        <v>308.45999999999998</v>
      </c>
      <c r="S78" s="73">
        <v>684330</v>
      </c>
      <c r="T78" s="90">
        <v>823590</v>
      </c>
      <c r="W78" s="90">
        <v>181887.09</v>
      </c>
      <c r="X78" s="90">
        <v>92611.28</v>
      </c>
    </row>
    <row r="79" spans="1:25" x14ac:dyDescent="0.2">
      <c r="A79" s="252" t="s">
        <v>2595</v>
      </c>
      <c r="B79" s="89">
        <v>372852.91</v>
      </c>
      <c r="C79" s="89">
        <v>6120.46</v>
      </c>
      <c r="D79" s="89">
        <v>55442.98</v>
      </c>
      <c r="E79" s="252">
        <v>709051.96</v>
      </c>
      <c r="F79" s="252">
        <v>16443.16</v>
      </c>
      <c r="G79" s="232">
        <v>900</v>
      </c>
      <c r="H79" s="232">
        <v>91500</v>
      </c>
      <c r="M79" s="252">
        <v>-1131637.8700000001</v>
      </c>
      <c r="N79" s="252">
        <v>2368149.29</v>
      </c>
      <c r="O79" s="73">
        <v>687125.9</v>
      </c>
      <c r="Q79" s="73">
        <v>739.12</v>
      </c>
      <c r="R79" s="73">
        <v>1127490</v>
      </c>
      <c r="S79" s="73">
        <v>71355</v>
      </c>
      <c r="T79" s="90">
        <v>1270906</v>
      </c>
      <c r="W79" s="90">
        <v>561125.61</v>
      </c>
      <c r="X79" s="90">
        <v>93973.36</v>
      </c>
    </row>
    <row r="80" spans="1:25" x14ac:dyDescent="0.2">
      <c r="A80" s="252" t="s">
        <v>2585</v>
      </c>
      <c r="B80" s="89">
        <v>292229.34000000003</v>
      </c>
      <c r="C80" s="89">
        <v>3135</v>
      </c>
      <c r="D80" s="89">
        <v>34171.65</v>
      </c>
      <c r="E80" s="252">
        <v>467970.68</v>
      </c>
      <c r="F80" s="252">
        <v>312667.14</v>
      </c>
      <c r="H80" s="232">
        <v>30853.78</v>
      </c>
      <c r="M80" s="252">
        <v>-1476227.03</v>
      </c>
      <c r="N80" s="252">
        <v>2500428.33</v>
      </c>
      <c r="O80" s="73">
        <v>946488.89</v>
      </c>
      <c r="Q80" s="73">
        <v>678.89</v>
      </c>
      <c r="R80" s="73">
        <v>781604.3</v>
      </c>
      <c r="S80" s="73">
        <v>6070</v>
      </c>
      <c r="T80" s="90">
        <v>1063662.3</v>
      </c>
      <c r="W80" s="90">
        <v>446588.77</v>
      </c>
      <c r="X80" s="90">
        <v>127295.28</v>
      </c>
    </row>
    <row r="81" spans="1:24" x14ac:dyDescent="0.2">
      <c r="A81" s="252" t="s">
        <v>2586</v>
      </c>
      <c r="B81" s="89">
        <v>173353.60000000001</v>
      </c>
      <c r="C81" s="89">
        <v>2112</v>
      </c>
      <c r="D81" s="89">
        <v>41470.06</v>
      </c>
      <c r="E81" s="252">
        <v>5</v>
      </c>
      <c r="F81" s="252">
        <v>228712.22</v>
      </c>
      <c r="H81" s="232">
        <v>9900</v>
      </c>
      <c r="M81" s="252">
        <v>-1733354.94</v>
      </c>
      <c r="N81" s="252">
        <v>2140561.41</v>
      </c>
      <c r="O81" s="73">
        <v>664326.06999999995</v>
      </c>
      <c r="P81" s="73">
        <v>37805</v>
      </c>
      <c r="Q81" s="73">
        <v>460.03</v>
      </c>
      <c r="R81" s="73">
        <v>564080</v>
      </c>
      <c r="T81" s="90">
        <v>912454</v>
      </c>
      <c r="W81" s="90">
        <v>214445.41</v>
      </c>
      <c r="X81" s="90">
        <v>47707.28</v>
      </c>
    </row>
    <row r="82" spans="1:24" x14ac:dyDescent="0.2">
      <c r="A82" s="252" t="s">
        <v>2587</v>
      </c>
      <c r="B82" s="89">
        <v>790073.1</v>
      </c>
      <c r="C82" s="89">
        <v>6996</v>
      </c>
      <c r="D82" s="89">
        <v>33518.93</v>
      </c>
      <c r="E82" s="252">
        <v>817332.98</v>
      </c>
      <c r="F82" s="252">
        <v>563529.57999999996</v>
      </c>
      <c r="H82" s="232">
        <v>124500</v>
      </c>
      <c r="M82" s="252">
        <v>-489112.87</v>
      </c>
      <c r="N82" s="252">
        <v>2191938.59</v>
      </c>
      <c r="O82" s="73">
        <v>1618110.76</v>
      </c>
      <c r="P82" s="73">
        <v>98068</v>
      </c>
      <c r="Q82" s="73">
        <v>660.39</v>
      </c>
      <c r="R82" s="73">
        <v>813945</v>
      </c>
      <c r="S82" s="73">
        <v>2688</v>
      </c>
      <c r="T82" s="90">
        <v>1351256</v>
      </c>
      <c r="W82" s="90">
        <v>386321.84</v>
      </c>
      <c r="X82" s="90">
        <v>221353.44</v>
      </c>
    </row>
    <row r="83" spans="1:24" x14ac:dyDescent="0.2">
      <c r="A83" s="252" t="s">
        <v>2588</v>
      </c>
      <c r="B83" s="89">
        <v>1020280.66</v>
      </c>
      <c r="C83" s="89">
        <v>7029</v>
      </c>
      <c r="D83" s="89">
        <v>58547.13</v>
      </c>
      <c r="E83" s="252">
        <v>1054613.6599999999</v>
      </c>
      <c r="F83" s="252">
        <v>359819.98</v>
      </c>
      <c r="H83" s="232">
        <v>29406.3</v>
      </c>
      <c r="M83" s="252">
        <v>-1998886.27</v>
      </c>
      <c r="N83" s="252">
        <v>4194803.6500000004</v>
      </c>
      <c r="O83" s="73">
        <v>1131923.1299999999</v>
      </c>
      <c r="P83" s="73">
        <v>104780</v>
      </c>
      <c r="Q83" s="73">
        <v>1004.53</v>
      </c>
      <c r="R83" s="73">
        <v>979286.5</v>
      </c>
      <c r="S83" s="73">
        <v>678</v>
      </c>
      <c r="T83" s="90">
        <v>1203394.5</v>
      </c>
      <c r="W83" s="90">
        <v>452171.95</v>
      </c>
      <c r="X83" s="90">
        <v>260344.95999999999</v>
      </c>
    </row>
    <row r="84" spans="1:24" x14ac:dyDescent="0.2">
      <c r="A84" s="252" t="s">
        <v>2589</v>
      </c>
      <c r="B84" s="89">
        <v>74087.53</v>
      </c>
      <c r="C84" s="89">
        <v>2442</v>
      </c>
      <c r="D84" s="89">
        <v>11502.64</v>
      </c>
      <c r="E84" s="252">
        <v>613791.5</v>
      </c>
      <c r="F84" s="252">
        <v>197830.64</v>
      </c>
      <c r="H84" s="232">
        <v>16050</v>
      </c>
      <c r="M84" s="252">
        <v>-1122371.27</v>
      </c>
      <c r="N84" s="252">
        <v>2119139.65</v>
      </c>
      <c r="O84" s="73">
        <v>584383.91</v>
      </c>
      <c r="P84" s="73">
        <v>38400</v>
      </c>
      <c r="Q84" s="73">
        <v>215</v>
      </c>
      <c r="R84" s="73">
        <v>739711</v>
      </c>
      <c r="S84" s="73">
        <v>1161</v>
      </c>
      <c r="T84" s="90">
        <v>1069921</v>
      </c>
      <c r="W84" s="90">
        <v>223223.17</v>
      </c>
      <c r="X84" s="90">
        <v>168640.81</v>
      </c>
    </row>
    <row r="85" spans="1:24" x14ac:dyDescent="0.2">
      <c r="A85" s="252" t="s">
        <v>2590</v>
      </c>
      <c r="B85" s="89">
        <v>832130.32</v>
      </c>
      <c r="C85" s="89">
        <v>1380</v>
      </c>
      <c r="D85" s="89">
        <v>80358.179999999993</v>
      </c>
      <c r="E85" s="252">
        <v>264809.2</v>
      </c>
      <c r="F85" s="252">
        <v>350448.54</v>
      </c>
      <c r="H85" s="232">
        <v>30120.37</v>
      </c>
      <c r="M85" s="252">
        <v>155777.5</v>
      </c>
      <c r="N85" s="252">
        <v>1096893.17</v>
      </c>
      <c r="O85" s="73">
        <v>1219524.08</v>
      </c>
      <c r="P85" s="73">
        <v>38000</v>
      </c>
      <c r="R85" s="73">
        <v>1058380</v>
      </c>
      <c r="T85" s="90">
        <v>1238610</v>
      </c>
      <c r="W85" s="90">
        <v>456962.4</v>
      </c>
      <c r="X85" s="90">
        <v>179920.48</v>
      </c>
    </row>
    <row r="86" spans="1:24" x14ac:dyDescent="0.2">
      <c r="A86" s="252" t="s">
        <v>2591</v>
      </c>
      <c r="B86" s="89">
        <v>796116.89</v>
      </c>
      <c r="C86" s="89">
        <v>11169.27</v>
      </c>
      <c r="D86" s="89">
        <v>30061.63</v>
      </c>
      <c r="E86" s="252">
        <v>326760.76</v>
      </c>
      <c r="F86" s="252">
        <v>244838.05</v>
      </c>
      <c r="H86" s="232">
        <v>26965.9</v>
      </c>
      <c r="M86" s="252">
        <v>-2020759.86</v>
      </c>
      <c r="N86" s="252">
        <v>3207738.11</v>
      </c>
      <c r="O86" s="73">
        <v>905768.79</v>
      </c>
      <c r="P86" s="73">
        <v>86150</v>
      </c>
      <c r="R86" s="73">
        <v>875901</v>
      </c>
      <c r="S86" s="73">
        <v>6000</v>
      </c>
      <c r="T86" s="90">
        <v>974085</v>
      </c>
      <c r="W86" s="90">
        <v>463069.67</v>
      </c>
      <c r="X86" s="90">
        <v>195853.68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I86"/>
  <sheetViews>
    <sheetView topLeftCell="AA1" zoomScale="80" zoomScaleNormal="80" workbookViewId="0">
      <selection activeCell="AF29" sqref="AF29"/>
    </sheetView>
  </sheetViews>
  <sheetFormatPr defaultColWidth="2.75" defaultRowHeight="14.25" x14ac:dyDescent="0.2"/>
  <cols>
    <col min="1" max="1" width="5.5" style="273" bestFit="1" customWidth="1"/>
    <col min="2" max="2" width="14.75" style="273" customWidth="1"/>
    <col min="3" max="3" width="7.5" style="283" bestFit="1" customWidth="1"/>
    <col min="4" max="4" width="44.625" style="283" bestFit="1" customWidth="1"/>
    <col min="5" max="5" width="29" style="252"/>
    <col min="6" max="8" width="29" style="89"/>
    <col min="9" max="10" width="29" style="252"/>
    <col min="11" max="14" width="29" style="232"/>
    <col min="15" max="18" width="29" style="252"/>
    <col min="19" max="23" width="29" style="73"/>
    <col min="24" max="28" width="29" style="90"/>
    <col min="29" max="29" width="34" style="90" bestFit="1" customWidth="1"/>
    <col min="30" max="30" width="16.375" style="267" customWidth="1"/>
    <col min="31" max="31" width="15.875" style="290" bestFit="1" customWidth="1"/>
    <col min="32" max="32" width="17.375" style="284" bestFit="1" customWidth="1"/>
    <col min="33" max="33" width="17.625" style="286" bestFit="1" customWidth="1"/>
    <col min="34" max="34" width="19.125" style="287" bestFit="1" customWidth="1"/>
    <col min="35" max="35" width="14.625" style="291" bestFit="1" customWidth="1"/>
    <col min="36" max="16384" width="2.75" style="273"/>
  </cols>
  <sheetData>
    <row r="1" spans="1:35" x14ac:dyDescent="0.2">
      <c r="E1" s="252" t="s">
        <v>2456</v>
      </c>
      <c r="F1" s="89" t="s">
        <v>2457</v>
      </c>
      <c r="G1" s="89" t="s">
        <v>2458</v>
      </c>
      <c r="H1" s="89" t="s">
        <v>2459</v>
      </c>
      <c r="I1" s="252" t="s">
        <v>2460</v>
      </c>
      <c r="J1" s="252" t="s">
        <v>2461</v>
      </c>
      <c r="K1" s="232" t="s">
        <v>2463</v>
      </c>
      <c r="L1" s="232" t="s">
        <v>2464</v>
      </c>
      <c r="M1" s="232" t="s">
        <v>2465</v>
      </c>
      <c r="N1" s="232" t="s">
        <v>2466</v>
      </c>
      <c r="O1" s="252" t="s">
        <v>2467</v>
      </c>
      <c r="P1" s="252" t="s">
        <v>2468</v>
      </c>
      <c r="Q1" s="252" t="s">
        <v>2469</v>
      </c>
      <c r="R1" s="252" t="s">
        <v>2470</v>
      </c>
      <c r="S1" s="73" t="s">
        <v>2471</v>
      </c>
      <c r="T1" s="73" t="s">
        <v>2472</v>
      </c>
      <c r="U1" s="73" t="s">
        <v>2473</v>
      </c>
      <c r="V1" s="73" t="s">
        <v>2475</v>
      </c>
      <c r="W1" s="73" t="s">
        <v>2476</v>
      </c>
      <c r="X1" s="90" t="s">
        <v>2477</v>
      </c>
      <c r="Y1" s="90" t="s">
        <v>2478</v>
      </c>
      <c r="Z1" s="90" t="s">
        <v>2479</v>
      </c>
      <c r="AA1" s="90" t="s">
        <v>2480</v>
      </c>
      <c r="AB1" s="90" t="s">
        <v>2481</v>
      </c>
      <c r="AC1" s="90" t="s">
        <v>2482</v>
      </c>
      <c r="AD1" s="267" t="s">
        <v>6</v>
      </c>
      <c r="AE1" s="268" t="s">
        <v>7</v>
      </c>
      <c r="AF1" s="284" t="s">
        <v>8</v>
      </c>
      <c r="AG1" s="285" t="s">
        <v>9</v>
      </c>
      <c r="AH1" s="270" t="s">
        <v>10</v>
      </c>
      <c r="AI1" s="272" t="s">
        <v>11</v>
      </c>
    </row>
    <row r="2" spans="1:35" x14ac:dyDescent="0.2">
      <c r="B2" s="273" t="s">
        <v>55</v>
      </c>
      <c r="C2" s="283" t="s">
        <v>166</v>
      </c>
      <c r="E2" s="252" t="s">
        <v>2483</v>
      </c>
      <c r="F2" s="89" t="s">
        <v>2484</v>
      </c>
      <c r="G2" s="89" t="s">
        <v>2485</v>
      </c>
      <c r="H2" s="89" t="s">
        <v>2486</v>
      </c>
      <c r="I2" s="252" t="s">
        <v>2487</v>
      </c>
      <c r="J2" s="252" t="s">
        <v>2488</v>
      </c>
      <c r="K2" s="232" t="s">
        <v>2490</v>
      </c>
      <c r="L2" s="232" t="s">
        <v>2491</v>
      </c>
      <c r="M2" s="232" t="s">
        <v>2492</v>
      </c>
      <c r="N2" s="232" t="s">
        <v>2493</v>
      </c>
      <c r="O2" s="252" t="s">
        <v>2494</v>
      </c>
      <c r="P2" s="252" t="s">
        <v>2495</v>
      </c>
      <c r="Q2" s="252" t="s">
        <v>2496</v>
      </c>
      <c r="R2" s="252" t="s">
        <v>2497</v>
      </c>
      <c r="S2" s="73" t="s">
        <v>2498</v>
      </c>
      <c r="T2" s="73" t="s">
        <v>2499</v>
      </c>
      <c r="U2" s="73" t="s">
        <v>2500</v>
      </c>
      <c r="V2" s="73" t="s">
        <v>2502</v>
      </c>
      <c r="W2" s="73" t="s">
        <v>2503</v>
      </c>
      <c r="X2" s="90" t="s">
        <v>2504</v>
      </c>
      <c r="Y2" s="90" t="s">
        <v>2505</v>
      </c>
      <c r="Z2" s="90" t="s">
        <v>2506</v>
      </c>
      <c r="AA2" s="90" t="s">
        <v>2507</v>
      </c>
      <c r="AB2" s="90" t="s">
        <v>2508</v>
      </c>
      <c r="AC2" s="90" t="s">
        <v>2509</v>
      </c>
      <c r="AE2" s="268"/>
      <c r="AI2" s="269"/>
    </row>
    <row r="3" spans="1:35" x14ac:dyDescent="0.2">
      <c r="E3" s="252" t="s">
        <v>2510</v>
      </c>
      <c r="F3" s="89">
        <v>43868582.850000001</v>
      </c>
      <c r="G3" s="89">
        <v>1022344.23</v>
      </c>
      <c r="H3" s="89">
        <v>4491575.4850000003</v>
      </c>
      <c r="I3" s="252">
        <v>48794343.490000002</v>
      </c>
      <c r="J3" s="252">
        <v>37485662.420000002</v>
      </c>
      <c r="K3" s="232">
        <v>900</v>
      </c>
      <c r="L3" s="232">
        <v>2268627.4300000002</v>
      </c>
      <c r="M3" s="232">
        <v>67440</v>
      </c>
      <c r="N3" s="232">
        <v>500.24</v>
      </c>
      <c r="O3" s="252">
        <v>255150</v>
      </c>
      <c r="P3" s="252">
        <v>-450851.04</v>
      </c>
      <c r="Q3" s="252">
        <v>-60987610.93</v>
      </c>
      <c r="R3" s="252">
        <v>189694652.86000001</v>
      </c>
      <c r="S3" s="73">
        <v>80300429.319999993</v>
      </c>
      <c r="T3" s="73">
        <v>9555513</v>
      </c>
      <c r="U3" s="73">
        <v>58747.54</v>
      </c>
      <c r="V3" s="73">
        <v>82381095.900000006</v>
      </c>
      <c r="W3" s="73">
        <v>4196134.51</v>
      </c>
      <c r="X3" s="90">
        <v>114996140.98</v>
      </c>
      <c r="Y3" s="90">
        <v>13690</v>
      </c>
      <c r="Z3" s="90">
        <v>1860</v>
      </c>
      <c r="AA3" s="90">
        <v>35936449.395000003</v>
      </c>
      <c r="AB3" s="90">
        <v>11676063.619999999</v>
      </c>
      <c r="AC3" s="90">
        <v>222121</v>
      </c>
      <c r="AD3" s="267">
        <f t="shared" ref="AD3:AI3" si="0">SUM(AD4:AD86)</f>
        <v>49382502.56499999</v>
      </c>
      <c r="AE3" s="268">
        <f t="shared" si="0"/>
        <v>2337467.6699999995</v>
      </c>
      <c r="AF3" s="284">
        <f t="shared" si="0"/>
        <v>47045034.894999996</v>
      </c>
      <c r="AG3" s="286">
        <f t="shared" si="0"/>
        <v>176491920.27000004</v>
      </c>
      <c r="AH3" s="287">
        <f t="shared" si="0"/>
        <v>162846324.99499997</v>
      </c>
      <c r="AI3" s="269">
        <f t="shared" si="0"/>
        <v>13645595.275</v>
      </c>
    </row>
    <row r="4" spans="1:35" x14ac:dyDescent="0.2">
      <c r="A4" s="273" t="s">
        <v>279</v>
      </c>
      <c r="B4" s="273" t="s">
        <v>0</v>
      </c>
      <c r="C4" s="283">
        <v>5737</v>
      </c>
      <c r="D4" s="283" t="s">
        <v>600</v>
      </c>
      <c r="E4" s="252" t="s">
        <v>2514</v>
      </c>
      <c r="F4" s="89">
        <v>620725.93999999994</v>
      </c>
      <c r="G4" s="89">
        <v>15775</v>
      </c>
      <c r="H4" s="89">
        <v>27341.21</v>
      </c>
      <c r="I4" s="252">
        <v>1648118.03</v>
      </c>
      <c r="J4" s="252">
        <v>215693.03</v>
      </c>
      <c r="L4" s="232">
        <v>18500</v>
      </c>
      <c r="Q4" s="252">
        <v>2402114.7799999998</v>
      </c>
      <c r="R4" s="252">
        <v>198336.84</v>
      </c>
      <c r="S4" s="73">
        <v>745453.06</v>
      </c>
      <c r="T4" s="73">
        <v>120400</v>
      </c>
      <c r="U4" s="73">
        <v>841.29</v>
      </c>
      <c r="V4" s="73">
        <v>709740</v>
      </c>
      <c r="W4" s="73">
        <v>437581</v>
      </c>
      <c r="X4" s="90">
        <v>1074780</v>
      </c>
      <c r="AA4" s="90">
        <v>453849.44</v>
      </c>
      <c r="AB4" s="90">
        <v>139274.32</v>
      </c>
      <c r="AD4" s="267">
        <f>SUM(F4:H4)</f>
        <v>663842.14999999991</v>
      </c>
      <c r="AE4" s="274">
        <f>SUM(K4:N4)</f>
        <v>18500</v>
      </c>
      <c r="AF4" s="288">
        <f>AD4-AE4</f>
        <v>645342.14999999991</v>
      </c>
      <c r="AG4" s="289">
        <f>SUM(S4:W4)</f>
        <v>2014015.35</v>
      </c>
      <c r="AH4" s="275">
        <f>SUM(X4:AC4)</f>
        <v>1667903.76</v>
      </c>
      <c r="AI4" s="269">
        <f>AG4-AH4</f>
        <v>346111.59000000008</v>
      </c>
    </row>
    <row r="5" spans="1:35" x14ac:dyDescent="0.2">
      <c r="A5" s="273" t="s">
        <v>279</v>
      </c>
      <c r="B5" s="273" t="s">
        <v>0</v>
      </c>
      <c r="C5" s="283">
        <v>4213</v>
      </c>
      <c r="D5" s="283" t="s">
        <v>601</v>
      </c>
      <c r="E5" s="252" t="s">
        <v>2515</v>
      </c>
      <c r="F5" s="89">
        <v>339284.67</v>
      </c>
      <c r="G5" s="89">
        <v>127412.43</v>
      </c>
      <c r="H5" s="89">
        <v>74095.11</v>
      </c>
      <c r="I5" s="252">
        <v>589202.41</v>
      </c>
      <c r="J5" s="252">
        <v>233208.14</v>
      </c>
      <c r="L5" s="232">
        <v>12750</v>
      </c>
      <c r="Q5" s="252">
        <v>-642401.68999999994</v>
      </c>
      <c r="R5" s="252">
        <v>2159407.13</v>
      </c>
      <c r="S5" s="73">
        <v>946237.68</v>
      </c>
      <c r="T5" s="73">
        <v>259810</v>
      </c>
      <c r="U5" s="73">
        <v>344.34</v>
      </c>
      <c r="V5" s="73">
        <v>932870</v>
      </c>
      <c r="X5" s="90">
        <v>1507664</v>
      </c>
      <c r="AA5" s="90">
        <v>541019.38</v>
      </c>
      <c r="AB5" s="90">
        <v>122806.32</v>
      </c>
      <c r="AD5" s="267">
        <f t="shared" ref="AD5:AD68" si="1">SUM(F5:H5)</f>
        <v>540792.21</v>
      </c>
      <c r="AE5" s="274">
        <f t="shared" ref="AE5:AE68" si="2">SUM(K5:N5)</f>
        <v>12750</v>
      </c>
      <c r="AF5" s="288">
        <f t="shared" ref="AF5:AF68" si="3">AD5-AE5</f>
        <v>528042.21</v>
      </c>
      <c r="AG5" s="289">
        <f t="shared" ref="AG5:AG68" si="4">SUM(S5:W5)</f>
        <v>2139262.0200000005</v>
      </c>
      <c r="AH5" s="275">
        <f t="shared" ref="AH5:AH68" si="5">SUM(X5:AC5)</f>
        <v>2171489.6999999997</v>
      </c>
      <c r="AI5" s="269">
        <f t="shared" ref="AI5:AI68" si="6">AG5-AH5</f>
        <v>-32227.679999999236</v>
      </c>
    </row>
    <row r="6" spans="1:35" x14ac:dyDescent="0.2">
      <c r="A6" s="273" t="s">
        <v>279</v>
      </c>
      <c r="B6" s="273" t="s">
        <v>0</v>
      </c>
      <c r="C6" s="283">
        <v>4949</v>
      </c>
      <c r="D6" s="283" t="s">
        <v>602</v>
      </c>
      <c r="E6" s="252" t="s">
        <v>2516</v>
      </c>
      <c r="F6" s="89">
        <v>220886.03</v>
      </c>
      <c r="G6" s="89">
        <v>12841.45</v>
      </c>
      <c r="H6" s="89">
        <v>81858.600000000006</v>
      </c>
      <c r="I6" s="252">
        <v>871144.12</v>
      </c>
      <c r="J6" s="252">
        <v>804110.85</v>
      </c>
      <c r="L6" s="232">
        <v>14538.3</v>
      </c>
      <c r="Q6" s="252">
        <v>-805388.51</v>
      </c>
      <c r="R6" s="252">
        <v>3104237.14</v>
      </c>
      <c r="S6" s="73">
        <v>1027973.71</v>
      </c>
      <c r="U6" s="73">
        <v>508.67</v>
      </c>
      <c r="V6" s="73">
        <v>1304620</v>
      </c>
      <c r="W6" s="73">
        <v>30</v>
      </c>
      <c r="X6" s="90">
        <v>1754226</v>
      </c>
      <c r="AA6" s="90">
        <v>414897.29</v>
      </c>
      <c r="AB6" s="90">
        <v>111689.97</v>
      </c>
      <c r="AC6" s="90">
        <v>150</v>
      </c>
      <c r="AD6" s="267">
        <f t="shared" si="1"/>
        <v>315586.08</v>
      </c>
      <c r="AE6" s="274">
        <f t="shared" si="2"/>
        <v>14538.3</v>
      </c>
      <c r="AF6" s="288">
        <f t="shared" si="3"/>
        <v>301047.78000000003</v>
      </c>
      <c r="AG6" s="289">
        <f t="shared" si="4"/>
        <v>2333132.38</v>
      </c>
      <c r="AH6" s="275">
        <f t="shared" si="5"/>
        <v>2280963.2600000002</v>
      </c>
      <c r="AI6" s="269">
        <f t="shared" si="6"/>
        <v>52169.119999999646</v>
      </c>
    </row>
    <row r="7" spans="1:35" x14ac:dyDescent="0.2">
      <c r="A7" s="273" t="s">
        <v>279</v>
      </c>
      <c r="B7" s="273" t="s">
        <v>0</v>
      </c>
      <c r="C7" s="283">
        <v>7233</v>
      </c>
      <c r="D7" s="283" t="s">
        <v>603</v>
      </c>
      <c r="E7" s="252" t="s">
        <v>2517</v>
      </c>
      <c r="F7" s="89">
        <v>725732.16</v>
      </c>
      <c r="G7" s="89">
        <v>55451.66</v>
      </c>
      <c r="H7" s="89">
        <v>67537.5</v>
      </c>
      <c r="I7" s="252">
        <v>111015.02</v>
      </c>
      <c r="J7" s="252">
        <v>137994.73000000001</v>
      </c>
      <c r="L7" s="232">
        <v>48150</v>
      </c>
      <c r="Q7" s="252">
        <v>-557178.21</v>
      </c>
      <c r="R7" s="252">
        <v>1481598.18</v>
      </c>
      <c r="S7" s="73">
        <v>806101.8</v>
      </c>
      <c r="T7" s="73">
        <v>878255</v>
      </c>
      <c r="U7" s="73">
        <v>840.51</v>
      </c>
      <c r="V7" s="73">
        <v>1303740</v>
      </c>
      <c r="W7" s="73">
        <v>455921</v>
      </c>
      <c r="X7" s="90">
        <v>2106574</v>
      </c>
      <c r="AA7" s="90">
        <v>968226.01</v>
      </c>
      <c r="AB7" s="90">
        <v>122665.2</v>
      </c>
      <c r="AD7" s="267">
        <f t="shared" si="1"/>
        <v>848721.32000000007</v>
      </c>
      <c r="AE7" s="274">
        <f t="shared" si="2"/>
        <v>48150</v>
      </c>
      <c r="AF7" s="288">
        <f t="shared" si="3"/>
        <v>800571.32000000007</v>
      </c>
      <c r="AG7" s="289">
        <f t="shared" si="4"/>
        <v>3444858.31</v>
      </c>
      <c r="AH7" s="275">
        <f t="shared" si="5"/>
        <v>3197465.21</v>
      </c>
      <c r="AI7" s="269">
        <f t="shared" si="6"/>
        <v>247393.10000000009</v>
      </c>
    </row>
    <row r="8" spans="1:35" x14ac:dyDescent="0.2">
      <c r="A8" s="273" t="s">
        <v>279</v>
      </c>
      <c r="B8" s="273" t="s">
        <v>0</v>
      </c>
      <c r="C8" s="283">
        <v>5081</v>
      </c>
      <c r="D8" s="283" t="s">
        <v>604</v>
      </c>
      <c r="E8" s="252" t="s">
        <v>2518</v>
      </c>
      <c r="F8" s="89">
        <v>573009.65</v>
      </c>
      <c r="G8" s="89">
        <v>19800</v>
      </c>
      <c r="H8" s="89">
        <v>37889.279999999999</v>
      </c>
      <c r="I8" s="252">
        <v>29746.49</v>
      </c>
      <c r="J8" s="252">
        <v>819330.17</v>
      </c>
      <c r="L8" s="232">
        <v>34170</v>
      </c>
      <c r="Q8" s="252">
        <v>-1938847.85</v>
      </c>
      <c r="R8" s="252">
        <v>3577514.61</v>
      </c>
      <c r="S8" s="73">
        <v>1081629.22</v>
      </c>
      <c r="U8" s="73">
        <v>971.92</v>
      </c>
      <c r="V8" s="73">
        <v>869630</v>
      </c>
      <c r="W8" s="73">
        <v>186120</v>
      </c>
      <c r="X8" s="90">
        <v>1564910</v>
      </c>
      <c r="AA8" s="90">
        <v>603818.47</v>
      </c>
      <c r="AB8" s="90">
        <v>62893.84</v>
      </c>
      <c r="AD8" s="267">
        <f t="shared" si="1"/>
        <v>630698.93000000005</v>
      </c>
      <c r="AE8" s="274">
        <f t="shared" si="2"/>
        <v>34170</v>
      </c>
      <c r="AF8" s="288">
        <f t="shared" si="3"/>
        <v>596528.93000000005</v>
      </c>
      <c r="AG8" s="289">
        <f t="shared" si="4"/>
        <v>2138351.1399999997</v>
      </c>
      <c r="AH8" s="275">
        <f t="shared" si="5"/>
        <v>2231622.3099999996</v>
      </c>
      <c r="AI8" s="269">
        <f t="shared" si="6"/>
        <v>-93271.169999999925</v>
      </c>
    </row>
    <row r="9" spans="1:35" x14ac:dyDescent="0.2">
      <c r="A9" s="273" t="s">
        <v>279</v>
      </c>
      <c r="B9" s="273" t="s">
        <v>0</v>
      </c>
      <c r="C9" s="283">
        <v>1868</v>
      </c>
      <c r="D9" s="283" t="s">
        <v>605</v>
      </c>
      <c r="E9" s="252" t="s">
        <v>2519</v>
      </c>
      <c r="F9" s="89">
        <v>299861.58</v>
      </c>
      <c r="G9" s="89">
        <v>1568.69</v>
      </c>
      <c r="H9" s="89">
        <v>77301.539999999994</v>
      </c>
      <c r="I9" s="252">
        <v>370563.39</v>
      </c>
      <c r="J9" s="252">
        <v>213905.21</v>
      </c>
      <c r="L9" s="232">
        <v>18656.5</v>
      </c>
      <c r="Q9" s="252">
        <v>941023.64</v>
      </c>
      <c r="R9" s="252">
        <v>80851.62</v>
      </c>
      <c r="S9" s="73">
        <v>411462.9</v>
      </c>
      <c r="U9" s="73">
        <v>396.65</v>
      </c>
      <c r="V9" s="73">
        <v>895590</v>
      </c>
      <c r="X9" s="90">
        <v>998980</v>
      </c>
      <c r="AA9" s="90">
        <v>290922.77</v>
      </c>
      <c r="AB9" s="90">
        <v>81555.13</v>
      </c>
      <c r="AD9" s="267">
        <f t="shared" si="1"/>
        <v>378731.81</v>
      </c>
      <c r="AE9" s="274">
        <f t="shared" si="2"/>
        <v>18656.5</v>
      </c>
      <c r="AF9" s="288">
        <f t="shared" si="3"/>
        <v>360075.31</v>
      </c>
      <c r="AG9" s="289">
        <f t="shared" si="4"/>
        <v>1307449.55</v>
      </c>
      <c r="AH9" s="275">
        <f t="shared" si="5"/>
        <v>1371457.9</v>
      </c>
      <c r="AI9" s="269">
        <f t="shared" si="6"/>
        <v>-64008.34999999986</v>
      </c>
    </row>
    <row r="10" spans="1:35" x14ac:dyDescent="0.2">
      <c r="A10" s="273" t="s">
        <v>279</v>
      </c>
      <c r="B10" s="273" t="s">
        <v>0</v>
      </c>
      <c r="C10" s="283">
        <v>7126</v>
      </c>
      <c r="D10" s="283" t="s">
        <v>606</v>
      </c>
      <c r="E10" s="252" t="s">
        <v>2520</v>
      </c>
      <c r="F10" s="89">
        <v>1037903.07</v>
      </c>
      <c r="G10" s="89">
        <v>5428.02</v>
      </c>
      <c r="H10" s="89">
        <v>102153.52</v>
      </c>
      <c r="I10" s="252">
        <v>982288.59</v>
      </c>
      <c r="J10" s="252">
        <v>1715750.45</v>
      </c>
      <c r="L10" s="232">
        <v>35250</v>
      </c>
      <c r="Q10" s="252">
        <v>962353.97</v>
      </c>
      <c r="R10" s="252">
        <v>2359303.7200000002</v>
      </c>
      <c r="S10" s="73">
        <v>1023676.66</v>
      </c>
      <c r="T10" s="73">
        <v>761270</v>
      </c>
      <c r="U10" s="73">
        <v>966.88</v>
      </c>
      <c r="V10" s="73">
        <v>1053880</v>
      </c>
      <c r="W10" s="73">
        <v>96510</v>
      </c>
      <c r="X10" s="90">
        <v>1599960</v>
      </c>
      <c r="Z10" s="90">
        <v>1860</v>
      </c>
      <c r="AA10" s="90">
        <v>527249.5</v>
      </c>
      <c r="AB10" s="90">
        <v>253746.08</v>
      </c>
      <c r="AD10" s="267">
        <f t="shared" si="1"/>
        <v>1145484.6099999999</v>
      </c>
      <c r="AE10" s="274">
        <f t="shared" si="2"/>
        <v>35250</v>
      </c>
      <c r="AF10" s="288">
        <f t="shared" si="3"/>
        <v>1110234.6099999999</v>
      </c>
      <c r="AG10" s="289">
        <f t="shared" si="4"/>
        <v>2936303.54</v>
      </c>
      <c r="AH10" s="275">
        <f t="shared" si="5"/>
        <v>2382815.58</v>
      </c>
      <c r="AI10" s="269">
        <f t="shared" si="6"/>
        <v>553487.96</v>
      </c>
    </row>
    <row r="11" spans="1:35" x14ac:dyDescent="0.2">
      <c r="A11" s="273" t="s">
        <v>279</v>
      </c>
      <c r="B11" s="273" t="s">
        <v>0</v>
      </c>
      <c r="C11" s="283">
        <v>2671</v>
      </c>
      <c r="D11" s="283" t="s">
        <v>607</v>
      </c>
      <c r="E11" s="252" t="s">
        <v>2521</v>
      </c>
      <c r="F11" s="89">
        <v>144683.21</v>
      </c>
      <c r="G11" s="89">
        <v>29705.91</v>
      </c>
      <c r="H11" s="89">
        <v>38297.65</v>
      </c>
      <c r="I11" s="252">
        <v>760305.47</v>
      </c>
      <c r="J11" s="252">
        <v>149756.01999999999</v>
      </c>
      <c r="Q11" s="252">
        <v>-937709.78</v>
      </c>
      <c r="R11" s="252">
        <v>2243800.1</v>
      </c>
      <c r="S11" s="73">
        <v>510429.03</v>
      </c>
      <c r="T11" s="73">
        <v>81550</v>
      </c>
      <c r="U11" s="73">
        <v>189.19</v>
      </c>
      <c r="V11" s="73">
        <v>421450</v>
      </c>
      <c r="X11" s="90">
        <v>810062</v>
      </c>
      <c r="AA11" s="90">
        <v>235523.52</v>
      </c>
      <c r="AB11" s="90">
        <v>130075.76</v>
      </c>
      <c r="AD11" s="267">
        <f t="shared" si="1"/>
        <v>212686.77</v>
      </c>
      <c r="AE11" s="274">
        <f t="shared" si="2"/>
        <v>0</v>
      </c>
      <c r="AF11" s="288">
        <f t="shared" si="3"/>
        <v>212686.77</v>
      </c>
      <c r="AG11" s="289">
        <f t="shared" si="4"/>
        <v>1013618.22</v>
      </c>
      <c r="AH11" s="275">
        <f t="shared" si="5"/>
        <v>1175661.28</v>
      </c>
      <c r="AI11" s="269">
        <f t="shared" si="6"/>
        <v>-162043.06000000006</v>
      </c>
    </row>
    <row r="12" spans="1:35" ht="13.5" customHeight="1" x14ac:dyDescent="0.2">
      <c r="A12" s="273" t="s">
        <v>279</v>
      </c>
      <c r="B12" s="273" t="s">
        <v>0</v>
      </c>
      <c r="C12" s="283">
        <v>4454</v>
      </c>
      <c r="D12" s="283" t="s">
        <v>608</v>
      </c>
      <c r="E12" s="252" t="s">
        <v>2522</v>
      </c>
      <c r="F12" s="89">
        <v>746320.43</v>
      </c>
      <c r="G12" s="89">
        <v>16723.060000000001</v>
      </c>
      <c r="H12" s="89">
        <v>81940</v>
      </c>
      <c r="I12" s="252">
        <v>99451.69</v>
      </c>
      <c r="J12" s="252">
        <v>163856.93</v>
      </c>
      <c r="L12" s="232">
        <v>16050</v>
      </c>
      <c r="Q12" s="252">
        <v>-1321453.06</v>
      </c>
      <c r="R12" s="252">
        <v>2541297.98</v>
      </c>
      <c r="S12" s="73">
        <v>599350.36</v>
      </c>
      <c r="T12" s="73">
        <v>110220</v>
      </c>
      <c r="U12" s="73">
        <v>1281.42</v>
      </c>
      <c r="V12" s="73">
        <v>902510</v>
      </c>
      <c r="W12" s="73">
        <v>213866</v>
      </c>
      <c r="X12" s="90">
        <v>1383550</v>
      </c>
      <c r="AA12" s="90">
        <v>413342.67</v>
      </c>
      <c r="AB12" s="90">
        <v>113347.92</v>
      </c>
      <c r="AD12" s="267">
        <f t="shared" si="1"/>
        <v>844983.49000000011</v>
      </c>
      <c r="AE12" s="274">
        <f t="shared" si="2"/>
        <v>16050</v>
      </c>
      <c r="AF12" s="288">
        <f t="shared" si="3"/>
        <v>828933.49000000011</v>
      </c>
      <c r="AG12" s="289">
        <f t="shared" si="4"/>
        <v>1827227.78</v>
      </c>
      <c r="AH12" s="275">
        <f t="shared" si="5"/>
        <v>1910240.5899999999</v>
      </c>
      <c r="AI12" s="269">
        <f t="shared" si="6"/>
        <v>-83012.809999999823</v>
      </c>
    </row>
    <row r="13" spans="1:35" x14ac:dyDescent="0.2">
      <c r="A13" s="273" t="s">
        <v>279</v>
      </c>
      <c r="B13" s="273" t="s">
        <v>0</v>
      </c>
      <c r="C13" s="283">
        <v>3077</v>
      </c>
      <c r="D13" s="283" t="s">
        <v>609</v>
      </c>
      <c r="E13" s="252" t="s">
        <v>2523</v>
      </c>
      <c r="F13" s="89">
        <v>474306.05</v>
      </c>
      <c r="G13" s="89">
        <v>14617.78</v>
      </c>
      <c r="H13" s="89">
        <v>39603.410000000003</v>
      </c>
      <c r="I13" s="252">
        <v>1920605.29</v>
      </c>
      <c r="J13" s="252">
        <v>223786.03</v>
      </c>
      <c r="L13" s="232">
        <v>74994.28</v>
      </c>
      <c r="Q13" s="252">
        <v>448536.59</v>
      </c>
      <c r="R13" s="252">
        <v>2357450.56</v>
      </c>
      <c r="S13" s="73">
        <v>451667.56</v>
      </c>
      <c r="T13" s="73">
        <v>80000</v>
      </c>
      <c r="U13" s="73">
        <v>856.38</v>
      </c>
      <c r="V13" s="73">
        <v>313640</v>
      </c>
      <c r="X13" s="90">
        <v>441640</v>
      </c>
      <c r="AA13" s="90">
        <v>392374.83</v>
      </c>
      <c r="AB13" s="90">
        <v>107593.98</v>
      </c>
      <c r="AD13" s="267">
        <f t="shared" si="1"/>
        <v>528527.24</v>
      </c>
      <c r="AE13" s="274">
        <f t="shared" si="2"/>
        <v>74994.28</v>
      </c>
      <c r="AF13" s="288">
        <f t="shared" si="3"/>
        <v>453532.95999999996</v>
      </c>
      <c r="AG13" s="289">
        <f t="shared" si="4"/>
        <v>846163.94000000006</v>
      </c>
      <c r="AH13" s="275">
        <f t="shared" si="5"/>
        <v>941608.81</v>
      </c>
      <c r="AI13" s="269">
        <f t="shared" si="6"/>
        <v>-95444.87</v>
      </c>
    </row>
    <row r="14" spans="1:35" x14ac:dyDescent="0.2">
      <c r="A14" s="273" t="s">
        <v>279</v>
      </c>
      <c r="B14" s="273" t="s">
        <v>0</v>
      </c>
      <c r="C14" s="283">
        <v>2778</v>
      </c>
      <c r="D14" s="283" t="s">
        <v>610</v>
      </c>
      <c r="E14" s="252" t="s">
        <v>2524</v>
      </c>
      <c r="F14" s="89">
        <v>384624.8</v>
      </c>
      <c r="G14" s="89">
        <v>11836.14</v>
      </c>
      <c r="H14" s="89">
        <v>28657.3</v>
      </c>
      <c r="I14" s="252">
        <v>974814.2</v>
      </c>
      <c r="J14" s="252">
        <v>621063.54</v>
      </c>
      <c r="L14" s="232">
        <v>12900</v>
      </c>
      <c r="Q14" s="252">
        <v>-1273945.6299999999</v>
      </c>
      <c r="R14" s="252">
        <v>3416597.09</v>
      </c>
      <c r="S14" s="73">
        <v>713150.06</v>
      </c>
      <c r="T14" s="73">
        <v>80000</v>
      </c>
      <c r="U14" s="73">
        <v>534.59</v>
      </c>
      <c r="V14" s="73">
        <v>626430</v>
      </c>
      <c r="X14" s="90">
        <v>1000590</v>
      </c>
      <c r="AA14" s="90">
        <v>278763.61</v>
      </c>
      <c r="AB14" s="90">
        <v>218755.52</v>
      </c>
      <c r="AD14" s="267">
        <f t="shared" si="1"/>
        <v>425118.24</v>
      </c>
      <c r="AE14" s="274">
        <f t="shared" si="2"/>
        <v>12900</v>
      </c>
      <c r="AF14" s="288">
        <f t="shared" si="3"/>
        <v>412218.24</v>
      </c>
      <c r="AG14" s="289">
        <f t="shared" si="4"/>
        <v>1420114.65</v>
      </c>
      <c r="AH14" s="275">
        <f t="shared" si="5"/>
        <v>1498109.13</v>
      </c>
      <c r="AI14" s="269">
        <f t="shared" si="6"/>
        <v>-77994.479999999981</v>
      </c>
    </row>
    <row r="15" spans="1:35" x14ac:dyDescent="0.2">
      <c r="A15" s="273" t="s">
        <v>279</v>
      </c>
      <c r="B15" s="273" t="s">
        <v>0</v>
      </c>
      <c r="C15" s="283">
        <v>4143</v>
      </c>
      <c r="D15" s="283" t="s">
        <v>611</v>
      </c>
      <c r="E15" s="252" t="s">
        <v>2525</v>
      </c>
      <c r="F15" s="89">
        <v>663117.16</v>
      </c>
      <c r="G15" s="89">
        <v>44968.84</v>
      </c>
      <c r="H15" s="89">
        <v>25980.67</v>
      </c>
      <c r="I15" s="252">
        <v>2098463.73</v>
      </c>
      <c r="J15" s="252">
        <v>306997.89</v>
      </c>
      <c r="L15" s="232">
        <v>28863.05</v>
      </c>
      <c r="Q15" s="252">
        <v>259438.22</v>
      </c>
      <c r="R15" s="252">
        <v>3110817.16</v>
      </c>
      <c r="S15" s="73">
        <v>777638.38</v>
      </c>
      <c r="T15" s="73">
        <v>307200</v>
      </c>
      <c r="U15" s="73">
        <v>1010.8</v>
      </c>
      <c r="V15" s="73">
        <v>885610</v>
      </c>
      <c r="X15" s="90">
        <v>1148410</v>
      </c>
      <c r="AA15" s="90">
        <v>403695.08</v>
      </c>
      <c r="AB15" s="90">
        <v>486818.24</v>
      </c>
      <c r="AD15" s="267">
        <f t="shared" si="1"/>
        <v>734066.67</v>
      </c>
      <c r="AE15" s="274">
        <f t="shared" si="2"/>
        <v>28863.05</v>
      </c>
      <c r="AF15" s="288">
        <f t="shared" si="3"/>
        <v>705203.62</v>
      </c>
      <c r="AG15" s="289">
        <f t="shared" si="4"/>
        <v>1971459.18</v>
      </c>
      <c r="AH15" s="275">
        <f t="shared" si="5"/>
        <v>2038923.32</v>
      </c>
      <c r="AI15" s="269">
        <f t="shared" si="6"/>
        <v>-67464.14000000013</v>
      </c>
    </row>
    <row r="16" spans="1:35" x14ac:dyDescent="0.2">
      <c r="A16" s="273" t="s">
        <v>279</v>
      </c>
      <c r="B16" s="273" t="s">
        <v>0</v>
      </c>
      <c r="C16" s="283">
        <v>5018</v>
      </c>
      <c r="D16" s="283" t="s">
        <v>612</v>
      </c>
      <c r="E16" s="252" t="s">
        <v>2526</v>
      </c>
      <c r="F16" s="89">
        <v>250184.1</v>
      </c>
      <c r="G16" s="89">
        <v>12116.28</v>
      </c>
      <c r="H16" s="89">
        <v>41937.47</v>
      </c>
      <c r="I16" s="252">
        <v>1458918.38</v>
      </c>
      <c r="J16" s="252">
        <v>762218.43</v>
      </c>
      <c r="L16" s="232">
        <v>4320</v>
      </c>
      <c r="Q16" s="252">
        <v>-1656150.79</v>
      </c>
      <c r="R16" s="252">
        <v>4381554.71</v>
      </c>
      <c r="S16" s="73">
        <v>1157520.5</v>
      </c>
      <c r="T16" s="73">
        <v>155400</v>
      </c>
      <c r="U16" s="73">
        <v>201.63</v>
      </c>
      <c r="V16" s="73">
        <v>850960</v>
      </c>
      <c r="X16" s="90">
        <v>1462206</v>
      </c>
      <c r="AA16" s="90">
        <v>674799.95</v>
      </c>
      <c r="AB16" s="90">
        <v>155945.44</v>
      </c>
      <c r="AD16" s="267">
        <f t="shared" si="1"/>
        <v>304237.84999999998</v>
      </c>
      <c r="AE16" s="274">
        <f t="shared" si="2"/>
        <v>4320</v>
      </c>
      <c r="AF16" s="288">
        <f t="shared" si="3"/>
        <v>299917.84999999998</v>
      </c>
      <c r="AG16" s="289">
        <f t="shared" si="4"/>
        <v>2164082.13</v>
      </c>
      <c r="AH16" s="275">
        <f t="shared" si="5"/>
        <v>2292951.39</v>
      </c>
      <c r="AI16" s="269">
        <f t="shared" si="6"/>
        <v>-128869.26000000024</v>
      </c>
    </row>
    <row r="17" spans="1:35" x14ac:dyDescent="0.2">
      <c r="A17" s="273" t="s">
        <v>279</v>
      </c>
      <c r="B17" s="273" t="s">
        <v>0</v>
      </c>
      <c r="C17" s="283">
        <v>3532</v>
      </c>
      <c r="D17" s="283" t="s">
        <v>613</v>
      </c>
      <c r="E17" s="252" t="s">
        <v>2527</v>
      </c>
      <c r="F17" s="89">
        <v>647752.14</v>
      </c>
      <c r="G17" s="89">
        <v>2395</v>
      </c>
      <c r="H17" s="89">
        <v>40908.620000000003</v>
      </c>
      <c r="I17" s="252">
        <v>208641.6</v>
      </c>
      <c r="J17" s="252">
        <v>45302.1</v>
      </c>
      <c r="L17" s="232">
        <v>49200</v>
      </c>
      <c r="Q17" s="252">
        <v>-1650448.11</v>
      </c>
      <c r="R17" s="252">
        <v>2824820.87</v>
      </c>
      <c r="S17" s="73">
        <v>794736.57</v>
      </c>
      <c r="T17" s="73">
        <v>109080</v>
      </c>
      <c r="U17" s="73">
        <v>1290.3800000000001</v>
      </c>
      <c r="V17" s="73">
        <v>955620</v>
      </c>
      <c r="W17" s="73">
        <v>25500</v>
      </c>
      <c r="X17" s="90">
        <v>1516080</v>
      </c>
      <c r="AA17" s="90">
        <v>410225.56</v>
      </c>
      <c r="AB17" s="90">
        <v>112262.69</v>
      </c>
      <c r="AD17" s="267">
        <f t="shared" si="1"/>
        <v>691055.76</v>
      </c>
      <c r="AE17" s="274">
        <f t="shared" si="2"/>
        <v>49200</v>
      </c>
      <c r="AF17" s="288">
        <f t="shared" si="3"/>
        <v>641855.76</v>
      </c>
      <c r="AG17" s="289">
        <f t="shared" si="4"/>
        <v>1886226.95</v>
      </c>
      <c r="AH17" s="275">
        <f t="shared" si="5"/>
        <v>2038568.25</v>
      </c>
      <c r="AI17" s="269">
        <f t="shared" si="6"/>
        <v>-152341.30000000005</v>
      </c>
    </row>
    <row r="18" spans="1:35" x14ac:dyDescent="0.2">
      <c r="A18" s="273" t="s">
        <v>279</v>
      </c>
      <c r="B18" s="273" t="s">
        <v>0</v>
      </c>
      <c r="C18" s="283">
        <v>5707</v>
      </c>
      <c r="D18" s="283" t="s">
        <v>614</v>
      </c>
      <c r="E18" s="252" t="s">
        <v>2528</v>
      </c>
      <c r="F18" s="89">
        <v>657028.22</v>
      </c>
      <c r="G18" s="89">
        <v>15719.55</v>
      </c>
      <c r="H18" s="89">
        <v>77347.62</v>
      </c>
      <c r="I18" s="252">
        <v>143421.65</v>
      </c>
      <c r="J18" s="252">
        <v>317276.15000000002</v>
      </c>
      <c r="L18" s="232">
        <v>20700</v>
      </c>
      <c r="Q18" s="252">
        <v>-963353.23</v>
      </c>
      <c r="R18" s="252">
        <v>2287611.84</v>
      </c>
      <c r="S18" s="73">
        <v>1222169.08</v>
      </c>
      <c r="T18" s="73">
        <v>169810</v>
      </c>
      <c r="U18" s="73">
        <v>1110.3800000000001</v>
      </c>
      <c r="V18" s="73">
        <v>1175160</v>
      </c>
      <c r="X18" s="90">
        <v>1781851</v>
      </c>
      <c r="AA18" s="90">
        <v>654987.96</v>
      </c>
      <c r="AB18" s="90">
        <v>83147.92</v>
      </c>
      <c r="AD18" s="267">
        <f t="shared" si="1"/>
        <v>750095.39</v>
      </c>
      <c r="AE18" s="274">
        <f t="shared" si="2"/>
        <v>20700</v>
      </c>
      <c r="AF18" s="288">
        <f t="shared" si="3"/>
        <v>729395.39</v>
      </c>
      <c r="AG18" s="289">
        <f t="shared" si="4"/>
        <v>2568249.46</v>
      </c>
      <c r="AH18" s="275">
        <f t="shared" si="5"/>
        <v>2519986.88</v>
      </c>
      <c r="AI18" s="269">
        <f t="shared" si="6"/>
        <v>48262.580000000075</v>
      </c>
    </row>
    <row r="19" spans="1:35" x14ac:dyDescent="0.2">
      <c r="A19" s="273" t="s">
        <v>279</v>
      </c>
      <c r="B19" s="273" t="s">
        <v>0</v>
      </c>
      <c r="C19" s="283">
        <v>3845</v>
      </c>
      <c r="D19" s="283" t="s">
        <v>615</v>
      </c>
      <c r="E19" s="252" t="s">
        <v>2529</v>
      </c>
      <c r="F19" s="89">
        <v>335412.69</v>
      </c>
      <c r="G19" s="89">
        <v>10174.870000000001</v>
      </c>
      <c r="H19" s="89">
        <v>49988.78</v>
      </c>
      <c r="I19" s="252">
        <v>-29858.39</v>
      </c>
      <c r="J19" s="252">
        <v>57594.46</v>
      </c>
      <c r="L19" s="232">
        <v>8701</v>
      </c>
      <c r="Q19" s="252">
        <v>-2056242.82</v>
      </c>
      <c r="R19" s="252">
        <v>2658489.6</v>
      </c>
      <c r="S19" s="73">
        <v>914494.62</v>
      </c>
      <c r="T19" s="73">
        <v>43150</v>
      </c>
      <c r="U19" s="73">
        <v>661.05</v>
      </c>
      <c r="V19" s="73">
        <v>1197440</v>
      </c>
      <c r="X19" s="90">
        <v>1744924</v>
      </c>
      <c r="AA19" s="90">
        <v>387704.2</v>
      </c>
      <c r="AB19" s="90">
        <v>100257.84</v>
      </c>
      <c r="AD19" s="267">
        <f t="shared" si="1"/>
        <v>395576.33999999997</v>
      </c>
      <c r="AE19" s="274">
        <f t="shared" si="2"/>
        <v>8701</v>
      </c>
      <c r="AF19" s="288">
        <f t="shared" si="3"/>
        <v>386875.33999999997</v>
      </c>
      <c r="AG19" s="289">
        <f t="shared" si="4"/>
        <v>2155745.67</v>
      </c>
      <c r="AH19" s="275">
        <f t="shared" si="5"/>
        <v>2232886.04</v>
      </c>
      <c r="AI19" s="269">
        <f t="shared" si="6"/>
        <v>-77140.370000000112</v>
      </c>
    </row>
    <row r="20" spans="1:35" x14ac:dyDescent="0.2">
      <c r="A20" s="273" t="s">
        <v>279</v>
      </c>
      <c r="B20" s="273" t="s">
        <v>0</v>
      </c>
      <c r="C20" s="283">
        <v>2875</v>
      </c>
      <c r="D20" s="283" t="s">
        <v>616</v>
      </c>
      <c r="E20" s="252" t="s">
        <v>2530</v>
      </c>
      <c r="F20" s="89">
        <v>603839.59</v>
      </c>
      <c r="G20" s="89">
        <v>17146.919999999998</v>
      </c>
      <c r="H20" s="89">
        <v>58597.3</v>
      </c>
      <c r="I20" s="252">
        <v>4287585.91</v>
      </c>
      <c r="J20" s="252">
        <v>128048.43</v>
      </c>
      <c r="L20" s="232">
        <v>35982.120000000003</v>
      </c>
      <c r="Q20" s="252">
        <v>4526352.97</v>
      </c>
      <c r="R20" s="252">
        <v>712043.8</v>
      </c>
      <c r="S20" s="73">
        <v>514063.93</v>
      </c>
      <c r="U20" s="73">
        <v>1323.82</v>
      </c>
      <c r="V20" s="73">
        <v>1145160</v>
      </c>
      <c r="X20" s="90">
        <v>1292770</v>
      </c>
      <c r="AA20" s="90">
        <v>271874.96999999997</v>
      </c>
      <c r="AB20" s="90">
        <v>132009.51999999999</v>
      </c>
      <c r="AD20" s="267">
        <f t="shared" si="1"/>
        <v>679583.81</v>
      </c>
      <c r="AE20" s="274">
        <f t="shared" si="2"/>
        <v>35982.120000000003</v>
      </c>
      <c r="AF20" s="288">
        <f t="shared" si="3"/>
        <v>643601.69000000006</v>
      </c>
      <c r="AG20" s="289">
        <f t="shared" si="4"/>
        <v>1660547.75</v>
      </c>
      <c r="AH20" s="275">
        <f t="shared" si="5"/>
        <v>1696654.49</v>
      </c>
      <c r="AI20" s="269">
        <f t="shared" si="6"/>
        <v>-36106.739999999991</v>
      </c>
    </row>
    <row r="21" spans="1:35" x14ac:dyDescent="0.2">
      <c r="A21" s="273" t="s">
        <v>279</v>
      </c>
      <c r="B21" s="273" t="s">
        <v>0</v>
      </c>
      <c r="C21" s="283">
        <v>3123</v>
      </c>
      <c r="D21" s="283" t="s">
        <v>617</v>
      </c>
      <c r="E21" s="252" t="s">
        <v>2531</v>
      </c>
      <c r="F21" s="89">
        <v>321414.68</v>
      </c>
      <c r="G21" s="89">
        <v>6025.67</v>
      </c>
      <c r="H21" s="89">
        <v>88147.33</v>
      </c>
      <c r="I21" s="252">
        <v>194147.59</v>
      </c>
      <c r="J21" s="252">
        <v>691974.01</v>
      </c>
      <c r="L21" s="232">
        <v>13681.3</v>
      </c>
      <c r="Q21" s="252">
        <v>-2548051.42</v>
      </c>
      <c r="R21" s="252">
        <v>4272663.5999999996</v>
      </c>
      <c r="S21" s="73">
        <v>763797.56</v>
      </c>
      <c r="U21" s="73">
        <v>532.74</v>
      </c>
      <c r="V21" s="73">
        <v>629420</v>
      </c>
      <c r="X21" s="90">
        <v>1104460</v>
      </c>
      <c r="AA21" s="90">
        <v>355953.14</v>
      </c>
      <c r="AB21" s="90">
        <v>229649.36</v>
      </c>
      <c r="AD21" s="267">
        <f t="shared" si="1"/>
        <v>415587.68</v>
      </c>
      <c r="AE21" s="274">
        <f t="shared" si="2"/>
        <v>13681.3</v>
      </c>
      <c r="AF21" s="288">
        <f t="shared" si="3"/>
        <v>401906.38</v>
      </c>
      <c r="AG21" s="289">
        <f t="shared" si="4"/>
        <v>1393750.3</v>
      </c>
      <c r="AH21" s="275">
        <f t="shared" si="5"/>
        <v>1690062.5</v>
      </c>
      <c r="AI21" s="269">
        <f t="shared" si="6"/>
        <v>-296312.19999999995</v>
      </c>
    </row>
    <row r="22" spans="1:35" x14ac:dyDescent="0.2">
      <c r="A22" s="273" t="s">
        <v>279</v>
      </c>
      <c r="B22" s="273" t="s">
        <v>0</v>
      </c>
      <c r="C22" s="283">
        <v>3601</v>
      </c>
      <c r="D22" s="283" t="s">
        <v>618</v>
      </c>
      <c r="E22" s="252" t="s">
        <v>2532</v>
      </c>
      <c r="F22" s="89">
        <v>433954.05</v>
      </c>
      <c r="G22" s="89">
        <v>20390.84</v>
      </c>
      <c r="H22" s="89">
        <v>32561.25</v>
      </c>
      <c r="I22" s="252">
        <v>1271096.28</v>
      </c>
      <c r="J22" s="252">
        <v>110852.75</v>
      </c>
      <c r="L22" s="232">
        <v>26820</v>
      </c>
      <c r="Q22" s="252">
        <v>-7974.68</v>
      </c>
      <c r="R22" s="252">
        <v>2054348.01</v>
      </c>
      <c r="S22" s="73">
        <v>663475.65</v>
      </c>
      <c r="T22" s="73">
        <v>165470</v>
      </c>
      <c r="U22" s="73">
        <v>389.56</v>
      </c>
      <c r="V22" s="73">
        <v>618680</v>
      </c>
      <c r="X22" s="90">
        <v>1000900</v>
      </c>
      <c r="AA22" s="90">
        <v>453155.53</v>
      </c>
      <c r="AB22" s="90">
        <v>108343.84</v>
      </c>
      <c r="AD22" s="267">
        <f t="shared" si="1"/>
        <v>486906.14</v>
      </c>
      <c r="AE22" s="274">
        <f t="shared" si="2"/>
        <v>26820</v>
      </c>
      <c r="AF22" s="288">
        <f t="shared" si="3"/>
        <v>460086.14</v>
      </c>
      <c r="AG22" s="289">
        <f t="shared" si="4"/>
        <v>1448015.21</v>
      </c>
      <c r="AH22" s="275">
        <f t="shared" si="5"/>
        <v>1562399.37</v>
      </c>
      <c r="AI22" s="269">
        <f t="shared" si="6"/>
        <v>-114384.16000000015</v>
      </c>
    </row>
    <row r="23" spans="1:35" x14ac:dyDescent="0.2">
      <c r="A23" s="273" t="s">
        <v>279</v>
      </c>
      <c r="B23" s="273" t="s">
        <v>0</v>
      </c>
      <c r="C23" s="283">
        <v>3870</v>
      </c>
      <c r="D23" s="283" t="s">
        <v>619</v>
      </c>
      <c r="E23" s="252" t="s">
        <v>2593</v>
      </c>
      <c r="F23" s="89">
        <v>1142073.69</v>
      </c>
      <c r="G23" s="89">
        <v>23304.25</v>
      </c>
      <c r="H23" s="89">
        <v>29211.82</v>
      </c>
      <c r="I23" s="252">
        <v>18963.37</v>
      </c>
      <c r="J23" s="252">
        <v>122419.85</v>
      </c>
      <c r="L23" s="232">
        <v>18460.650000000001</v>
      </c>
      <c r="Q23" s="252">
        <v>-687220.95</v>
      </c>
      <c r="R23" s="252">
        <v>2203520.5099999998</v>
      </c>
      <c r="S23" s="73">
        <v>766744</v>
      </c>
      <c r="U23" s="73">
        <v>1915.05</v>
      </c>
      <c r="V23" s="73">
        <v>645050</v>
      </c>
      <c r="W23" s="73">
        <v>440</v>
      </c>
      <c r="X23" s="90">
        <v>1146010</v>
      </c>
      <c r="AA23" s="90">
        <v>340243.72</v>
      </c>
      <c r="AB23" s="90">
        <v>49786.559999999998</v>
      </c>
      <c r="AD23" s="267">
        <f t="shared" si="1"/>
        <v>1194589.76</v>
      </c>
      <c r="AE23" s="274">
        <f t="shared" si="2"/>
        <v>18460.650000000001</v>
      </c>
      <c r="AF23" s="288">
        <f t="shared" si="3"/>
        <v>1176129.1100000001</v>
      </c>
      <c r="AG23" s="289">
        <f t="shared" si="4"/>
        <v>1414149.05</v>
      </c>
      <c r="AH23" s="275">
        <f t="shared" si="5"/>
        <v>1536040.28</v>
      </c>
      <c r="AI23" s="269">
        <f t="shared" si="6"/>
        <v>-121891.22999999998</v>
      </c>
    </row>
    <row r="24" spans="1:35" x14ac:dyDescent="0.2">
      <c r="A24" s="273" t="s">
        <v>283</v>
      </c>
      <c r="B24" s="273" t="s">
        <v>1</v>
      </c>
      <c r="C24" s="283">
        <v>7346</v>
      </c>
      <c r="D24" s="283" t="s">
        <v>620</v>
      </c>
      <c r="E24" s="252" t="s">
        <v>2533</v>
      </c>
      <c r="F24" s="89">
        <v>1186566.29</v>
      </c>
      <c r="G24" s="89">
        <v>0</v>
      </c>
      <c r="H24" s="89">
        <v>54364.75</v>
      </c>
      <c r="I24" s="252">
        <v>131970.49</v>
      </c>
      <c r="J24" s="252">
        <v>851148.97</v>
      </c>
      <c r="L24" s="232">
        <v>45566.16</v>
      </c>
      <c r="Q24" s="252">
        <v>-498281.94</v>
      </c>
      <c r="R24" s="252">
        <v>2350727.5299999998</v>
      </c>
      <c r="S24" s="73">
        <v>1402364.78</v>
      </c>
      <c r="T24" s="73">
        <v>312175</v>
      </c>
      <c r="U24" s="73">
        <v>5.78</v>
      </c>
      <c r="V24" s="73">
        <v>1086545</v>
      </c>
      <c r="W24" s="73">
        <v>200000</v>
      </c>
      <c r="X24" s="90">
        <v>1578995</v>
      </c>
      <c r="AA24" s="90">
        <v>592956.34</v>
      </c>
      <c r="AB24" s="90">
        <v>223407.47</v>
      </c>
      <c r="AD24" s="267">
        <f t="shared" si="1"/>
        <v>1240931.04</v>
      </c>
      <c r="AE24" s="274">
        <f t="shared" si="2"/>
        <v>45566.16</v>
      </c>
      <c r="AF24" s="288">
        <f t="shared" si="3"/>
        <v>1195364.8800000001</v>
      </c>
      <c r="AG24" s="289">
        <f t="shared" si="4"/>
        <v>3001090.56</v>
      </c>
      <c r="AH24" s="275">
        <f t="shared" si="5"/>
        <v>2395358.81</v>
      </c>
      <c r="AI24" s="269">
        <f t="shared" si="6"/>
        <v>605731.75</v>
      </c>
    </row>
    <row r="25" spans="1:35" x14ac:dyDescent="0.2">
      <c r="A25" s="273" t="s">
        <v>283</v>
      </c>
      <c r="B25" s="273" t="s">
        <v>1</v>
      </c>
      <c r="C25" s="283">
        <v>4269</v>
      </c>
      <c r="D25" s="283" t="s">
        <v>621</v>
      </c>
      <c r="E25" s="252" t="s">
        <v>2534</v>
      </c>
      <c r="F25" s="89">
        <v>279615.73</v>
      </c>
      <c r="G25" s="89">
        <v>0</v>
      </c>
      <c r="H25" s="89">
        <v>159900.68</v>
      </c>
      <c r="I25" s="252">
        <v>769869.6</v>
      </c>
      <c r="J25" s="252">
        <v>334002.12</v>
      </c>
      <c r="L25" s="232">
        <v>20511.900000000001</v>
      </c>
      <c r="Q25" s="252">
        <v>-1902313.1</v>
      </c>
      <c r="R25" s="252">
        <v>3163898.35</v>
      </c>
      <c r="S25" s="73">
        <v>1174789.04</v>
      </c>
      <c r="T25" s="73">
        <v>194100</v>
      </c>
      <c r="U25" s="73">
        <v>242.73</v>
      </c>
      <c r="V25" s="73">
        <v>812800</v>
      </c>
      <c r="X25" s="90">
        <v>1177770</v>
      </c>
      <c r="AA25" s="90">
        <v>455433.07</v>
      </c>
      <c r="AB25" s="90">
        <v>201562.72</v>
      </c>
      <c r="AD25" s="267">
        <f t="shared" si="1"/>
        <v>439516.41</v>
      </c>
      <c r="AE25" s="274">
        <f t="shared" si="2"/>
        <v>20511.900000000001</v>
      </c>
      <c r="AF25" s="288">
        <f t="shared" si="3"/>
        <v>419004.50999999995</v>
      </c>
      <c r="AG25" s="289">
        <f t="shared" si="4"/>
        <v>2181931.77</v>
      </c>
      <c r="AH25" s="275">
        <f t="shared" si="5"/>
        <v>1834765.79</v>
      </c>
      <c r="AI25" s="269">
        <f t="shared" si="6"/>
        <v>347165.98</v>
      </c>
    </row>
    <row r="26" spans="1:35" x14ac:dyDescent="0.2">
      <c r="A26" s="273" t="s">
        <v>283</v>
      </c>
      <c r="B26" s="273" t="s">
        <v>1</v>
      </c>
      <c r="C26" s="283">
        <v>7452</v>
      </c>
      <c r="D26" s="283" t="s">
        <v>622</v>
      </c>
      <c r="E26" s="252" t="s">
        <v>2535</v>
      </c>
      <c r="F26" s="89">
        <v>908255.39</v>
      </c>
      <c r="G26" s="89">
        <v>11286</v>
      </c>
      <c r="H26" s="89">
        <v>58090.239999999998</v>
      </c>
      <c r="I26" s="252">
        <v>1195315.9099999999</v>
      </c>
      <c r="J26" s="252">
        <v>3811631.91</v>
      </c>
      <c r="L26" s="232">
        <v>56281.1</v>
      </c>
      <c r="N26" s="232">
        <v>32.26</v>
      </c>
      <c r="R26" s="252">
        <v>2060186.09</v>
      </c>
      <c r="S26" s="73">
        <v>1916608.24</v>
      </c>
      <c r="T26" s="73">
        <v>463100</v>
      </c>
      <c r="U26" s="73">
        <v>1581.9</v>
      </c>
      <c r="V26" s="73">
        <v>1538797</v>
      </c>
      <c r="X26" s="90">
        <v>1999149</v>
      </c>
      <c r="AA26" s="90">
        <v>952274.46</v>
      </c>
      <c r="AB26" s="90">
        <v>218755.17</v>
      </c>
      <c r="AD26" s="267">
        <f t="shared" si="1"/>
        <v>977631.63</v>
      </c>
      <c r="AE26" s="274">
        <f t="shared" si="2"/>
        <v>56313.36</v>
      </c>
      <c r="AF26" s="288">
        <f t="shared" si="3"/>
        <v>921318.27</v>
      </c>
      <c r="AG26" s="289">
        <f t="shared" si="4"/>
        <v>3920087.14</v>
      </c>
      <c r="AH26" s="275">
        <f t="shared" si="5"/>
        <v>3170178.63</v>
      </c>
      <c r="AI26" s="269">
        <f t="shared" si="6"/>
        <v>749908.51000000024</v>
      </c>
    </row>
    <row r="27" spans="1:35" x14ac:dyDescent="0.2">
      <c r="A27" s="273" t="s">
        <v>283</v>
      </c>
      <c r="B27" s="273" t="s">
        <v>1</v>
      </c>
      <c r="C27" s="283">
        <v>5116</v>
      </c>
      <c r="D27" s="283" t="s">
        <v>623</v>
      </c>
      <c r="E27" s="252" t="s">
        <v>2536</v>
      </c>
      <c r="F27" s="89">
        <v>522234.93</v>
      </c>
      <c r="G27" s="89">
        <v>0</v>
      </c>
      <c r="H27" s="89">
        <v>34861.74</v>
      </c>
      <c r="I27" s="252">
        <v>648238.63</v>
      </c>
      <c r="J27" s="252">
        <v>562685.87</v>
      </c>
      <c r="L27" s="232">
        <v>30221.84</v>
      </c>
      <c r="Q27" s="252">
        <v>232300</v>
      </c>
      <c r="R27" s="252">
        <v>2920599.11</v>
      </c>
      <c r="S27" s="73">
        <v>1056814.8400000001</v>
      </c>
      <c r="T27" s="73">
        <v>90000</v>
      </c>
      <c r="U27" s="73">
        <v>835.22</v>
      </c>
      <c r="V27" s="73">
        <v>1097389.5</v>
      </c>
      <c r="X27" s="90">
        <v>1454233.5</v>
      </c>
      <c r="AA27" s="90">
        <v>531596.93000000005</v>
      </c>
      <c r="AB27" s="90">
        <v>271531.55</v>
      </c>
      <c r="AD27" s="267">
        <f t="shared" si="1"/>
        <v>557096.67000000004</v>
      </c>
      <c r="AE27" s="274">
        <f t="shared" si="2"/>
        <v>30221.84</v>
      </c>
      <c r="AF27" s="288">
        <f t="shared" si="3"/>
        <v>526874.83000000007</v>
      </c>
      <c r="AG27" s="289">
        <f t="shared" si="4"/>
        <v>2245039.56</v>
      </c>
      <c r="AH27" s="275">
        <f t="shared" si="5"/>
        <v>2257361.98</v>
      </c>
      <c r="AI27" s="269">
        <f t="shared" si="6"/>
        <v>-12322.419999999925</v>
      </c>
    </row>
    <row r="28" spans="1:35" x14ac:dyDescent="0.2">
      <c r="A28" s="273" t="s">
        <v>283</v>
      </c>
      <c r="B28" s="273" t="s">
        <v>1</v>
      </c>
      <c r="C28" s="283">
        <v>3330</v>
      </c>
      <c r="D28" s="283" t="s">
        <v>624</v>
      </c>
      <c r="E28" s="252" t="s">
        <v>2537</v>
      </c>
      <c r="F28" s="89">
        <v>421775.66</v>
      </c>
      <c r="G28" s="89">
        <v>569.5</v>
      </c>
      <c r="H28" s="89">
        <v>51219.839999999997</v>
      </c>
      <c r="I28" s="252">
        <v>485686.14</v>
      </c>
      <c r="J28" s="252">
        <v>167701.96</v>
      </c>
      <c r="L28" s="232">
        <v>15102.16</v>
      </c>
      <c r="Q28" s="252">
        <v>140750</v>
      </c>
      <c r="R28" s="252">
        <v>1187021.07</v>
      </c>
      <c r="S28" s="73">
        <v>1128171.08</v>
      </c>
      <c r="T28" s="73">
        <v>86000</v>
      </c>
      <c r="U28" s="73">
        <v>565.29999999999995</v>
      </c>
      <c r="V28" s="73">
        <v>1051440</v>
      </c>
      <c r="X28" s="90">
        <v>1526717</v>
      </c>
      <c r="AA28" s="90">
        <v>420628.2</v>
      </c>
      <c r="AB28" s="90">
        <v>145614.64000000001</v>
      </c>
      <c r="AD28" s="267">
        <f t="shared" si="1"/>
        <v>473565</v>
      </c>
      <c r="AE28" s="274">
        <f t="shared" si="2"/>
        <v>15102.16</v>
      </c>
      <c r="AF28" s="288">
        <f t="shared" si="3"/>
        <v>458462.84</v>
      </c>
      <c r="AG28" s="289">
        <f t="shared" si="4"/>
        <v>2266176.38</v>
      </c>
      <c r="AH28" s="275">
        <f t="shared" si="5"/>
        <v>2092959.8399999999</v>
      </c>
      <c r="AI28" s="269">
        <f t="shared" si="6"/>
        <v>173216.54000000004</v>
      </c>
    </row>
    <row r="29" spans="1:35" x14ac:dyDescent="0.2">
      <c r="A29" s="273" t="s">
        <v>283</v>
      </c>
      <c r="B29" s="273" t="s">
        <v>1</v>
      </c>
      <c r="C29" s="283">
        <v>3774</v>
      </c>
      <c r="D29" s="283" t="s">
        <v>625</v>
      </c>
      <c r="E29" s="252" t="s">
        <v>2538</v>
      </c>
      <c r="F29" s="89">
        <v>468386.31</v>
      </c>
      <c r="G29" s="89">
        <v>10065</v>
      </c>
      <c r="H29" s="89">
        <v>25059.91</v>
      </c>
      <c r="I29" s="252">
        <v>541424.52</v>
      </c>
      <c r="J29" s="252">
        <v>270269.78000000003</v>
      </c>
      <c r="L29" s="232">
        <v>30776.6</v>
      </c>
      <c r="Q29" s="252">
        <v>173850</v>
      </c>
      <c r="R29" s="252">
        <v>2650223.29</v>
      </c>
      <c r="S29" s="73">
        <v>1094106.3</v>
      </c>
      <c r="T29" s="73">
        <v>166100</v>
      </c>
      <c r="U29" s="73">
        <v>587.35</v>
      </c>
      <c r="V29" s="73">
        <v>920875</v>
      </c>
      <c r="X29" s="90">
        <v>1224415</v>
      </c>
      <c r="AA29" s="90">
        <v>632155.54</v>
      </c>
      <c r="AB29" s="90">
        <v>173399.52</v>
      </c>
      <c r="AD29" s="267">
        <f t="shared" si="1"/>
        <v>503511.22</v>
      </c>
      <c r="AE29" s="274">
        <f t="shared" si="2"/>
        <v>30776.6</v>
      </c>
      <c r="AF29" s="288">
        <f t="shared" si="3"/>
        <v>472734.62</v>
      </c>
      <c r="AG29" s="289">
        <f t="shared" si="4"/>
        <v>2181668.6500000004</v>
      </c>
      <c r="AH29" s="275">
        <f t="shared" si="5"/>
        <v>2029970.06</v>
      </c>
      <c r="AI29" s="269">
        <f t="shared" si="6"/>
        <v>151698.59000000032</v>
      </c>
    </row>
    <row r="30" spans="1:35" x14ac:dyDescent="0.2">
      <c r="A30" s="273" t="s">
        <v>283</v>
      </c>
      <c r="B30" s="273" t="s">
        <v>1</v>
      </c>
      <c r="C30" s="283">
        <v>2996</v>
      </c>
      <c r="D30" s="283" t="s">
        <v>626</v>
      </c>
      <c r="E30" s="252" t="s">
        <v>2539</v>
      </c>
      <c r="F30" s="89">
        <v>334024.40999999997</v>
      </c>
      <c r="G30" s="89">
        <v>7722</v>
      </c>
      <c r="H30" s="89">
        <v>76709.42</v>
      </c>
      <c r="I30" s="252">
        <v>1705668.99</v>
      </c>
      <c r="J30" s="252">
        <v>197849.67</v>
      </c>
      <c r="L30" s="232">
        <v>16560</v>
      </c>
      <c r="N30" s="232">
        <v>0</v>
      </c>
      <c r="Q30" s="252">
        <v>110600</v>
      </c>
      <c r="R30" s="252">
        <v>1714501.17</v>
      </c>
      <c r="S30" s="73">
        <v>814266.36</v>
      </c>
      <c r="T30" s="73">
        <v>118500</v>
      </c>
      <c r="U30" s="73">
        <v>694.1</v>
      </c>
      <c r="V30" s="73">
        <v>573277.5</v>
      </c>
      <c r="X30" s="90">
        <v>811837.18</v>
      </c>
      <c r="AA30" s="90">
        <v>536354.35</v>
      </c>
      <c r="AB30" s="90">
        <v>213754.16</v>
      </c>
      <c r="AD30" s="267">
        <f t="shared" si="1"/>
        <v>418455.82999999996</v>
      </c>
      <c r="AE30" s="274">
        <f t="shared" si="2"/>
        <v>16560</v>
      </c>
      <c r="AF30" s="288">
        <f t="shared" si="3"/>
        <v>401895.82999999996</v>
      </c>
      <c r="AG30" s="289">
        <f t="shared" si="4"/>
        <v>1506737.96</v>
      </c>
      <c r="AH30" s="275">
        <f t="shared" si="5"/>
        <v>1561945.69</v>
      </c>
      <c r="AI30" s="269">
        <f t="shared" si="6"/>
        <v>-55207.729999999981</v>
      </c>
    </row>
    <row r="31" spans="1:35" x14ac:dyDescent="0.2">
      <c r="A31" s="273" t="s">
        <v>283</v>
      </c>
      <c r="B31" s="273" t="s">
        <v>1</v>
      </c>
      <c r="C31" s="283">
        <v>6600</v>
      </c>
      <c r="D31" s="283" t="s">
        <v>627</v>
      </c>
      <c r="E31" s="252" t="s">
        <v>2540</v>
      </c>
      <c r="F31" s="89">
        <v>465153.97</v>
      </c>
      <c r="G31" s="89">
        <v>0</v>
      </c>
      <c r="H31" s="89">
        <v>70136.02</v>
      </c>
      <c r="I31" s="252">
        <v>731247.55</v>
      </c>
      <c r="J31" s="252">
        <v>1240127.1200000001</v>
      </c>
      <c r="L31" s="232">
        <v>59766.720000000001</v>
      </c>
      <c r="Q31" s="252">
        <v>148750</v>
      </c>
      <c r="R31" s="252">
        <v>2482860.59</v>
      </c>
      <c r="S31" s="73">
        <v>1196593.81</v>
      </c>
      <c r="V31" s="73">
        <v>911050</v>
      </c>
      <c r="X31" s="90">
        <v>1333330</v>
      </c>
      <c r="AA31" s="90">
        <v>792753.95</v>
      </c>
      <c r="AB31" s="90">
        <v>214469.76000000001</v>
      </c>
      <c r="AD31" s="267">
        <f t="shared" si="1"/>
        <v>535289.99</v>
      </c>
      <c r="AE31" s="274">
        <f t="shared" si="2"/>
        <v>59766.720000000001</v>
      </c>
      <c r="AF31" s="288">
        <f t="shared" si="3"/>
        <v>475523.27</v>
      </c>
      <c r="AG31" s="289">
        <f t="shared" si="4"/>
        <v>2107643.81</v>
      </c>
      <c r="AH31" s="275">
        <f t="shared" si="5"/>
        <v>2340553.71</v>
      </c>
      <c r="AI31" s="269">
        <f t="shared" si="6"/>
        <v>-232909.89999999991</v>
      </c>
    </row>
    <row r="32" spans="1:35" x14ac:dyDescent="0.2">
      <c r="A32" s="273" t="s">
        <v>283</v>
      </c>
      <c r="B32" s="273" t="s">
        <v>1</v>
      </c>
      <c r="C32" s="283">
        <v>2814</v>
      </c>
      <c r="D32" s="283" t="s">
        <v>628</v>
      </c>
      <c r="E32" s="252" t="s">
        <v>2541</v>
      </c>
      <c r="F32" s="89">
        <v>398607.67</v>
      </c>
      <c r="G32" s="89">
        <v>6494</v>
      </c>
      <c r="H32" s="89">
        <v>28841.06</v>
      </c>
      <c r="I32" s="252">
        <v>527408.39</v>
      </c>
      <c r="J32" s="252">
        <v>261730.74</v>
      </c>
      <c r="L32" s="232">
        <v>19800</v>
      </c>
      <c r="Q32" s="252">
        <v>-864160.78</v>
      </c>
      <c r="R32" s="252">
        <v>2102364.12</v>
      </c>
      <c r="S32" s="73">
        <v>660285.41</v>
      </c>
      <c r="T32" s="73">
        <v>104730</v>
      </c>
      <c r="U32" s="73">
        <v>728.21</v>
      </c>
      <c r="V32" s="73">
        <v>798529.6</v>
      </c>
      <c r="W32" s="73">
        <v>3000</v>
      </c>
      <c r="X32" s="90">
        <v>1027633.6</v>
      </c>
      <c r="AA32" s="90">
        <v>332887.26</v>
      </c>
      <c r="AB32" s="90">
        <v>94693.84</v>
      </c>
      <c r="AD32" s="267">
        <f t="shared" si="1"/>
        <v>433942.73</v>
      </c>
      <c r="AE32" s="274">
        <f t="shared" si="2"/>
        <v>19800</v>
      </c>
      <c r="AF32" s="288">
        <f t="shared" si="3"/>
        <v>414142.73</v>
      </c>
      <c r="AG32" s="289">
        <f t="shared" si="4"/>
        <v>1567273.22</v>
      </c>
      <c r="AH32" s="275">
        <f t="shared" si="5"/>
        <v>1455214.7</v>
      </c>
      <c r="AI32" s="269">
        <f t="shared" si="6"/>
        <v>112058.52000000002</v>
      </c>
    </row>
    <row r="33" spans="1:35" x14ac:dyDescent="0.2">
      <c r="A33" s="273" t="s">
        <v>283</v>
      </c>
      <c r="B33" s="273" t="s">
        <v>1</v>
      </c>
      <c r="C33" s="283">
        <v>5791</v>
      </c>
      <c r="D33" s="283" t="s">
        <v>629</v>
      </c>
      <c r="E33" s="252" t="s">
        <v>2542</v>
      </c>
      <c r="F33" s="89">
        <v>284646.38</v>
      </c>
      <c r="G33" s="89">
        <v>0</v>
      </c>
      <c r="H33" s="89">
        <v>46909.78</v>
      </c>
      <c r="I33" s="252">
        <v>601399.35</v>
      </c>
      <c r="J33" s="252">
        <v>538631.02</v>
      </c>
      <c r="L33" s="232">
        <v>37020.480000000003</v>
      </c>
      <c r="N33" s="232">
        <v>0</v>
      </c>
      <c r="Q33" s="252">
        <v>535909.46</v>
      </c>
      <c r="R33" s="252">
        <v>923152.19</v>
      </c>
      <c r="S33" s="73">
        <v>1218012.8600000001</v>
      </c>
      <c r="U33" s="73">
        <v>424.59</v>
      </c>
      <c r="V33" s="73">
        <v>1121440</v>
      </c>
      <c r="W33" s="73">
        <v>7750</v>
      </c>
      <c r="X33" s="90">
        <v>1582012</v>
      </c>
      <c r="AA33" s="90">
        <v>583469.89</v>
      </c>
      <c r="AB33" s="90">
        <v>162716.16</v>
      </c>
      <c r="AD33" s="267">
        <f t="shared" si="1"/>
        <v>331556.16000000003</v>
      </c>
      <c r="AE33" s="274">
        <f t="shared" si="2"/>
        <v>37020.480000000003</v>
      </c>
      <c r="AF33" s="288">
        <f t="shared" si="3"/>
        <v>294535.68000000005</v>
      </c>
      <c r="AG33" s="289">
        <f t="shared" si="4"/>
        <v>2347627.4500000002</v>
      </c>
      <c r="AH33" s="275">
        <f t="shared" si="5"/>
        <v>2328198.0500000003</v>
      </c>
      <c r="AI33" s="269">
        <f t="shared" si="6"/>
        <v>19429.399999999907</v>
      </c>
    </row>
    <row r="34" spans="1:35" x14ac:dyDescent="0.2">
      <c r="A34" s="273" t="s">
        <v>283</v>
      </c>
      <c r="B34" s="273" t="s">
        <v>1</v>
      </c>
      <c r="C34" s="283">
        <v>5865</v>
      </c>
      <c r="D34" s="283" t="s">
        <v>630</v>
      </c>
      <c r="E34" s="252" t="s">
        <v>2543</v>
      </c>
      <c r="F34" s="89">
        <v>704322.33</v>
      </c>
      <c r="G34" s="89">
        <v>0</v>
      </c>
      <c r="H34" s="89">
        <v>65870.27</v>
      </c>
      <c r="I34" s="252">
        <v>1223130.54</v>
      </c>
      <c r="J34" s="252">
        <v>620774.27</v>
      </c>
      <c r="L34" s="232">
        <v>36031.300000000003</v>
      </c>
      <c r="Q34" s="252">
        <v>366128</v>
      </c>
      <c r="R34" s="252">
        <v>2548141.21</v>
      </c>
      <c r="S34" s="73">
        <v>1042100.96</v>
      </c>
      <c r="T34" s="73">
        <v>313960</v>
      </c>
      <c r="U34" s="73">
        <v>1270.01</v>
      </c>
      <c r="V34" s="73">
        <v>1385200</v>
      </c>
      <c r="X34" s="90">
        <v>1618970</v>
      </c>
      <c r="AA34" s="90">
        <v>755256.13</v>
      </c>
      <c r="AB34" s="90">
        <v>124190.64</v>
      </c>
      <c r="AD34" s="267">
        <f t="shared" si="1"/>
        <v>770192.6</v>
      </c>
      <c r="AE34" s="274">
        <f t="shared" si="2"/>
        <v>36031.300000000003</v>
      </c>
      <c r="AF34" s="288">
        <f t="shared" si="3"/>
        <v>734161.29999999993</v>
      </c>
      <c r="AG34" s="289">
        <f t="shared" si="4"/>
        <v>2742530.9699999997</v>
      </c>
      <c r="AH34" s="275">
        <f t="shared" si="5"/>
        <v>2498416.77</v>
      </c>
      <c r="AI34" s="269">
        <f t="shared" si="6"/>
        <v>244114.19999999972</v>
      </c>
    </row>
    <row r="35" spans="1:35" x14ac:dyDescent="0.2">
      <c r="A35" s="273" t="s">
        <v>283</v>
      </c>
      <c r="B35" s="273" t="s">
        <v>1</v>
      </c>
      <c r="C35" s="283">
        <v>4329</v>
      </c>
      <c r="D35" s="283" t="s">
        <v>631</v>
      </c>
      <c r="E35" s="252" t="s">
        <v>2596</v>
      </c>
      <c r="F35" s="89">
        <v>423801.18</v>
      </c>
      <c r="G35" s="89">
        <v>0</v>
      </c>
      <c r="H35" s="89">
        <v>83220.45</v>
      </c>
      <c r="I35" s="252">
        <v>380328.17</v>
      </c>
      <c r="J35" s="252">
        <v>453188.56</v>
      </c>
      <c r="L35" s="232">
        <v>27500</v>
      </c>
      <c r="Q35" s="252">
        <v>110400</v>
      </c>
      <c r="R35" s="252">
        <v>1650244.41</v>
      </c>
      <c r="S35" s="73">
        <v>907622.22</v>
      </c>
      <c r="T35" s="73">
        <v>117715</v>
      </c>
      <c r="U35" s="73">
        <v>581.42999999999995</v>
      </c>
      <c r="V35" s="73">
        <v>745787.5</v>
      </c>
      <c r="X35" s="90">
        <v>960987.5</v>
      </c>
      <c r="AA35" s="90">
        <v>435043.78</v>
      </c>
      <c r="AB35" s="90">
        <v>178379.55</v>
      </c>
      <c r="AD35" s="267">
        <f t="shared" si="1"/>
        <v>507021.63</v>
      </c>
      <c r="AE35" s="274">
        <f t="shared" si="2"/>
        <v>27500</v>
      </c>
      <c r="AF35" s="288">
        <f t="shared" si="3"/>
        <v>479521.63</v>
      </c>
      <c r="AG35" s="289">
        <f t="shared" si="4"/>
        <v>1771706.15</v>
      </c>
      <c r="AH35" s="275">
        <f t="shared" si="5"/>
        <v>1574410.83</v>
      </c>
      <c r="AI35" s="269">
        <f t="shared" si="6"/>
        <v>197295.31999999983</v>
      </c>
    </row>
    <row r="36" spans="1:35" x14ac:dyDescent="0.2">
      <c r="A36" s="273" t="s">
        <v>286</v>
      </c>
      <c r="B36" s="273" t="s">
        <v>2</v>
      </c>
      <c r="C36" s="283">
        <v>1955</v>
      </c>
      <c r="D36" s="283" t="s">
        <v>632</v>
      </c>
      <c r="E36" s="252" t="s">
        <v>2544</v>
      </c>
      <c r="F36" s="89">
        <v>372355.1</v>
      </c>
      <c r="G36" s="89">
        <v>1623.14</v>
      </c>
      <c r="H36" s="89">
        <v>23409.5</v>
      </c>
      <c r="I36" s="252">
        <v>67849.94</v>
      </c>
      <c r="J36" s="252">
        <v>375252.68</v>
      </c>
      <c r="L36" s="232">
        <v>20920.75</v>
      </c>
      <c r="Q36" s="252">
        <v>-1213146.33</v>
      </c>
      <c r="R36" s="252">
        <v>1948644.79</v>
      </c>
      <c r="S36" s="73">
        <v>490488.86</v>
      </c>
      <c r="T36" s="73">
        <v>52000</v>
      </c>
      <c r="U36" s="73">
        <v>495.31</v>
      </c>
      <c r="V36" s="73">
        <v>819830</v>
      </c>
      <c r="W36" s="73">
        <v>280</v>
      </c>
      <c r="X36" s="90">
        <v>934390</v>
      </c>
      <c r="AA36" s="90">
        <v>250223.82</v>
      </c>
      <c r="AB36" s="90">
        <v>45307.199999999997</v>
      </c>
      <c r="AD36" s="267">
        <f t="shared" si="1"/>
        <v>397387.74</v>
      </c>
      <c r="AE36" s="274">
        <f t="shared" si="2"/>
        <v>20920.75</v>
      </c>
      <c r="AF36" s="288">
        <f t="shared" si="3"/>
        <v>376466.99</v>
      </c>
      <c r="AG36" s="289">
        <f t="shared" si="4"/>
        <v>1363094.17</v>
      </c>
      <c r="AH36" s="275">
        <f t="shared" si="5"/>
        <v>1229921.02</v>
      </c>
      <c r="AI36" s="269">
        <f t="shared" si="6"/>
        <v>133173.14999999991</v>
      </c>
    </row>
    <row r="37" spans="1:35" x14ac:dyDescent="0.2">
      <c r="A37" s="273" t="s">
        <v>286</v>
      </c>
      <c r="B37" s="273" t="s">
        <v>2</v>
      </c>
      <c r="C37" s="283">
        <v>4228</v>
      </c>
      <c r="D37" s="283" t="s">
        <v>633</v>
      </c>
      <c r="E37" s="252" t="s">
        <v>2545</v>
      </c>
      <c r="F37" s="89">
        <v>674515.56</v>
      </c>
      <c r="G37" s="89">
        <v>7387.6</v>
      </c>
      <c r="H37" s="89">
        <v>21387.59</v>
      </c>
      <c r="I37" s="252">
        <v>-435853.45</v>
      </c>
      <c r="J37" s="252">
        <v>876180.99</v>
      </c>
      <c r="L37" s="232">
        <v>23500</v>
      </c>
      <c r="Q37" s="252">
        <v>-1253951.57</v>
      </c>
      <c r="R37" s="252">
        <v>2125603</v>
      </c>
      <c r="S37" s="73">
        <v>1069937.42</v>
      </c>
      <c r="T37" s="73">
        <v>54000</v>
      </c>
      <c r="U37" s="73">
        <v>1515.17</v>
      </c>
      <c r="V37" s="73">
        <v>1286110</v>
      </c>
      <c r="W37" s="73">
        <v>7640</v>
      </c>
      <c r="X37" s="90">
        <v>1638376</v>
      </c>
      <c r="AA37" s="90">
        <v>388466.93</v>
      </c>
      <c r="AB37" s="90">
        <v>25952.799999999999</v>
      </c>
      <c r="AD37" s="267">
        <f t="shared" si="1"/>
        <v>703290.75</v>
      </c>
      <c r="AE37" s="274">
        <f t="shared" si="2"/>
        <v>23500</v>
      </c>
      <c r="AF37" s="288">
        <f t="shared" si="3"/>
        <v>679790.75</v>
      </c>
      <c r="AG37" s="289">
        <f t="shared" si="4"/>
        <v>2419202.59</v>
      </c>
      <c r="AH37" s="275">
        <f t="shared" si="5"/>
        <v>2052795.73</v>
      </c>
      <c r="AI37" s="269">
        <f t="shared" si="6"/>
        <v>366406.85999999987</v>
      </c>
    </row>
    <row r="38" spans="1:35" x14ac:dyDescent="0.2">
      <c r="A38" s="273" t="s">
        <v>286</v>
      </c>
      <c r="B38" s="273" t="s">
        <v>2</v>
      </c>
      <c r="C38" s="283">
        <v>1245</v>
      </c>
      <c r="D38" s="283" t="s">
        <v>634</v>
      </c>
      <c r="E38" s="252" t="s">
        <v>2546</v>
      </c>
      <c r="F38" s="89">
        <v>393887.9</v>
      </c>
      <c r="G38" s="89">
        <v>7073.4</v>
      </c>
      <c r="H38" s="89">
        <v>22492.58</v>
      </c>
      <c r="I38" s="252">
        <v>129268.72</v>
      </c>
      <c r="J38" s="252">
        <v>317472.17</v>
      </c>
      <c r="L38" s="232">
        <v>19540.32</v>
      </c>
      <c r="Q38" s="252">
        <v>-1111470.77</v>
      </c>
      <c r="R38" s="252">
        <v>1917883.16</v>
      </c>
      <c r="S38" s="73">
        <v>522615.21</v>
      </c>
      <c r="T38" s="73">
        <v>57000</v>
      </c>
      <c r="U38" s="73">
        <v>470.2</v>
      </c>
      <c r="V38" s="73">
        <v>693970</v>
      </c>
      <c r="W38" s="73">
        <v>20197</v>
      </c>
      <c r="X38" s="90">
        <v>928895</v>
      </c>
      <c r="AA38" s="90">
        <v>208529.55</v>
      </c>
      <c r="AB38" s="90">
        <v>80187.8</v>
      </c>
      <c r="AD38" s="267">
        <f t="shared" si="1"/>
        <v>423453.88000000006</v>
      </c>
      <c r="AE38" s="274">
        <f t="shared" si="2"/>
        <v>19540.32</v>
      </c>
      <c r="AF38" s="288">
        <f t="shared" si="3"/>
        <v>403913.56000000006</v>
      </c>
      <c r="AG38" s="289">
        <f t="shared" si="4"/>
        <v>1294252.4099999999</v>
      </c>
      <c r="AH38" s="275">
        <f t="shared" si="5"/>
        <v>1217612.3500000001</v>
      </c>
      <c r="AI38" s="269">
        <f t="shared" si="6"/>
        <v>76640.059999999823</v>
      </c>
    </row>
    <row r="39" spans="1:35" x14ac:dyDescent="0.2">
      <c r="A39" s="273" t="s">
        <v>286</v>
      </c>
      <c r="B39" s="273" t="s">
        <v>2</v>
      </c>
      <c r="C39" s="283">
        <v>5421</v>
      </c>
      <c r="D39" s="283" t="s">
        <v>635</v>
      </c>
      <c r="E39" s="252" t="s">
        <v>2547</v>
      </c>
      <c r="F39" s="89">
        <v>868798.18</v>
      </c>
      <c r="G39" s="89">
        <v>0</v>
      </c>
      <c r="H39" s="89">
        <v>96973.22</v>
      </c>
      <c r="I39" s="252">
        <v>261945.08</v>
      </c>
      <c r="J39" s="252">
        <v>1136162.76</v>
      </c>
      <c r="L39" s="232">
        <v>1500</v>
      </c>
      <c r="N39" s="232">
        <v>0</v>
      </c>
      <c r="Q39" s="252">
        <v>-175946.09</v>
      </c>
      <c r="R39" s="252">
        <v>2205072.4900000002</v>
      </c>
      <c r="S39" s="73">
        <v>1222763.43</v>
      </c>
      <c r="T39" s="73">
        <v>118900</v>
      </c>
      <c r="U39" s="73">
        <v>2615.73</v>
      </c>
      <c r="V39" s="73">
        <v>964830</v>
      </c>
      <c r="W39" s="73">
        <v>16439</v>
      </c>
      <c r="X39" s="90">
        <v>1348770</v>
      </c>
      <c r="AA39" s="90">
        <v>389297.88</v>
      </c>
      <c r="AB39" s="90">
        <v>140001.44</v>
      </c>
      <c r="AC39" s="90">
        <v>600</v>
      </c>
      <c r="AD39" s="267">
        <f t="shared" si="1"/>
        <v>965771.4</v>
      </c>
      <c r="AE39" s="274">
        <f t="shared" si="2"/>
        <v>1500</v>
      </c>
      <c r="AF39" s="288">
        <f t="shared" si="3"/>
        <v>964271.4</v>
      </c>
      <c r="AG39" s="289">
        <f t="shared" si="4"/>
        <v>2325548.16</v>
      </c>
      <c r="AH39" s="275">
        <f t="shared" si="5"/>
        <v>1878669.3199999998</v>
      </c>
      <c r="AI39" s="269">
        <f t="shared" si="6"/>
        <v>446878.84000000032</v>
      </c>
    </row>
    <row r="40" spans="1:35" x14ac:dyDescent="0.2">
      <c r="A40" s="273" t="s">
        <v>286</v>
      </c>
      <c r="B40" s="273" t="s">
        <v>2</v>
      </c>
      <c r="C40" s="283">
        <v>3481</v>
      </c>
      <c r="D40" s="283" t="s">
        <v>636</v>
      </c>
      <c r="E40" s="252" t="s">
        <v>2548</v>
      </c>
      <c r="F40" s="89">
        <v>814056.22</v>
      </c>
      <c r="G40" s="89">
        <v>23250</v>
      </c>
      <c r="H40" s="89">
        <v>104469.24</v>
      </c>
      <c r="I40" s="252">
        <v>2196056.2000000002</v>
      </c>
      <c r="J40" s="252">
        <v>726594.46</v>
      </c>
      <c r="L40" s="232">
        <v>53074.83</v>
      </c>
      <c r="Q40" s="252">
        <v>1611769.95</v>
      </c>
      <c r="R40" s="252">
        <v>1879861.02</v>
      </c>
      <c r="S40" s="73">
        <v>1310604.8</v>
      </c>
      <c r="T40" s="73">
        <v>290000</v>
      </c>
      <c r="U40" s="73">
        <v>887.01</v>
      </c>
      <c r="V40" s="73">
        <v>833700</v>
      </c>
      <c r="X40" s="90">
        <v>1438540</v>
      </c>
      <c r="AA40" s="90">
        <v>459008.13</v>
      </c>
      <c r="AB40" s="90">
        <v>89615.360000000001</v>
      </c>
      <c r="AD40" s="267">
        <f t="shared" si="1"/>
        <v>941775.46</v>
      </c>
      <c r="AE40" s="274">
        <f t="shared" si="2"/>
        <v>53074.83</v>
      </c>
      <c r="AF40" s="288">
        <f t="shared" si="3"/>
        <v>888700.63</v>
      </c>
      <c r="AG40" s="289">
        <f t="shared" si="4"/>
        <v>2435191.81</v>
      </c>
      <c r="AH40" s="275">
        <f t="shared" si="5"/>
        <v>1987163.49</v>
      </c>
      <c r="AI40" s="269">
        <f t="shared" si="6"/>
        <v>448028.32000000007</v>
      </c>
    </row>
    <row r="41" spans="1:35" x14ac:dyDescent="0.2">
      <c r="A41" s="273" t="s">
        <v>286</v>
      </c>
      <c r="B41" s="273" t="s">
        <v>2</v>
      </c>
      <c r="C41" s="283">
        <v>3499</v>
      </c>
      <c r="D41" s="283" t="s">
        <v>637</v>
      </c>
      <c r="E41" s="252" t="s">
        <v>2549</v>
      </c>
      <c r="F41" s="89">
        <v>1087824.08</v>
      </c>
      <c r="G41" s="89">
        <v>25922</v>
      </c>
      <c r="H41" s="89">
        <v>83727.679999999993</v>
      </c>
      <c r="I41" s="252">
        <v>641089.71</v>
      </c>
      <c r="J41" s="252">
        <v>538918.77</v>
      </c>
      <c r="L41" s="232">
        <v>30500</v>
      </c>
      <c r="Q41" s="252">
        <v>-1711979.96</v>
      </c>
      <c r="R41" s="252">
        <v>3832429.73</v>
      </c>
      <c r="S41" s="73">
        <v>1118359.2</v>
      </c>
      <c r="T41" s="73">
        <v>260800</v>
      </c>
      <c r="U41" s="73">
        <v>1450.35</v>
      </c>
      <c r="V41" s="73">
        <v>1542900</v>
      </c>
      <c r="W41" s="73">
        <v>3772.5</v>
      </c>
      <c r="X41" s="90">
        <v>2083277</v>
      </c>
      <c r="AA41" s="90">
        <v>385405.7</v>
      </c>
      <c r="AB41" s="90">
        <v>137400.88</v>
      </c>
      <c r="AC41" s="90">
        <v>2400</v>
      </c>
      <c r="AD41" s="267">
        <f t="shared" si="1"/>
        <v>1197473.76</v>
      </c>
      <c r="AE41" s="274">
        <f t="shared" si="2"/>
        <v>30500</v>
      </c>
      <c r="AF41" s="288">
        <f t="shared" si="3"/>
        <v>1166973.76</v>
      </c>
      <c r="AG41" s="289">
        <f t="shared" si="4"/>
        <v>2927282.05</v>
      </c>
      <c r="AH41" s="275">
        <f t="shared" si="5"/>
        <v>2608483.58</v>
      </c>
      <c r="AI41" s="269">
        <f t="shared" si="6"/>
        <v>318798.46999999974</v>
      </c>
    </row>
    <row r="42" spans="1:35" x14ac:dyDescent="0.2">
      <c r="A42" s="273" t="s">
        <v>286</v>
      </c>
      <c r="B42" s="273" t="s">
        <v>2</v>
      </c>
      <c r="C42" s="283">
        <v>1888</v>
      </c>
      <c r="D42" s="283" t="s">
        <v>638</v>
      </c>
      <c r="E42" s="252" t="s">
        <v>2550</v>
      </c>
      <c r="F42" s="89">
        <v>427633.28</v>
      </c>
      <c r="G42" s="89">
        <v>0</v>
      </c>
      <c r="H42" s="89">
        <v>59533.4</v>
      </c>
      <c r="I42" s="252">
        <v>191229.65</v>
      </c>
      <c r="J42" s="252">
        <v>1653624.1</v>
      </c>
      <c r="L42" s="232">
        <v>25600</v>
      </c>
      <c r="Q42" s="252">
        <v>298327.61</v>
      </c>
      <c r="R42" s="252">
        <v>1975418.72</v>
      </c>
      <c r="S42" s="73">
        <v>849290.95</v>
      </c>
      <c r="T42" s="73">
        <v>69800</v>
      </c>
      <c r="U42" s="73">
        <v>425.51</v>
      </c>
      <c r="V42" s="73">
        <v>854880</v>
      </c>
      <c r="W42" s="73">
        <v>16272</v>
      </c>
      <c r="X42" s="90">
        <v>1221737</v>
      </c>
      <c r="AA42" s="90">
        <v>320843.2</v>
      </c>
      <c r="AB42" s="90">
        <v>133910.16</v>
      </c>
      <c r="AD42" s="267">
        <f t="shared" si="1"/>
        <v>487166.68000000005</v>
      </c>
      <c r="AE42" s="274">
        <f t="shared" si="2"/>
        <v>25600</v>
      </c>
      <c r="AF42" s="288">
        <f t="shared" si="3"/>
        <v>461566.68000000005</v>
      </c>
      <c r="AG42" s="289">
        <f t="shared" si="4"/>
        <v>1790668.46</v>
      </c>
      <c r="AH42" s="275">
        <f t="shared" si="5"/>
        <v>1676490.3599999999</v>
      </c>
      <c r="AI42" s="269">
        <f t="shared" si="6"/>
        <v>114178.10000000009</v>
      </c>
    </row>
    <row r="43" spans="1:35" x14ac:dyDescent="0.2">
      <c r="A43" s="273" t="s">
        <v>286</v>
      </c>
      <c r="B43" s="273" t="s">
        <v>2</v>
      </c>
      <c r="C43" s="283">
        <v>1651</v>
      </c>
      <c r="D43" s="283" t="s">
        <v>639</v>
      </c>
      <c r="E43" s="252" t="s">
        <v>2551</v>
      </c>
      <c r="F43" s="89">
        <v>433989.37</v>
      </c>
      <c r="G43" s="89">
        <v>2648.75</v>
      </c>
      <c r="H43" s="89">
        <v>28287.599999999999</v>
      </c>
      <c r="I43" s="252">
        <v>110795.4</v>
      </c>
      <c r="J43" s="252">
        <v>138858.94</v>
      </c>
      <c r="L43" s="232">
        <v>20351.12</v>
      </c>
      <c r="Q43" s="252">
        <v>-912474.48</v>
      </c>
      <c r="R43" s="252">
        <v>1580455.21</v>
      </c>
      <c r="S43" s="73">
        <v>537780.64</v>
      </c>
      <c r="T43" s="73">
        <v>55140</v>
      </c>
      <c r="U43" s="73">
        <v>552.15</v>
      </c>
      <c r="V43" s="73">
        <v>761160</v>
      </c>
      <c r="W43" s="73">
        <v>37296</v>
      </c>
      <c r="X43" s="90">
        <v>994200</v>
      </c>
      <c r="AA43" s="90">
        <v>204996.58</v>
      </c>
      <c r="AB43" s="90">
        <v>84844</v>
      </c>
      <c r="AD43" s="267">
        <f t="shared" si="1"/>
        <v>464925.72</v>
      </c>
      <c r="AE43" s="274">
        <f t="shared" si="2"/>
        <v>20351.12</v>
      </c>
      <c r="AF43" s="288">
        <f t="shared" si="3"/>
        <v>444574.6</v>
      </c>
      <c r="AG43" s="289">
        <f t="shared" si="4"/>
        <v>1391928.79</v>
      </c>
      <c r="AH43" s="275">
        <f t="shared" si="5"/>
        <v>1284040.58</v>
      </c>
      <c r="AI43" s="269">
        <f t="shared" si="6"/>
        <v>107888.20999999996</v>
      </c>
    </row>
    <row r="44" spans="1:35" x14ac:dyDescent="0.2">
      <c r="A44" s="273" t="s">
        <v>286</v>
      </c>
      <c r="B44" s="273" t="s">
        <v>2</v>
      </c>
      <c r="C44" s="283">
        <v>3959</v>
      </c>
      <c r="D44" s="283" t="s">
        <v>640</v>
      </c>
      <c r="E44" s="252" t="s">
        <v>2552</v>
      </c>
      <c r="F44" s="89">
        <v>1322725.48</v>
      </c>
      <c r="G44" s="89">
        <v>0</v>
      </c>
      <c r="H44" s="89">
        <v>77828.84</v>
      </c>
      <c r="I44" s="252">
        <v>463519.96</v>
      </c>
      <c r="J44" s="252">
        <v>569235.94999999995</v>
      </c>
      <c r="L44" s="232">
        <v>20150</v>
      </c>
      <c r="Q44" s="252">
        <v>-1003216.88</v>
      </c>
      <c r="R44" s="252">
        <v>2583577.5299999998</v>
      </c>
      <c r="S44" s="73">
        <v>874752.26</v>
      </c>
      <c r="T44" s="73">
        <v>839000</v>
      </c>
      <c r="U44" s="73">
        <v>831.94</v>
      </c>
      <c r="V44" s="73">
        <v>1008680</v>
      </c>
      <c r="W44" s="73">
        <v>560</v>
      </c>
      <c r="X44" s="90">
        <v>1315941</v>
      </c>
      <c r="AA44" s="90">
        <v>404258.62</v>
      </c>
      <c r="AB44" s="90">
        <v>133968</v>
      </c>
      <c r="AD44" s="267">
        <f t="shared" si="1"/>
        <v>1400554.32</v>
      </c>
      <c r="AE44" s="274">
        <f t="shared" si="2"/>
        <v>20150</v>
      </c>
      <c r="AF44" s="288">
        <f t="shared" si="3"/>
        <v>1380404.32</v>
      </c>
      <c r="AG44" s="289">
        <f t="shared" si="4"/>
        <v>2723824.2</v>
      </c>
      <c r="AH44" s="275">
        <f t="shared" si="5"/>
        <v>1854167.62</v>
      </c>
      <c r="AI44" s="269">
        <f t="shared" si="6"/>
        <v>869656.58000000007</v>
      </c>
    </row>
    <row r="45" spans="1:35" x14ac:dyDescent="0.2">
      <c r="A45" s="273" t="s">
        <v>286</v>
      </c>
      <c r="B45" s="273" t="s">
        <v>2</v>
      </c>
      <c r="C45" s="283">
        <v>2503</v>
      </c>
      <c r="D45" s="283" t="s">
        <v>641</v>
      </c>
      <c r="E45" s="252" t="s">
        <v>2553</v>
      </c>
      <c r="F45" s="89">
        <v>418738.76</v>
      </c>
      <c r="G45" s="89">
        <v>3124.75</v>
      </c>
      <c r="H45" s="89">
        <v>21531.13</v>
      </c>
      <c r="I45" s="252">
        <v>242535.23</v>
      </c>
      <c r="J45" s="252">
        <v>649255.18000000005</v>
      </c>
      <c r="Q45" s="252">
        <v>-509530.11</v>
      </c>
      <c r="R45" s="252">
        <v>1850667.12</v>
      </c>
      <c r="S45" s="73">
        <v>384630.25</v>
      </c>
      <c r="U45" s="73">
        <v>97.9</v>
      </c>
      <c r="V45" s="73">
        <v>560420</v>
      </c>
      <c r="X45" s="90">
        <v>670880</v>
      </c>
      <c r="AA45" s="90">
        <v>206224.59</v>
      </c>
      <c r="AB45" s="90">
        <v>40783.519999999997</v>
      </c>
      <c r="AD45" s="267">
        <f t="shared" si="1"/>
        <v>443394.64</v>
      </c>
      <c r="AE45" s="274">
        <f t="shared" si="2"/>
        <v>0</v>
      </c>
      <c r="AF45" s="288">
        <f t="shared" si="3"/>
        <v>443394.64</v>
      </c>
      <c r="AG45" s="289">
        <f t="shared" si="4"/>
        <v>945148.15</v>
      </c>
      <c r="AH45" s="275">
        <f t="shared" si="5"/>
        <v>917888.11</v>
      </c>
      <c r="AI45" s="269">
        <f t="shared" si="6"/>
        <v>27260.040000000037</v>
      </c>
    </row>
    <row r="46" spans="1:35" x14ac:dyDescent="0.2">
      <c r="A46" s="273" t="s">
        <v>286</v>
      </c>
      <c r="B46" s="273" t="s">
        <v>2</v>
      </c>
      <c r="C46" s="283">
        <v>3619</v>
      </c>
      <c r="D46" s="283" t="s">
        <v>642</v>
      </c>
      <c r="E46" s="252" t="s">
        <v>2554</v>
      </c>
      <c r="F46" s="89">
        <v>304908.26</v>
      </c>
      <c r="G46" s="89">
        <v>13434</v>
      </c>
      <c r="H46" s="89">
        <v>62517.53</v>
      </c>
      <c r="I46" s="252">
        <v>291674.68</v>
      </c>
      <c r="J46" s="252">
        <v>466269.09</v>
      </c>
      <c r="Q46" s="252">
        <v>-2065072.41</v>
      </c>
      <c r="R46" s="252">
        <v>3139393.79</v>
      </c>
      <c r="S46" s="73">
        <v>1149191.3899999999</v>
      </c>
      <c r="T46" s="73">
        <v>60000</v>
      </c>
      <c r="U46" s="73">
        <v>349.32</v>
      </c>
      <c r="V46" s="73">
        <v>996490</v>
      </c>
      <c r="X46" s="90">
        <v>1578878</v>
      </c>
      <c r="AA46" s="90">
        <v>378895.25</v>
      </c>
      <c r="AB46" s="90">
        <v>140785.28</v>
      </c>
      <c r="AD46" s="267">
        <f t="shared" si="1"/>
        <v>380859.79000000004</v>
      </c>
      <c r="AE46" s="274">
        <f t="shared" si="2"/>
        <v>0</v>
      </c>
      <c r="AF46" s="288">
        <f t="shared" si="3"/>
        <v>380859.79000000004</v>
      </c>
      <c r="AG46" s="289">
        <f t="shared" si="4"/>
        <v>2206030.71</v>
      </c>
      <c r="AH46" s="275">
        <f t="shared" si="5"/>
        <v>2098558.5299999998</v>
      </c>
      <c r="AI46" s="269">
        <f t="shared" si="6"/>
        <v>107472.18000000017</v>
      </c>
    </row>
    <row r="47" spans="1:35" x14ac:dyDescent="0.2">
      <c r="A47" s="273" t="s">
        <v>286</v>
      </c>
      <c r="B47" s="273" t="s">
        <v>2</v>
      </c>
      <c r="C47" s="283">
        <v>2593</v>
      </c>
      <c r="D47" s="283" t="s">
        <v>643</v>
      </c>
      <c r="E47" s="252" t="s">
        <v>2555</v>
      </c>
      <c r="F47" s="89">
        <v>202673.17</v>
      </c>
      <c r="G47" s="89">
        <v>160</v>
      </c>
      <c r="H47" s="89">
        <v>72925.95</v>
      </c>
      <c r="I47" s="252">
        <v>194865.84</v>
      </c>
      <c r="J47" s="252">
        <v>840815.45</v>
      </c>
      <c r="Q47" s="252">
        <v>-1233203.54</v>
      </c>
      <c r="R47" s="252">
        <v>2592803.14</v>
      </c>
      <c r="S47" s="73">
        <v>584223.99</v>
      </c>
      <c r="U47" s="73">
        <v>320.01</v>
      </c>
      <c r="V47" s="73">
        <v>1004430</v>
      </c>
      <c r="W47" s="73">
        <v>250</v>
      </c>
      <c r="X47" s="90">
        <v>1156220</v>
      </c>
      <c r="AA47" s="90">
        <v>288058.23</v>
      </c>
      <c r="AB47" s="90">
        <v>127558.96</v>
      </c>
      <c r="AD47" s="267">
        <f t="shared" si="1"/>
        <v>275759.12</v>
      </c>
      <c r="AE47" s="274">
        <f t="shared" si="2"/>
        <v>0</v>
      </c>
      <c r="AF47" s="288">
        <f t="shared" si="3"/>
        <v>275759.12</v>
      </c>
      <c r="AG47" s="289">
        <f t="shared" si="4"/>
        <v>1589224</v>
      </c>
      <c r="AH47" s="275">
        <f t="shared" si="5"/>
        <v>1571837.19</v>
      </c>
      <c r="AI47" s="269">
        <f t="shared" si="6"/>
        <v>17386.810000000056</v>
      </c>
    </row>
    <row r="48" spans="1:35" x14ac:dyDescent="0.2">
      <c r="A48" s="273" t="s">
        <v>286</v>
      </c>
      <c r="B48" s="273" t="s">
        <v>2</v>
      </c>
      <c r="C48" s="283">
        <v>1622</v>
      </c>
      <c r="D48" s="283" t="s">
        <v>644</v>
      </c>
      <c r="E48" s="252" t="s">
        <v>2556</v>
      </c>
      <c r="F48" s="89">
        <v>450117.72</v>
      </c>
      <c r="G48" s="89">
        <v>25000</v>
      </c>
      <c r="H48" s="89">
        <v>58412.34</v>
      </c>
      <c r="I48" s="252">
        <v>110660.65</v>
      </c>
      <c r="J48" s="252">
        <v>349482.11</v>
      </c>
      <c r="L48" s="232">
        <v>28497.66</v>
      </c>
      <c r="Q48" s="252">
        <v>-1235855.6299999999</v>
      </c>
      <c r="R48" s="252">
        <v>2213150.63</v>
      </c>
      <c r="S48" s="73">
        <v>368373.47</v>
      </c>
      <c r="T48" s="73">
        <v>25000</v>
      </c>
      <c r="U48" s="73">
        <v>862.83</v>
      </c>
      <c r="V48" s="73">
        <v>898460</v>
      </c>
      <c r="W48" s="73">
        <v>21010.01</v>
      </c>
      <c r="X48" s="90">
        <v>963820</v>
      </c>
      <c r="AA48" s="90">
        <v>269477.99</v>
      </c>
      <c r="AB48" s="90">
        <v>43270.16</v>
      </c>
      <c r="AD48" s="267">
        <f t="shared" si="1"/>
        <v>533530.05999999994</v>
      </c>
      <c r="AE48" s="274">
        <f t="shared" si="2"/>
        <v>28497.66</v>
      </c>
      <c r="AF48" s="288">
        <f t="shared" si="3"/>
        <v>505032.39999999997</v>
      </c>
      <c r="AG48" s="289">
        <f t="shared" si="4"/>
        <v>1313706.31</v>
      </c>
      <c r="AH48" s="275">
        <f t="shared" si="5"/>
        <v>1276568.1499999999</v>
      </c>
      <c r="AI48" s="269">
        <f t="shared" si="6"/>
        <v>37138.160000000149</v>
      </c>
    </row>
    <row r="49" spans="1:35" x14ac:dyDescent="0.2">
      <c r="A49" s="273" t="s">
        <v>286</v>
      </c>
      <c r="B49" s="273" t="s">
        <v>2</v>
      </c>
      <c r="C49" s="283">
        <v>2164</v>
      </c>
      <c r="D49" s="283" t="s">
        <v>645</v>
      </c>
      <c r="E49" s="252" t="s">
        <v>2557</v>
      </c>
      <c r="F49" s="89">
        <v>280344.98</v>
      </c>
      <c r="G49" s="89">
        <v>24960</v>
      </c>
      <c r="H49" s="89">
        <v>31363.81</v>
      </c>
      <c r="I49" s="252">
        <v>1457642.91</v>
      </c>
      <c r="J49" s="252">
        <v>550562.04</v>
      </c>
      <c r="L49" s="232">
        <v>3400</v>
      </c>
      <c r="Q49" s="252">
        <v>186534.9</v>
      </c>
      <c r="R49" s="252">
        <v>2118686.35</v>
      </c>
      <c r="S49" s="73">
        <v>547430.97</v>
      </c>
      <c r="U49" s="73">
        <v>312.07</v>
      </c>
      <c r="V49" s="73">
        <v>765250</v>
      </c>
      <c r="W49" s="73">
        <v>200</v>
      </c>
      <c r="X49" s="90">
        <v>917435</v>
      </c>
      <c r="AA49" s="90">
        <v>225440.67</v>
      </c>
      <c r="AB49" s="90">
        <v>113370.88</v>
      </c>
      <c r="AD49" s="267">
        <f t="shared" si="1"/>
        <v>336668.79</v>
      </c>
      <c r="AE49" s="274">
        <f t="shared" si="2"/>
        <v>3400</v>
      </c>
      <c r="AF49" s="288">
        <f t="shared" si="3"/>
        <v>333268.78999999998</v>
      </c>
      <c r="AG49" s="289">
        <f t="shared" si="4"/>
        <v>1313193.04</v>
      </c>
      <c r="AH49" s="275">
        <f t="shared" si="5"/>
        <v>1256246.5499999998</v>
      </c>
      <c r="AI49" s="269">
        <f t="shared" si="6"/>
        <v>56946.490000000224</v>
      </c>
    </row>
    <row r="50" spans="1:35" x14ac:dyDescent="0.2">
      <c r="A50" s="273" t="s">
        <v>289</v>
      </c>
      <c r="B50" s="273" t="s">
        <v>3</v>
      </c>
      <c r="C50" s="283">
        <v>5944</v>
      </c>
      <c r="D50" s="283" t="s">
        <v>646</v>
      </c>
      <c r="E50" s="252" t="s">
        <v>2558</v>
      </c>
      <c r="F50" s="89">
        <v>870237.45</v>
      </c>
      <c r="G50" s="89">
        <v>0</v>
      </c>
      <c r="H50" s="89">
        <v>55628.44</v>
      </c>
      <c r="I50" s="252">
        <v>907116.53</v>
      </c>
      <c r="J50" s="252">
        <v>240008.29</v>
      </c>
      <c r="L50" s="232">
        <v>0</v>
      </c>
      <c r="Q50" s="252">
        <v>-1394410.94</v>
      </c>
      <c r="R50" s="252">
        <v>3206691.97</v>
      </c>
      <c r="S50" s="73">
        <v>1304565.73</v>
      </c>
      <c r="T50" s="73">
        <v>252900</v>
      </c>
      <c r="U50" s="73">
        <v>1194.68</v>
      </c>
      <c r="V50" s="73">
        <v>1512587</v>
      </c>
      <c r="W50" s="73">
        <v>2307</v>
      </c>
      <c r="X50" s="90">
        <v>1942347</v>
      </c>
      <c r="AA50" s="90">
        <v>464356.57</v>
      </c>
      <c r="AB50" s="90">
        <v>134364.16</v>
      </c>
      <c r="AC50" s="90">
        <v>191</v>
      </c>
      <c r="AD50" s="267">
        <f t="shared" si="1"/>
        <v>925865.8899999999</v>
      </c>
      <c r="AE50" s="274">
        <f t="shared" si="2"/>
        <v>0</v>
      </c>
      <c r="AF50" s="288">
        <f t="shared" si="3"/>
        <v>925865.8899999999</v>
      </c>
      <c r="AG50" s="289">
        <f t="shared" si="4"/>
        <v>3073554.41</v>
      </c>
      <c r="AH50" s="275">
        <f t="shared" si="5"/>
        <v>2541258.73</v>
      </c>
      <c r="AI50" s="269">
        <f t="shared" si="6"/>
        <v>532295.68000000017</v>
      </c>
    </row>
    <row r="51" spans="1:35" x14ac:dyDescent="0.2">
      <c r="A51" s="273" t="s">
        <v>289</v>
      </c>
      <c r="B51" s="273" t="s">
        <v>3</v>
      </c>
      <c r="C51" s="283">
        <v>5439</v>
      </c>
      <c r="D51" s="283" t="s">
        <v>647</v>
      </c>
      <c r="E51" s="252" t="s">
        <v>2559</v>
      </c>
      <c r="F51" s="89">
        <v>630077.29</v>
      </c>
      <c r="G51" s="89">
        <v>0</v>
      </c>
      <c r="H51" s="89">
        <v>158893.88</v>
      </c>
      <c r="I51" s="252">
        <v>4</v>
      </c>
      <c r="J51" s="252">
        <v>1242808.6599999999</v>
      </c>
      <c r="L51" s="232">
        <v>110250</v>
      </c>
      <c r="N51" s="232">
        <v>0</v>
      </c>
      <c r="Q51" s="252">
        <v>-953932.85</v>
      </c>
      <c r="R51" s="252">
        <v>2598703.46</v>
      </c>
      <c r="S51" s="73">
        <v>1864830.99</v>
      </c>
      <c r="T51" s="73">
        <v>32500</v>
      </c>
      <c r="U51" s="73">
        <v>700.84</v>
      </c>
      <c r="V51" s="73">
        <v>1257180</v>
      </c>
      <c r="W51" s="73">
        <v>62654</v>
      </c>
      <c r="X51" s="90">
        <v>2112228</v>
      </c>
      <c r="AA51" s="90">
        <v>382704.47</v>
      </c>
      <c r="AB51" s="90">
        <v>280078.14</v>
      </c>
      <c r="AC51" s="90">
        <v>7800</v>
      </c>
      <c r="AD51" s="267">
        <f t="shared" si="1"/>
        <v>788971.17</v>
      </c>
      <c r="AE51" s="274">
        <f t="shared" si="2"/>
        <v>110250</v>
      </c>
      <c r="AF51" s="288">
        <f t="shared" si="3"/>
        <v>678721.17</v>
      </c>
      <c r="AG51" s="289">
        <f t="shared" si="4"/>
        <v>3217865.83</v>
      </c>
      <c r="AH51" s="275">
        <f t="shared" si="5"/>
        <v>2782810.61</v>
      </c>
      <c r="AI51" s="269">
        <f t="shared" si="6"/>
        <v>435055.2200000002</v>
      </c>
    </row>
    <row r="52" spans="1:35" x14ac:dyDescent="0.2">
      <c r="A52" s="273" t="s">
        <v>289</v>
      </c>
      <c r="B52" s="273" t="s">
        <v>3</v>
      </c>
      <c r="C52" s="283">
        <v>3683</v>
      </c>
      <c r="D52" s="283" t="s">
        <v>648</v>
      </c>
      <c r="E52" s="252" t="s">
        <v>2560</v>
      </c>
      <c r="F52" s="89">
        <v>635721.02</v>
      </c>
      <c r="G52" s="89">
        <v>0</v>
      </c>
      <c r="H52" s="89">
        <v>35651.78</v>
      </c>
      <c r="I52" s="252">
        <v>209242.08</v>
      </c>
      <c r="J52" s="252">
        <v>207772.57</v>
      </c>
      <c r="L52" s="232">
        <v>24225</v>
      </c>
      <c r="N52" s="232">
        <v>0</v>
      </c>
      <c r="Q52" s="252">
        <v>-1385848</v>
      </c>
      <c r="R52" s="252">
        <v>2341456.5299999998</v>
      </c>
      <c r="S52" s="73">
        <v>1055278.3899999999</v>
      </c>
      <c r="U52" s="73">
        <v>1065.24</v>
      </c>
      <c r="V52" s="73">
        <v>231742.5</v>
      </c>
      <c r="W52" s="73">
        <v>50000</v>
      </c>
      <c r="X52" s="90">
        <v>655857.30000000005</v>
      </c>
      <c r="AA52" s="90">
        <v>298698.67</v>
      </c>
      <c r="AB52" s="90">
        <v>132698.23999999999</v>
      </c>
      <c r="AD52" s="267">
        <f t="shared" si="1"/>
        <v>671372.80000000005</v>
      </c>
      <c r="AE52" s="274">
        <f t="shared" si="2"/>
        <v>24225</v>
      </c>
      <c r="AF52" s="288">
        <f t="shared" si="3"/>
        <v>647147.80000000005</v>
      </c>
      <c r="AG52" s="289">
        <f t="shared" si="4"/>
        <v>1338086.1299999999</v>
      </c>
      <c r="AH52" s="275">
        <f t="shared" si="5"/>
        <v>1087254.21</v>
      </c>
      <c r="AI52" s="269">
        <f t="shared" si="6"/>
        <v>250831.91999999993</v>
      </c>
    </row>
    <row r="53" spans="1:35" x14ac:dyDescent="0.2">
      <c r="A53" s="273" t="s">
        <v>289</v>
      </c>
      <c r="B53" s="273" t="s">
        <v>3</v>
      </c>
      <c r="C53" s="283">
        <v>10514</v>
      </c>
      <c r="D53" s="283" t="s">
        <v>649</v>
      </c>
      <c r="E53" s="252" t="s">
        <v>2561</v>
      </c>
      <c r="F53" s="89">
        <v>617683.09</v>
      </c>
      <c r="G53" s="89">
        <v>0</v>
      </c>
      <c r="H53" s="89">
        <v>100367.77</v>
      </c>
      <c r="I53" s="252">
        <v>2003921.87</v>
      </c>
      <c r="J53" s="252">
        <v>797656.03</v>
      </c>
      <c r="N53" s="232">
        <v>439.26</v>
      </c>
      <c r="Q53" s="252">
        <v>2008223.59</v>
      </c>
      <c r="R53" s="252">
        <v>1574485.41</v>
      </c>
      <c r="S53" s="73">
        <v>2541002.0299999998</v>
      </c>
      <c r="U53" s="73">
        <v>1487.93</v>
      </c>
      <c r="V53" s="73">
        <v>9008360</v>
      </c>
      <c r="X53" s="90">
        <v>10176943.4</v>
      </c>
      <c r="AA53" s="90">
        <v>897303.82</v>
      </c>
      <c r="AB53" s="90">
        <v>302091.24</v>
      </c>
      <c r="AD53" s="267">
        <f t="shared" si="1"/>
        <v>718050.86</v>
      </c>
      <c r="AE53" s="274">
        <f t="shared" si="2"/>
        <v>439.26</v>
      </c>
      <c r="AF53" s="288">
        <f t="shared" si="3"/>
        <v>717611.6</v>
      </c>
      <c r="AG53" s="289">
        <f t="shared" si="4"/>
        <v>11550849.960000001</v>
      </c>
      <c r="AH53" s="275">
        <f t="shared" si="5"/>
        <v>11376338.460000001</v>
      </c>
      <c r="AI53" s="269">
        <f t="shared" si="6"/>
        <v>174511.5</v>
      </c>
    </row>
    <row r="54" spans="1:35" x14ac:dyDescent="0.2">
      <c r="A54" s="273" t="s">
        <v>289</v>
      </c>
      <c r="B54" s="273" t="s">
        <v>3</v>
      </c>
      <c r="C54" s="283">
        <v>1578</v>
      </c>
      <c r="D54" s="283" t="s">
        <v>650</v>
      </c>
      <c r="E54" s="252" t="s">
        <v>2562</v>
      </c>
      <c r="F54" s="89">
        <v>284103.21999999997</v>
      </c>
      <c r="G54" s="89">
        <v>0</v>
      </c>
      <c r="H54" s="89">
        <v>31093.55</v>
      </c>
      <c r="I54" s="252">
        <v>2</v>
      </c>
      <c r="J54" s="252">
        <v>72408.36</v>
      </c>
      <c r="L54" s="232">
        <v>13500</v>
      </c>
      <c r="N54" s="232">
        <v>28.72</v>
      </c>
      <c r="Q54" s="252">
        <v>-1250983.1100000001</v>
      </c>
      <c r="R54" s="252">
        <v>1566508.7</v>
      </c>
      <c r="S54" s="73">
        <v>644004.24</v>
      </c>
      <c r="U54" s="73">
        <v>550.42999999999995</v>
      </c>
      <c r="V54" s="73">
        <v>1089572</v>
      </c>
      <c r="X54" s="90">
        <v>1384111</v>
      </c>
      <c r="AA54" s="90">
        <v>240481.53</v>
      </c>
      <c r="AB54" s="90">
        <v>15256.32</v>
      </c>
      <c r="AD54" s="267">
        <f t="shared" si="1"/>
        <v>315196.76999999996</v>
      </c>
      <c r="AE54" s="274">
        <f t="shared" si="2"/>
        <v>13528.72</v>
      </c>
      <c r="AF54" s="288">
        <f t="shared" si="3"/>
        <v>301668.05</v>
      </c>
      <c r="AG54" s="289">
        <f t="shared" si="4"/>
        <v>1734126.67</v>
      </c>
      <c r="AH54" s="275">
        <f t="shared" si="5"/>
        <v>1639848.85</v>
      </c>
      <c r="AI54" s="269">
        <f t="shared" si="6"/>
        <v>94277.819999999832</v>
      </c>
    </row>
    <row r="55" spans="1:35" x14ac:dyDescent="0.2">
      <c r="A55" s="273" t="s">
        <v>289</v>
      </c>
      <c r="B55" s="273" t="s">
        <v>3</v>
      </c>
      <c r="C55" s="283">
        <v>3503</v>
      </c>
      <c r="D55" s="283" t="s">
        <v>651</v>
      </c>
      <c r="E55" s="252" t="s">
        <v>2563</v>
      </c>
      <c r="F55" s="89">
        <v>242035.05</v>
      </c>
      <c r="G55" s="89">
        <v>0</v>
      </c>
      <c r="H55" s="89">
        <v>12982.08</v>
      </c>
      <c r="I55" s="252">
        <v>11944.88</v>
      </c>
      <c r="J55" s="252">
        <v>93815.8</v>
      </c>
      <c r="L55" s="232">
        <v>16750</v>
      </c>
      <c r="Q55" s="252">
        <v>-2189294.04</v>
      </c>
      <c r="R55" s="252">
        <v>2534998.48</v>
      </c>
      <c r="S55" s="73">
        <v>886188.6</v>
      </c>
      <c r="U55" s="73">
        <v>469.83</v>
      </c>
      <c r="V55" s="73">
        <v>1385378</v>
      </c>
      <c r="W55" s="73">
        <v>22014</v>
      </c>
      <c r="X55" s="90">
        <v>1785138</v>
      </c>
      <c r="AA55" s="90">
        <v>422423.58</v>
      </c>
      <c r="AB55" s="90">
        <v>26588.48</v>
      </c>
      <c r="AD55" s="267">
        <f t="shared" si="1"/>
        <v>255017.12999999998</v>
      </c>
      <c r="AE55" s="274">
        <f t="shared" si="2"/>
        <v>16750</v>
      </c>
      <c r="AF55" s="288">
        <f t="shared" si="3"/>
        <v>238267.12999999998</v>
      </c>
      <c r="AG55" s="289">
        <f t="shared" si="4"/>
        <v>2294050.4299999997</v>
      </c>
      <c r="AH55" s="275">
        <f t="shared" si="5"/>
        <v>2234150.06</v>
      </c>
      <c r="AI55" s="269">
        <f t="shared" si="6"/>
        <v>59900.369999999646</v>
      </c>
    </row>
    <row r="56" spans="1:35" x14ac:dyDescent="0.2">
      <c r="A56" s="273" t="s">
        <v>289</v>
      </c>
      <c r="B56" s="273" t="s">
        <v>3</v>
      </c>
      <c r="C56" s="283">
        <v>5709</v>
      </c>
      <c r="D56" s="283" t="s">
        <v>652</v>
      </c>
      <c r="E56" s="252" t="s">
        <v>2564</v>
      </c>
      <c r="F56" s="89">
        <v>423576.14</v>
      </c>
      <c r="G56" s="89">
        <v>0</v>
      </c>
      <c r="H56" s="89">
        <v>44976.45</v>
      </c>
      <c r="I56" s="252">
        <v>159952.04</v>
      </c>
      <c r="J56" s="252">
        <v>254035.42</v>
      </c>
      <c r="L56" s="232">
        <v>22215</v>
      </c>
      <c r="Q56" s="252">
        <v>-1775597.1</v>
      </c>
      <c r="R56" s="252">
        <v>2415193.5099999998</v>
      </c>
      <c r="S56" s="73">
        <v>1185838.33</v>
      </c>
      <c r="U56" s="73">
        <v>592.1</v>
      </c>
      <c r="V56" s="73">
        <v>1222270</v>
      </c>
      <c r="W56" s="73">
        <v>100000</v>
      </c>
      <c r="X56" s="90">
        <v>1467102</v>
      </c>
      <c r="AA56" s="90">
        <v>558836.24</v>
      </c>
      <c r="AB56" s="90">
        <v>64793.55</v>
      </c>
      <c r="AD56" s="267">
        <f t="shared" si="1"/>
        <v>468552.59</v>
      </c>
      <c r="AE56" s="274">
        <f t="shared" si="2"/>
        <v>22215</v>
      </c>
      <c r="AF56" s="288">
        <f t="shared" si="3"/>
        <v>446337.59</v>
      </c>
      <c r="AG56" s="289">
        <f t="shared" si="4"/>
        <v>2508700.4300000002</v>
      </c>
      <c r="AH56" s="275">
        <f t="shared" si="5"/>
        <v>2090731.79</v>
      </c>
      <c r="AI56" s="269">
        <f t="shared" si="6"/>
        <v>417968.64000000013</v>
      </c>
    </row>
    <row r="57" spans="1:35" x14ac:dyDescent="0.2">
      <c r="A57" s="273" t="s">
        <v>289</v>
      </c>
      <c r="B57" s="273" t="s">
        <v>3</v>
      </c>
      <c r="C57" s="283">
        <v>2754</v>
      </c>
      <c r="D57" s="283" t="s">
        <v>653</v>
      </c>
      <c r="E57" s="252" t="s">
        <v>2565</v>
      </c>
      <c r="F57" s="89">
        <v>452919.85</v>
      </c>
      <c r="G57" s="89">
        <v>0</v>
      </c>
      <c r="H57" s="89">
        <v>49952.14</v>
      </c>
      <c r="I57" s="252">
        <v>255672.32000000001</v>
      </c>
      <c r="J57" s="252">
        <v>236209.03</v>
      </c>
      <c r="L57" s="232">
        <v>10103.73</v>
      </c>
      <c r="Q57" s="252">
        <v>-732421.06</v>
      </c>
      <c r="R57" s="252">
        <v>1430245.31</v>
      </c>
      <c r="S57" s="73">
        <v>681544.25</v>
      </c>
      <c r="T57" s="73">
        <v>173880</v>
      </c>
      <c r="U57" s="73">
        <v>320.02</v>
      </c>
      <c r="V57" s="73">
        <v>1082028</v>
      </c>
      <c r="X57" s="90">
        <v>1257149</v>
      </c>
      <c r="AA57" s="90">
        <v>206423.15</v>
      </c>
      <c r="AB57" s="90">
        <v>156953.76</v>
      </c>
      <c r="AD57" s="267">
        <f t="shared" si="1"/>
        <v>502871.99</v>
      </c>
      <c r="AE57" s="274">
        <f t="shared" si="2"/>
        <v>10103.73</v>
      </c>
      <c r="AF57" s="288">
        <f t="shared" si="3"/>
        <v>492768.26</v>
      </c>
      <c r="AG57" s="289">
        <f t="shared" si="4"/>
        <v>1937772.27</v>
      </c>
      <c r="AH57" s="275">
        <f t="shared" si="5"/>
        <v>1620525.91</v>
      </c>
      <c r="AI57" s="269">
        <f t="shared" si="6"/>
        <v>317246.3600000001</v>
      </c>
    </row>
    <row r="58" spans="1:35" x14ac:dyDescent="0.2">
      <c r="A58" s="273" t="s">
        <v>289</v>
      </c>
      <c r="B58" s="273" t="s">
        <v>3</v>
      </c>
      <c r="C58" s="283">
        <v>5299</v>
      </c>
      <c r="D58" s="283" t="s">
        <v>654</v>
      </c>
      <c r="E58" s="252" t="s">
        <v>2566</v>
      </c>
      <c r="F58" s="89">
        <v>507689.59</v>
      </c>
      <c r="G58" s="89">
        <v>0</v>
      </c>
      <c r="H58" s="89">
        <v>83996.66</v>
      </c>
      <c r="I58" s="252">
        <v>3</v>
      </c>
      <c r="J58" s="252">
        <v>1387896.88</v>
      </c>
      <c r="L58" s="232">
        <v>100</v>
      </c>
      <c r="N58" s="232">
        <v>0</v>
      </c>
      <c r="Q58" s="252">
        <v>-1124540.6499999999</v>
      </c>
      <c r="R58" s="252">
        <v>2897338.69</v>
      </c>
      <c r="S58" s="73">
        <v>1467424.42</v>
      </c>
      <c r="T58" s="73">
        <v>660335</v>
      </c>
      <c r="U58" s="73">
        <v>347.06</v>
      </c>
      <c r="V58" s="73">
        <v>1335546</v>
      </c>
      <c r="W58" s="73">
        <v>22140</v>
      </c>
      <c r="X58" s="90">
        <v>1787986.5</v>
      </c>
      <c r="AA58" s="90">
        <v>785082.53</v>
      </c>
      <c r="AB58" s="90">
        <v>291219.86</v>
      </c>
      <c r="AD58" s="267">
        <f t="shared" si="1"/>
        <v>591686.25</v>
      </c>
      <c r="AE58" s="274">
        <f t="shared" si="2"/>
        <v>100</v>
      </c>
      <c r="AF58" s="288">
        <f t="shared" si="3"/>
        <v>591586.25</v>
      </c>
      <c r="AG58" s="289">
        <f t="shared" si="4"/>
        <v>3485792.48</v>
      </c>
      <c r="AH58" s="275">
        <f t="shared" si="5"/>
        <v>2864288.89</v>
      </c>
      <c r="AI58" s="269">
        <f t="shared" si="6"/>
        <v>621503.58999999985</v>
      </c>
    </row>
    <row r="59" spans="1:35" x14ac:dyDescent="0.2">
      <c r="A59" s="273" t="s">
        <v>289</v>
      </c>
      <c r="B59" s="273" t="s">
        <v>3</v>
      </c>
      <c r="C59" s="283">
        <v>3522</v>
      </c>
      <c r="D59" s="283" t="s">
        <v>655</v>
      </c>
      <c r="E59" s="252" t="s">
        <v>2567</v>
      </c>
      <c r="F59" s="89">
        <v>253520.59</v>
      </c>
      <c r="G59" s="89">
        <v>0</v>
      </c>
      <c r="H59" s="89">
        <v>65643.274999999994</v>
      </c>
      <c r="I59" s="252">
        <v>2</v>
      </c>
      <c r="J59" s="252">
        <v>210089.36</v>
      </c>
      <c r="L59" s="232">
        <v>86400</v>
      </c>
      <c r="N59" s="232">
        <v>0</v>
      </c>
      <c r="Q59" s="252">
        <v>-3139617.21</v>
      </c>
      <c r="R59" s="252">
        <v>3457082.1</v>
      </c>
      <c r="S59" s="73">
        <v>989058.25</v>
      </c>
      <c r="U59" s="73">
        <v>401.8</v>
      </c>
      <c r="V59" s="73">
        <v>684677.5</v>
      </c>
      <c r="X59" s="90">
        <v>1130640.3</v>
      </c>
      <c r="AA59" s="90">
        <v>265612.755</v>
      </c>
      <c r="AB59" s="90">
        <v>76158.16</v>
      </c>
      <c r="AD59" s="267">
        <f t="shared" si="1"/>
        <v>319163.86499999999</v>
      </c>
      <c r="AE59" s="274">
        <f t="shared" si="2"/>
        <v>86400</v>
      </c>
      <c r="AF59" s="288">
        <f t="shared" si="3"/>
        <v>232763.86499999999</v>
      </c>
      <c r="AG59" s="289">
        <f t="shared" si="4"/>
        <v>1674137.55</v>
      </c>
      <c r="AH59" s="275">
        <f t="shared" si="5"/>
        <v>1472411.2150000001</v>
      </c>
      <c r="AI59" s="269">
        <f t="shared" si="6"/>
        <v>201726.33499999996</v>
      </c>
    </row>
    <row r="60" spans="1:35" x14ac:dyDescent="0.2">
      <c r="A60" s="273" t="s">
        <v>289</v>
      </c>
      <c r="B60" s="273" t="s">
        <v>3</v>
      </c>
      <c r="C60" s="283">
        <v>3001</v>
      </c>
      <c r="D60" s="283" t="s">
        <v>656</v>
      </c>
      <c r="E60" s="252" t="s">
        <v>2568</v>
      </c>
      <c r="F60" s="89">
        <v>154380.76</v>
      </c>
      <c r="G60" s="89">
        <v>0</v>
      </c>
      <c r="H60" s="89">
        <v>6110</v>
      </c>
      <c r="I60" s="252">
        <v>909873.61</v>
      </c>
      <c r="J60" s="252">
        <v>235941.21</v>
      </c>
      <c r="L60" s="232">
        <v>0</v>
      </c>
      <c r="Q60" s="252">
        <v>1174157.81</v>
      </c>
      <c r="R60" s="252">
        <v>339109.18</v>
      </c>
      <c r="S60" s="73">
        <v>717043.42</v>
      </c>
      <c r="U60" s="73">
        <v>430.21</v>
      </c>
      <c r="V60" s="73">
        <v>653332</v>
      </c>
      <c r="X60" s="90">
        <v>844292</v>
      </c>
      <c r="AA60" s="90">
        <v>436544</v>
      </c>
      <c r="AB60" s="90">
        <v>94497.04</v>
      </c>
      <c r="AC60" s="90">
        <v>189000</v>
      </c>
      <c r="AD60" s="267">
        <f t="shared" si="1"/>
        <v>160490.76</v>
      </c>
      <c r="AE60" s="274">
        <f t="shared" si="2"/>
        <v>0</v>
      </c>
      <c r="AF60" s="288">
        <f t="shared" si="3"/>
        <v>160490.76</v>
      </c>
      <c r="AG60" s="289">
        <f t="shared" si="4"/>
        <v>1370805.63</v>
      </c>
      <c r="AH60" s="275">
        <f t="shared" si="5"/>
        <v>1564333.04</v>
      </c>
      <c r="AI60" s="269">
        <f t="shared" si="6"/>
        <v>-193527.41000000015</v>
      </c>
    </row>
    <row r="61" spans="1:35" x14ac:dyDescent="0.2">
      <c r="A61" s="273" t="s">
        <v>289</v>
      </c>
      <c r="B61" s="273" t="s">
        <v>3</v>
      </c>
      <c r="C61" s="283">
        <v>1241</v>
      </c>
      <c r="D61" s="283" t="s">
        <v>657</v>
      </c>
      <c r="E61" s="252" t="s">
        <v>2569</v>
      </c>
      <c r="F61" s="89">
        <v>168812.31</v>
      </c>
      <c r="G61" s="89">
        <v>0</v>
      </c>
      <c r="H61" s="89">
        <v>82245.33</v>
      </c>
      <c r="I61" s="252">
        <v>241902.11</v>
      </c>
      <c r="J61" s="252">
        <v>75871.990000000005</v>
      </c>
      <c r="L61" s="232">
        <v>52505</v>
      </c>
      <c r="N61" s="232">
        <v>0</v>
      </c>
      <c r="Q61" s="252">
        <v>-1217116.1200000001</v>
      </c>
      <c r="R61" s="252">
        <v>1695206.85</v>
      </c>
      <c r="S61" s="73">
        <v>522701.12</v>
      </c>
      <c r="V61" s="73">
        <v>952330</v>
      </c>
      <c r="X61" s="90">
        <v>1162273.5</v>
      </c>
      <c r="AA61" s="90">
        <v>181329.71</v>
      </c>
      <c r="AB61" s="90">
        <v>45387.9</v>
      </c>
      <c r="AD61" s="267">
        <f t="shared" si="1"/>
        <v>251057.64</v>
      </c>
      <c r="AE61" s="274">
        <f t="shared" si="2"/>
        <v>52505</v>
      </c>
      <c r="AF61" s="288">
        <f t="shared" si="3"/>
        <v>198552.64</v>
      </c>
      <c r="AG61" s="289">
        <f t="shared" si="4"/>
        <v>1475031.12</v>
      </c>
      <c r="AH61" s="275">
        <f t="shared" si="5"/>
        <v>1388991.1099999999</v>
      </c>
      <c r="AI61" s="269">
        <f t="shared" si="6"/>
        <v>86040.010000000242</v>
      </c>
    </row>
    <row r="62" spans="1:35" x14ac:dyDescent="0.2">
      <c r="A62" s="273" t="s">
        <v>289</v>
      </c>
      <c r="B62" s="273" t="s">
        <v>3</v>
      </c>
      <c r="C62" s="283">
        <v>3625</v>
      </c>
      <c r="D62" s="283" t="s">
        <v>658</v>
      </c>
      <c r="E62" s="253" t="s">
        <v>2570</v>
      </c>
      <c r="F62" s="89">
        <v>575980.61</v>
      </c>
      <c r="G62" s="89">
        <v>0</v>
      </c>
      <c r="H62" s="89">
        <v>21920.61</v>
      </c>
      <c r="I62" s="252">
        <v>82268.52</v>
      </c>
      <c r="J62" s="252">
        <v>275320.77</v>
      </c>
      <c r="L62" s="232">
        <v>40643.74</v>
      </c>
      <c r="N62" s="232">
        <v>0</v>
      </c>
      <c r="Q62" s="252">
        <v>-1837905.27</v>
      </c>
      <c r="R62" s="252">
        <v>2729343.72</v>
      </c>
      <c r="S62" s="73">
        <v>1107250.25</v>
      </c>
      <c r="U62" s="73">
        <v>1032.3599999999999</v>
      </c>
      <c r="V62" s="73">
        <v>859814</v>
      </c>
      <c r="X62" s="90">
        <v>1335984.8</v>
      </c>
      <c r="AA62" s="90">
        <v>465945.63</v>
      </c>
      <c r="AB62" s="90">
        <v>101849.86</v>
      </c>
      <c r="AD62" s="267">
        <f t="shared" si="1"/>
        <v>597901.22</v>
      </c>
      <c r="AE62" s="274">
        <f t="shared" si="2"/>
        <v>40643.74</v>
      </c>
      <c r="AF62" s="288">
        <f t="shared" si="3"/>
        <v>557257.48</v>
      </c>
      <c r="AG62" s="289">
        <f t="shared" si="4"/>
        <v>1968096.61</v>
      </c>
      <c r="AH62" s="275">
        <f t="shared" si="5"/>
        <v>1903780.2900000003</v>
      </c>
      <c r="AI62" s="269">
        <f t="shared" si="6"/>
        <v>64316.319999999832</v>
      </c>
    </row>
    <row r="63" spans="1:35" x14ac:dyDescent="0.2">
      <c r="A63" s="273" t="s">
        <v>289</v>
      </c>
      <c r="B63" s="273" t="s">
        <v>3</v>
      </c>
      <c r="C63" s="283">
        <v>6304</v>
      </c>
      <c r="D63" s="283" t="s">
        <v>659</v>
      </c>
      <c r="E63" s="252" t="s">
        <v>2571</v>
      </c>
      <c r="F63" s="89">
        <v>740141.65</v>
      </c>
      <c r="G63" s="89">
        <v>0</v>
      </c>
      <c r="H63" s="89">
        <v>16726.8</v>
      </c>
      <c r="I63" s="252">
        <v>96322</v>
      </c>
      <c r="J63" s="252">
        <v>688171.96</v>
      </c>
      <c r="L63" s="232">
        <v>28193.7</v>
      </c>
      <c r="N63" s="232">
        <v>0</v>
      </c>
      <c r="Q63" s="252">
        <v>-1894110.56</v>
      </c>
      <c r="R63" s="252">
        <v>3207310.61</v>
      </c>
      <c r="S63" s="73">
        <v>1628749.31</v>
      </c>
      <c r="T63" s="73">
        <v>101280</v>
      </c>
      <c r="U63" s="73">
        <v>838.22</v>
      </c>
      <c r="V63" s="73">
        <v>1096542</v>
      </c>
      <c r="W63" s="73">
        <v>22940</v>
      </c>
      <c r="X63" s="90">
        <v>1657749.2</v>
      </c>
      <c r="AA63" s="90">
        <v>602236.23</v>
      </c>
      <c r="AB63" s="90">
        <v>260407.44</v>
      </c>
      <c r="AC63" s="90">
        <v>5000</v>
      </c>
      <c r="AD63" s="267">
        <f t="shared" si="1"/>
        <v>756868.45000000007</v>
      </c>
      <c r="AE63" s="274">
        <f t="shared" si="2"/>
        <v>28193.7</v>
      </c>
      <c r="AF63" s="288">
        <f t="shared" si="3"/>
        <v>728674.75000000012</v>
      </c>
      <c r="AG63" s="289">
        <f t="shared" si="4"/>
        <v>2850349.5300000003</v>
      </c>
      <c r="AH63" s="275">
        <f t="shared" si="5"/>
        <v>2525392.8699999996</v>
      </c>
      <c r="AI63" s="269">
        <f t="shared" si="6"/>
        <v>324956.66000000061</v>
      </c>
    </row>
    <row r="64" spans="1:35" x14ac:dyDescent="0.2">
      <c r="A64" s="273" t="s">
        <v>289</v>
      </c>
      <c r="B64" s="273" t="s">
        <v>3</v>
      </c>
      <c r="C64" s="283">
        <v>4738</v>
      </c>
      <c r="D64" s="283" t="s">
        <v>660</v>
      </c>
      <c r="E64" s="252" t="s">
        <v>2572</v>
      </c>
      <c r="F64" s="89">
        <v>684679.03</v>
      </c>
      <c r="G64" s="89">
        <v>29400</v>
      </c>
      <c r="H64" s="89">
        <v>62451.23</v>
      </c>
      <c r="I64" s="252">
        <v>83095.48</v>
      </c>
      <c r="J64" s="252">
        <v>231956.91</v>
      </c>
      <c r="L64" s="232">
        <v>93600</v>
      </c>
      <c r="Q64" s="252">
        <v>-1936005.4</v>
      </c>
      <c r="R64" s="252">
        <v>2601971.02</v>
      </c>
      <c r="S64" s="73">
        <v>1262633.76</v>
      </c>
      <c r="T64" s="73">
        <v>183750</v>
      </c>
      <c r="U64" s="73">
        <v>804.55</v>
      </c>
      <c r="V64" s="73">
        <v>728444</v>
      </c>
      <c r="W64" s="73">
        <v>23400</v>
      </c>
      <c r="X64" s="90">
        <v>1206344</v>
      </c>
      <c r="AA64" s="90">
        <v>423771.24</v>
      </c>
      <c r="AB64" s="90">
        <v>129877.04</v>
      </c>
      <c r="AC64" s="90">
        <v>5000</v>
      </c>
      <c r="AD64" s="267">
        <f t="shared" si="1"/>
        <v>776530.26</v>
      </c>
      <c r="AE64" s="274">
        <f t="shared" si="2"/>
        <v>93600</v>
      </c>
      <c r="AF64" s="288">
        <f t="shared" si="3"/>
        <v>682930.26</v>
      </c>
      <c r="AG64" s="289">
        <f t="shared" si="4"/>
        <v>2199032.31</v>
      </c>
      <c r="AH64" s="275">
        <f t="shared" si="5"/>
        <v>1764992.28</v>
      </c>
      <c r="AI64" s="269">
        <f t="shared" si="6"/>
        <v>434040.03</v>
      </c>
    </row>
    <row r="65" spans="1:35" x14ac:dyDescent="0.2">
      <c r="A65" s="273" t="s">
        <v>289</v>
      </c>
      <c r="B65" s="273" t="s">
        <v>3</v>
      </c>
      <c r="C65" s="283">
        <v>3535</v>
      </c>
      <c r="D65" s="283" t="s">
        <v>661</v>
      </c>
      <c r="E65" s="252" t="s">
        <v>2573</v>
      </c>
      <c r="F65" s="89">
        <v>387626.82</v>
      </c>
      <c r="G65" s="89">
        <v>9360</v>
      </c>
      <c r="H65" s="89">
        <v>26553.82</v>
      </c>
      <c r="I65" s="252">
        <v>848454.36</v>
      </c>
      <c r="J65" s="252">
        <v>96994.78</v>
      </c>
      <c r="L65" s="232">
        <v>15600</v>
      </c>
      <c r="N65" s="232">
        <v>0</v>
      </c>
      <c r="Q65" s="252">
        <v>-1847986.76</v>
      </c>
      <c r="R65" s="252">
        <v>3048211.32</v>
      </c>
      <c r="S65" s="73">
        <v>1199289.52</v>
      </c>
      <c r="T65" s="73">
        <v>60000</v>
      </c>
      <c r="U65" s="73">
        <v>484.97</v>
      </c>
      <c r="V65" s="73">
        <v>1178096</v>
      </c>
      <c r="W65" s="73">
        <v>22181</v>
      </c>
      <c r="X65" s="90">
        <v>1720944.4</v>
      </c>
      <c r="AA65" s="90">
        <v>374197.94</v>
      </c>
      <c r="AB65" s="90">
        <v>116253.93</v>
      </c>
      <c r="AD65" s="267">
        <f t="shared" si="1"/>
        <v>423540.64</v>
      </c>
      <c r="AE65" s="274">
        <f t="shared" si="2"/>
        <v>15600</v>
      </c>
      <c r="AF65" s="288">
        <f t="shared" si="3"/>
        <v>407940.64</v>
      </c>
      <c r="AG65" s="289">
        <f t="shared" si="4"/>
        <v>2460051.4900000002</v>
      </c>
      <c r="AH65" s="275">
        <f t="shared" si="5"/>
        <v>2211396.27</v>
      </c>
      <c r="AI65" s="269">
        <f t="shared" si="6"/>
        <v>248655.2200000002</v>
      </c>
    </row>
    <row r="66" spans="1:35" x14ac:dyDescent="0.2">
      <c r="A66" s="273" t="s">
        <v>289</v>
      </c>
      <c r="B66" s="273" t="s">
        <v>3</v>
      </c>
      <c r="C66" s="283">
        <v>3889</v>
      </c>
      <c r="D66" s="283" t="s">
        <v>662</v>
      </c>
      <c r="E66" s="252" t="s">
        <v>2594</v>
      </c>
      <c r="F66" s="89">
        <v>522185.46</v>
      </c>
      <c r="G66" s="89">
        <v>0</v>
      </c>
      <c r="H66" s="89">
        <v>6738.93</v>
      </c>
      <c r="I66" s="252">
        <v>502086.27</v>
      </c>
      <c r="J66" s="252">
        <v>178580.35</v>
      </c>
      <c r="L66" s="232">
        <v>9410</v>
      </c>
      <c r="Q66" s="252">
        <v>-330715.87</v>
      </c>
      <c r="R66" s="252">
        <v>1312112.72</v>
      </c>
      <c r="S66" s="73">
        <v>917264.11</v>
      </c>
      <c r="T66" s="73">
        <v>175230</v>
      </c>
      <c r="U66" s="73">
        <v>566.24</v>
      </c>
      <c r="V66" s="73">
        <v>711880</v>
      </c>
      <c r="X66" s="90">
        <v>999560</v>
      </c>
      <c r="AA66" s="90">
        <v>230175.79</v>
      </c>
      <c r="AB66" s="90">
        <v>180038.39999999999</v>
      </c>
      <c r="AD66" s="267">
        <f t="shared" si="1"/>
        <v>528924.39</v>
      </c>
      <c r="AE66" s="274">
        <f t="shared" si="2"/>
        <v>9410</v>
      </c>
      <c r="AF66" s="288">
        <f t="shared" si="3"/>
        <v>519514.39</v>
      </c>
      <c r="AG66" s="289">
        <f t="shared" si="4"/>
        <v>1804940.3499999999</v>
      </c>
      <c r="AH66" s="275">
        <f t="shared" si="5"/>
        <v>1409774.19</v>
      </c>
      <c r="AI66" s="269">
        <f t="shared" si="6"/>
        <v>395166.15999999992</v>
      </c>
    </row>
    <row r="67" spans="1:35" x14ac:dyDescent="0.2">
      <c r="A67" s="273" t="s">
        <v>292</v>
      </c>
      <c r="B67" s="273" t="s">
        <v>4</v>
      </c>
      <c r="C67" s="283">
        <v>3322</v>
      </c>
      <c r="D67" s="283" t="s">
        <v>663</v>
      </c>
      <c r="E67" s="252" t="s">
        <v>2574</v>
      </c>
      <c r="F67" s="89">
        <v>943561.48</v>
      </c>
      <c r="G67" s="89">
        <v>0</v>
      </c>
      <c r="H67" s="89">
        <v>68928.77</v>
      </c>
      <c r="I67" s="252">
        <v>805418.75</v>
      </c>
      <c r="J67" s="252">
        <v>247467.95</v>
      </c>
      <c r="L67" s="232">
        <v>22800</v>
      </c>
      <c r="N67" s="232">
        <v>0</v>
      </c>
      <c r="Q67" s="252">
        <v>891950.75</v>
      </c>
      <c r="R67" s="252">
        <v>997975.02</v>
      </c>
      <c r="S67" s="73">
        <v>756975.45</v>
      </c>
      <c r="U67" s="73">
        <v>1620.82</v>
      </c>
      <c r="V67" s="73">
        <v>941590</v>
      </c>
      <c r="W67" s="73">
        <v>78983</v>
      </c>
      <c r="X67" s="90">
        <v>1172025</v>
      </c>
      <c r="AA67" s="90">
        <v>330801.77</v>
      </c>
      <c r="AB67" s="90">
        <v>88216.320000000007</v>
      </c>
      <c r="AD67" s="267">
        <f t="shared" si="1"/>
        <v>1012490.25</v>
      </c>
      <c r="AE67" s="274">
        <f t="shared" si="2"/>
        <v>22800</v>
      </c>
      <c r="AF67" s="288">
        <f t="shared" si="3"/>
        <v>989690.25</v>
      </c>
      <c r="AG67" s="289">
        <f t="shared" si="4"/>
        <v>1779169.27</v>
      </c>
      <c r="AH67" s="275">
        <f t="shared" si="5"/>
        <v>1591043.09</v>
      </c>
      <c r="AI67" s="269">
        <f t="shared" si="6"/>
        <v>188126.17999999993</v>
      </c>
    </row>
    <row r="68" spans="1:35" x14ac:dyDescent="0.2">
      <c r="A68" s="273" t="s">
        <v>292</v>
      </c>
      <c r="B68" s="273" t="s">
        <v>4</v>
      </c>
      <c r="C68" s="283">
        <v>3383</v>
      </c>
      <c r="D68" s="283" t="s">
        <v>664</v>
      </c>
      <c r="E68" s="252" t="s">
        <v>2575</v>
      </c>
      <c r="F68" s="89">
        <v>545200.63</v>
      </c>
      <c r="G68" s="89">
        <v>77204.320000000007</v>
      </c>
      <c r="H68" s="89">
        <v>32002.44</v>
      </c>
      <c r="I68" s="252">
        <v>646221.4</v>
      </c>
      <c r="J68" s="252">
        <v>215458.21</v>
      </c>
      <c r="L68" s="232">
        <v>27450</v>
      </c>
      <c r="M68" s="232">
        <v>67440</v>
      </c>
      <c r="Q68" s="252">
        <v>-3012117.94</v>
      </c>
      <c r="R68" s="252">
        <v>4031791.24</v>
      </c>
      <c r="S68" s="73">
        <v>1034290.56</v>
      </c>
      <c r="T68" s="73">
        <v>105000</v>
      </c>
      <c r="U68" s="73">
        <v>558.02</v>
      </c>
      <c r="V68" s="73">
        <v>958990</v>
      </c>
      <c r="W68" s="73">
        <v>112520</v>
      </c>
      <c r="X68" s="90">
        <v>1330395</v>
      </c>
      <c r="Y68" s="90">
        <v>5460</v>
      </c>
      <c r="AA68" s="90">
        <v>381734.48</v>
      </c>
      <c r="AB68" s="90">
        <v>63368.4</v>
      </c>
      <c r="AC68" s="90">
        <v>11980</v>
      </c>
      <c r="AD68" s="267">
        <f t="shared" si="1"/>
        <v>654407.3899999999</v>
      </c>
      <c r="AE68" s="274">
        <f t="shared" si="2"/>
        <v>94890</v>
      </c>
      <c r="AF68" s="288">
        <f t="shared" si="3"/>
        <v>559517.3899999999</v>
      </c>
      <c r="AG68" s="289">
        <f t="shared" si="4"/>
        <v>2211358.58</v>
      </c>
      <c r="AH68" s="275">
        <f t="shared" si="5"/>
        <v>1792937.88</v>
      </c>
      <c r="AI68" s="269">
        <f t="shared" si="6"/>
        <v>418420.70000000019</v>
      </c>
    </row>
    <row r="69" spans="1:35" x14ac:dyDescent="0.2">
      <c r="A69" s="273" t="s">
        <v>292</v>
      </c>
      <c r="B69" s="273" t="s">
        <v>4</v>
      </c>
      <c r="C69" s="283">
        <v>9605</v>
      </c>
      <c r="D69" s="283" t="s">
        <v>665</v>
      </c>
      <c r="E69" s="252" t="s">
        <v>2576</v>
      </c>
      <c r="F69" s="89">
        <v>1091489</v>
      </c>
      <c r="G69" s="89">
        <v>57825.94</v>
      </c>
      <c r="H69" s="89">
        <v>99384.24</v>
      </c>
      <c r="I69" s="252">
        <v>249641.78</v>
      </c>
      <c r="J69" s="252">
        <v>409818.9</v>
      </c>
      <c r="L69" s="232">
        <v>54165.77</v>
      </c>
      <c r="Q69" s="252">
        <v>1711382.27</v>
      </c>
      <c r="R69" s="252">
        <v>73641.19</v>
      </c>
      <c r="S69" s="73">
        <v>1598064.22</v>
      </c>
      <c r="T69" s="73">
        <v>124050</v>
      </c>
      <c r="U69" s="73">
        <v>1504.63</v>
      </c>
      <c r="V69" s="73">
        <v>1390780</v>
      </c>
      <c r="W69" s="73">
        <v>269241</v>
      </c>
      <c r="X69" s="90">
        <v>1901994</v>
      </c>
      <c r="AA69" s="90">
        <v>1091016.26</v>
      </c>
      <c r="AB69" s="90">
        <v>77608.960000000006</v>
      </c>
      <c r="AD69" s="267">
        <f t="shared" ref="AD69:AD86" si="7">SUM(F69:H69)</f>
        <v>1248699.18</v>
      </c>
      <c r="AE69" s="274">
        <f t="shared" ref="AE69:AE86" si="8">SUM(K69:N69)</f>
        <v>54165.77</v>
      </c>
      <c r="AF69" s="288">
        <f t="shared" ref="AF69:AF86" si="9">AD69-AE69</f>
        <v>1194533.4099999999</v>
      </c>
      <c r="AG69" s="289">
        <f t="shared" ref="AG69:AG86" si="10">SUM(S69:W69)</f>
        <v>3383639.8499999996</v>
      </c>
      <c r="AH69" s="275">
        <f t="shared" ref="AH69:AH86" si="11">SUM(X69:AC69)</f>
        <v>3070619.2199999997</v>
      </c>
      <c r="AI69" s="269">
        <f t="shared" ref="AI69:AI86" si="12">AG69-AH69</f>
        <v>313020.62999999989</v>
      </c>
    </row>
    <row r="70" spans="1:35" x14ac:dyDescent="0.2">
      <c r="A70" s="273" t="s">
        <v>292</v>
      </c>
      <c r="B70" s="273" t="s">
        <v>4</v>
      </c>
      <c r="C70" s="283">
        <v>2921</v>
      </c>
      <c r="D70" s="283" t="s">
        <v>666</v>
      </c>
      <c r="E70" s="252" t="s">
        <v>2577</v>
      </c>
      <c r="F70" s="89">
        <v>265158</v>
      </c>
      <c r="G70" s="89">
        <v>0</v>
      </c>
      <c r="H70" s="89">
        <v>63339.16</v>
      </c>
      <c r="I70" s="252">
        <v>3</v>
      </c>
      <c r="J70" s="252">
        <v>-165897.79999999999</v>
      </c>
      <c r="P70" s="252">
        <v>-450851.04</v>
      </c>
      <c r="R70" s="252">
        <v>607615.71</v>
      </c>
      <c r="S70" s="73">
        <v>833837.1</v>
      </c>
      <c r="U70" s="73">
        <v>404.49</v>
      </c>
      <c r="V70" s="73">
        <v>740160</v>
      </c>
      <c r="X70" s="90">
        <v>1053475</v>
      </c>
      <c r="AA70" s="90">
        <v>326830.09999999998</v>
      </c>
      <c r="AB70" s="90">
        <v>165904.79999999999</v>
      </c>
      <c r="AD70" s="267">
        <f t="shared" si="7"/>
        <v>328497.16000000003</v>
      </c>
      <c r="AE70" s="274">
        <f t="shared" si="8"/>
        <v>0</v>
      </c>
      <c r="AF70" s="288">
        <f t="shared" si="9"/>
        <v>328497.16000000003</v>
      </c>
      <c r="AG70" s="289">
        <f t="shared" si="10"/>
        <v>1574401.5899999999</v>
      </c>
      <c r="AH70" s="275">
        <f t="shared" si="11"/>
        <v>1546209.9000000001</v>
      </c>
      <c r="AI70" s="269">
        <f t="shared" si="12"/>
        <v>28191.689999999711</v>
      </c>
    </row>
    <row r="71" spans="1:35" x14ac:dyDescent="0.2">
      <c r="A71" s="273" t="s">
        <v>292</v>
      </c>
      <c r="B71" s="273" t="s">
        <v>4</v>
      </c>
      <c r="C71" s="283">
        <v>3783</v>
      </c>
      <c r="D71" s="283" t="s">
        <v>667</v>
      </c>
      <c r="E71" s="252" t="s">
        <v>2578</v>
      </c>
      <c r="F71" s="89">
        <v>791371.53</v>
      </c>
      <c r="G71" s="89">
        <v>0</v>
      </c>
      <c r="H71" s="89">
        <v>37683.24</v>
      </c>
      <c r="I71" s="252">
        <v>581268.15</v>
      </c>
      <c r="J71" s="252">
        <v>692056.81</v>
      </c>
      <c r="L71" s="232">
        <v>6000</v>
      </c>
      <c r="Q71" s="252">
        <v>-1604767.93</v>
      </c>
      <c r="R71" s="252">
        <v>3812852.35</v>
      </c>
      <c r="S71" s="73">
        <v>845254.78</v>
      </c>
      <c r="U71" s="73">
        <v>1165.25</v>
      </c>
      <c r="V71" s="73">
        <v>464624</v>
      </c>
      <c r="W71" s="73">
        <v>391328</v>
      </c>
      <c r="X71" s="90">
        <v>952019</v>
      </c>
      <c r="AA71" s="90">
        <v>339064.26</v>
      </c>
      <c r="AB71" s="90">
        <v>469666.46</v>
      </c>
      <c r="AD71" s="267">
        <f t="shared" si="7"/>
        <v>829054.77</v>
      </c>
      <c r="AE71" s="274">
        <f t="shared" si="8"/>
        <v>6000</v>
      </c>
      <c r="AF71" s="288">
        <f t="shared" si="9"/>
        <v>823054.77</v>
      </c>
      <c r="AG71" s="289">
        <f t="shared" si="10"/>
        <v>1702372.03</v>
      </c>
      <c r="AH71" s="275">
        <f t="shared" si="11"/>
        <v>1760749.72</v>
      </c>
      <c r="AI71" s="269">
        <f t="shared" si="12"/>
        <v>-58377.689999999944</v>
      </c>
    </row>
    <row r="72" spans="1:35" x14ac:dyDescent="0.2">
      <c r="A72" s="273" t="s">
        <v>292</v>
      </c>
      <c r="B72" s="273" t="s">
        <v>4</v>
      </c>
      <c r="C72" s="283">
        <v>3268</v>
      </c>
      <c r="D72" s="283" t="s">
        <v>668</v>
      </c>
      <c r="E72" s="252" t="s">
        <v>2579</v>
      </c>
      <c r="F72" s="89">
        <v>386343.26</v>
      </c>
      <c r="G72" s="89">
        <v>59502.45</v>
      </c>
      <c r="H72" s="89">
        <v>98741.79</v>
      </c>
      <c r="I72" s="252">
        <v>573417.75</v>
      </c>
      <c r="J72" s="252">
        <v>187330.55</v>
      </c>
      <c r="L72" s="232">
        <v>56153</v>
      </c>
      <c r="Q72" s="252">
        <v>-894450.52</v>
      </c>
      <c r="R72" s="252">
        <v>1909993.72</v>
      </c>
      <c r="S72" s="73">
        <v>1065356.82</v>
      </c>
      <c r="U72" s="73">
        <v>510.44</v>
      </c>
      <c r="V72" s="73">
        <v>821040</v>
      </c>
      <c r="W72" s="73">
        <v>135672</v>
      </c>
      <c r="X72" s="90">
        <v>1306130</v>
      </c>
      <c r="AA72" s="90">
        <v>332785.02</v>
      </c>
      <c r="AB72" s="90">
        <v>97384.639999999999</v>
      </c>
      <c r="AD72" s="267">
        <f t="shared" si="7"/>
        <v>544587.5</v>
      </c>
      <c r="AE72" s="274">
        <f t="shared" si="8"/>
        <v>56153</v>
      </c>
      <c r="AF72" s="288">
        <f t="shared" si="9"/>
        <v>488434.5</v>
      </c>
      <c r="AG72" s="289">
        <f t="shared" si="10"/>
        <v>2022579.26</v>
      </c>
      <c r="AH72" s="275">
        <f t="shared" si="11"/>
        <v>1736299.66</v>
      </c>
      <c r="AI72" s="269">
        <f t="shared" si="12"/>
        <v>286279.60000000009</v>
      </c>
    </row>
    <row r="73" spans="1:35" x14ac:dyDescent="0.2">
      <c r="A73" s="273" t="s">
        <v>292</v>
      </c>
      <c r="B73" s="273" t="s">
        <v>4</v>
      </c>
      <c r="C73" s="283">
        <v>3398</v>
      </c>
      <c r="D73" s="283" t="s">
        <v>669</v>
      </c>
      <c r="E73" s="252" t="s">
        <v>2580</v>
      </c>
      <c r="F73" s="89">
        <v>269234.26</v>
      </c>
      <c r="G73" s="89">
        <v>41863.86</v>
      </c>
      <c r="H73" s="89">
        <v>31845.59</v>
      </c>
      <c r="I73" s="252">
        <v>236371.99</v>
      </c>
      <c r="J73" s="252">
        <v>15919</v>
      </c>
      <c r="L73" s="232">
        <v>3856</v>
      </c>
      <c r="Q73" s="252">
        <v>-953667.24</v>
      </c>
      <c r="R73" s="252">
        <v>1439320.15</v>
      </c>
      <c r="S73" s="73">
        <v>1083858.5900000001</v>
      </c>
      <c r="U73" s="73">
        <v>260.8</v>
      </c>
      <c r="V73" s="73">
        <v>480984</v>
      </c>
      <c r="W73" s="73">
        <v>356538</v>
      </c>
      <c r="X73" s="90">
        <v>1170184</v>
      </c>
      <c r="AA73" s="90">
        <v>503523.08</v>
      </c>
      <c r="AB73" s="90">
        <v>93977.52</v>
      </c>
      <c r="AD73" s="267">
        <f t="shared" si="7"/>
        <v>342943.71</v>
      </c>
      <c r="AE73" s="274">
        <f t="shared" si="8"/>
        <v>3856</v>
      </c>
      <c r="AF73" s="288">
        <f t="shared" si="9"/>
        <v>339087.71</v>
      </c>
      <c r="AG73" s="289">
        <f t="shared" si="10"/>
        <v>1921641.3900000001</v>
      </c>
      <c r="AH73" s="275">
        <f t="shared" si="11"/>
        <v>1767684.6</v>
      </c>
      <c r="AI73" s="269">
        <f t="shared" si="12"/>
        <v>153956.79000000004</v>
      </c>
    </row>
    <row r="74" spans="1:35" x14ac:dyDescent="0.2">
      <c r="A74" s="273" t="s">
        <v>292</v>
      </c>
      <c r="B74" s="273" t="s">
        <v>4</v>
      </c>
      <c r="C74" s="283">
        <v>4777</v>
      </c>
      <c r="D74" s="283" t="s">
        <v>670</v>
      </c>
      <c r="E74" s="252" t="s">
        <v>2581</v>
      </c>
      <c r="F74" s="89">
        <v>594253.52</v>
      </c>
      <c r="G74" s="89">
        <v>29647.599999999999</v>
      </c>
      <c r="H74" s="89">
        <v>56254.79</v>
      </c>
      <c r="I74" s="252">
        <v>921934.07</v>
      </c>
      <c r="J74" s="252">
        <v>184097.61</v>
      </c>
      <c r="Q74" s="252">
        <v>-3371071.5</v>
      </c>
      <c r="R74" s="252">
        <v>4868817.07</v>
      </c>
      <c r="S74" s="73">
        <v>1216442.07</v>
      </c>
      <c r="U74" s="73">
        <v>833.46</v>
      </c>
      <c r="V74" s="73">
        <v>564750</v>
      </c>
      <c r="X74" s="90">
        <v>922213</v>
      </c>
      <c r="Y74" s="90">
        <v>8230</v>
      </c>
      <c r="AA74" s="90">
        <v>414736.71</v>
      </c>
      <c r="AB74" s="90">
        <v>87474.8</v>
      </c>
      <c r="AD74" s="267">
        <f t="shared" si="7"/>
        <v>680155.91</v>
      </c>
      <c r="AE74" s="274">
        <f t="shared" si="8"/>
        <v>0</v>
      </c>
      <c r="AF74" s="288">
        <f t="shared" si="9"/>
        <v>680155.91</v>
      </c>
      <c r="AG74" s="289">
        <f t="shared" si="10"/>
        <v>1782025.53</v>
      </c>
      <c r="AH74" s="275">
        <f t="shared" si="11"/>
        <v>1432654.51</v>
      </c>
      <c r="AI74" s="269">
        <f t="shared" si="12"/>
        <v>349371.02</v>
      </c>
    </row>
    <row r="75" spans="1:35" x14ac:dyDescent="0.2">
      <c r="A75" s="273" t="s">
        <v>292</v>
      </c>
      <c r="B75" s="273" t="s">
        <v>4</v>
      </c>
      <c r="C75" s="283">
        <v>2834</v>
      </c>
      <c r="D75" s="283" t="s">
        <v>671</v>
      </c>
      <c r="E75" s="252" t="s">
        <v>2582</v>
      </c>
      <c r="F75" s="89">
        <v>385349.41</v>
      </c>
      <c r="G75" s="89">
        <v>0</v>
      </c>
      <c r="H75" s="89">
        <v>59499.82</v>
      </c>
      <c r="I75" s="252">
        <v>438368.89</v>
      </c>
      <c r="J75" s="252">
        <v>136982.21</v>
      </c>
      <c r="L75" s="232">
        <v>80550</v>
      </c>
      <c r="Q75" s="252">
        <v>276457.03000000003</v>
      </c>
      <c r="R75" s="252">
        <v>310741.76000000001</v>
      </c>
      <c r="S75" s="73">
        <v>721926.58</v>
      </c>
      <c r="T75" s="73">
        <v>113750</v>
      </c>
      <c r="U75" s="73">
        <v>322.26</v>
      </c>
      <c r="V75" s="73">
        <v>860000</v>
      </c>
      <c r="X75" s="90">
        <v>1058281</v>
      </c>
      <c r="AA75" s="90">
        <v>209718.42</v>
      </c>
      <c r="AB75" s="90">
        <v>66992.88</v>
      </c>
      <c r="AD75" s="267">
        <f t="shared" si="7"/>
        <v>444849.23</v>
      </c>
      <c r="AE75" s="274">
        <f t="shared" si="8"/>
        <v>80550</v>
      </c>
      <c r="AF75" s="288">
        <f t="shared" si="9"/>
        <v>364299.23</v>
      </c>
      <c r="AG75" s="289">
        <f t="shared" si="10"/>
        <v>1695998.8399999999</v>
      </c>
      <c r="AH75" s="275">
        <f t="shared" si="11"/>
        <v>1334992.2999999998</v>
      </c>
      <c r="AI75" s="269">
        <f t="shared" si="12"/>
        <v>361006.54000000004</v>
      </c>
    </row>
    <row r="76" spans="1:35" x14ac:dyDescent="0.2">
      <c r="A76" s="273" t="s">
        <v>292</v>
      </c>
      <c r="B76" s="273" t="s">
        <v>4</v>
      </c>
      <c r="C76" s="283">
        <v>2338</v>
      </c>
      <c r="D76" s="283" t="s">
        <v>672</v>
      </c>
      <c r="E76" s="252" t="s">
        <v>2583</v>
      </c>
      <c r="F76" s="89">
        <v>175969.94</v>
      </c>
      <c r="G76" s="89">
        <v>0</v>
      </c>
      <c r="H76" s="89">
        <v>59070.82</v>
      </c>
      <c r="I76" s="252">
        <v>180713.87</v>
      </c>
      <c r="J76" s="252">
        <v>158001.68</v>
      </c>
      <c r="Q76" s="252">
        <v>-2648078.71</v>
      </c>
      <c r="R76" s="252">
        <v>3225580.14</v>
      </c>
      <c r="S76" s="73">
        <v>856916.56</v>
      </c>
      <c r="U76" s="73">
        <v>244.06</v>
      </c>
      <c r="V76" s="73">
        <v>219680</v>
      </c>
      <c r="W76" s="73">
        <v>1000</v>
      </c>
      <c r="X76" s="90">
        <v>475920</v>
      </c>
      <c r="AA76" s="90">
        <v>351812.06</v>
      </c>
      <c r="AB76" s="90">
        <v>93715.68</v>
      </c>
      <c r="AD76" s="267">
        <f t="shared" si="7"/>
        <v>235040.76</v>
      </c>
      <c r="AE76" s="274">
        <f t="shared" si="8"/>
        <v>0</v>
      </c>
      <c r="AF76" s="288">
        <f t="shared" si="9"/>
        <v>235040.76</v>
      </c>
      <c r="AG76" s="289">
        <f t="shared" si="10"/>
        <v>1077840.6200000001</v>
      </c>
      <c r="AH76" s="275">
        <f t="shared" si="11"/>
        <v>921447.74</v>
      </c>
      <c r="AI76" s="269">
        <f t="shared" si="12"/>
        <v>156392.88000000012</v>
      </c>
    </row>
    <row r="77" spans="1:35" x14ac:dyDescent="0.2">
      <c r="A77" s="273" t="s">
        <v>292</v>
      </c>
      <c r="B77" s="273" t="s">
        <v>4</v>
      </c>
      <c r="C77" s="283">
        <v>4468</v>
      </c>
      <c r="D77" s="283" t="s">
        <v>673</v>
      </c>
      <c r="E77" s="252" t="s">
        <v>2584</v>
      </c>
      <c r="F77" s="89">
        <v>719333.68</v>
      </c>
      <c r="G77" s="89">
        <v>43033.83</v>
      </c>
      <c r="H77" s="89">
        <v>27617.97</v>
      </c>
      <c r="I77" s="252">
        <v>463066.85</v>
      </c>
      <c r="J77" s="252">
        <v>232141.24</v>
      </c>
      <c r="O77" s="252">
        <v>255150</v>
      </c>
      <c r="Q77" s="252">
        <v>-1522828.36</v>
      </c>
      <c r="R77" s="252">
        <v>2484321.89</v>
      </c>
      <c r="S77" s="73">
        <v>1630667.83</v>
      </c>
      <c r="U77" s="73">
        <v>1101.04</v>
      </c>
      <c r="V77" s="73">
        <v>536880</v>
      </c>
      <c r="W77" s="73">
        <v>300</v>
      </c>
      <c r="X77" s="90">
        <v>1191020</v>
      </c>
      <c r="AA77" s="90">
        <v>559942.82999999996</v>
      </c>
      <c r="AB77" s="90">
        <v>93482</v>
      </c>
      <c r="AD77" s="267">
        <f t="shared" si="7"/>
        <v>789985.48</v>
      </c>
      <c r="AE77" s="274">
        <f t="shared" si="8"/>
        <v>0</v>
      </c>
      <c r="AF77" s="288">
        <f t="shared" si="9"/>
        <v>789985.48</v>
      </c>
      <c r="AG77" s="289">
        <f t="shared" si="10"/>
        <v>2168948.87</v>
      </c>
      <c r="AH77" s="275">
        <f t="shared" si="11"/>
        <v>1844444.83</v>
      </c>
      <c r="AI77" s="269">
        <f t="shared" si="12"/>
        <v>324504.04000000004</v>
      </c>
    </row>
    <row r="78" spans="1:35" x14ac:dyDescent="0.2">
      <c r="A78" s="273" t="s">
        <v>292</v>
      </c>
      <c r="B78" s="273" t="s">
        <v>4</v>
      </c>
      <c r="C78" s="283">
        <v>1481</v>
      </c>
      <c r="D78" s="283" t="s">
        <v>674</v>
      </c>
      <c r="E78" s="252" t="s">
        <v>2592</v>
      </c>
      <c r="F78" s="89">
        <v>126751.64</v>
      </c>
      <c r="G78" s="89">
        <v>0</v>
      </c>
      <c r="H78" s="89">
        <v>28800.36</v>
      </c>
      <c r="I78" s="252">
        <v>258114.56</v>
      </c>
      <c r="J78" s="252">
        <v>32892.53</v>
      </c>
      <c r="Q78" s="252">
        <v>-933912.4</v>
      </c>
      <c r="R78" s="252">
        <v>1412549.96</v>
      </c>
      <c r="S78" s="73">
        <v>390569.44</v>
      </c>
      <c r="U78" s="73">
        <v>308.45999999999998</v>
      </c>
      <c r="W78" s="73">
        <v>684330</v>
      </c>
      <c r="X78" s="90">
        <v>823590</v>
      </c>
      <c r="AA78" s="90">
        <v>181887.09</v>
      </c>
      <c r="AB78" s="90">
        <v>92611.28</v>
      </c>
      <c r="AD78" s="267">
        <f t="shared" si="7"/>
        <v>155552</v>
      </c>
      <c r="AE78" s="274">
        <f t="shared" si="8"/>
        <v>0</v>
      </c>
      <c r="AF78" s="288">
        <f t="shared" si="9"/>
        <v>155552</v>
      </c>
      <c r="AG78" s="289">
        <f t="shared" si="10"/>
        <v>1075207.8999999999</v>
      </c>
      <c r="AH78" s="275">
        <f t="shared" si="11"/>
        <v>1098088.3699999999</v>
      </c>
      <c r="AI78" s="269">
        <f t="shared" si="12"/>
        <v>-22880.469999999972</v>
      </c>
    </row>
    <row r="79" spans="1:35" x14ac:dyDescent="0.2">
      <c r="A79" s="273" t="s">
        <v>292</v>
      </c>
      <c r="B79" s="273" t="s">
        <v>4</v>
      </c>
      <c r="C79" s="283">
        <v>2622</v>
      </c>
      <c r="D79" s="283" t="s">
        <v>675</v>
      </c>
      <c r="E79" s="252" t="s">
        <v>2595</v>
      </c>
      <c r="F79" s="89">
        <v>372852.91</v>
      </c>
      <c r="G79" s="89">
        <v>6120.46</v>
      </c>
      <c r="H79" s="89">
        <v>55442.98</v>
      </c>
      <c r="I79" s="252">
        <v>709051.96</v>
      </c>
      <c r="J79" s="252">
        <v>16443.16</v>
      </c>
      <c r="K79" s="232">
        <v>900</v>
      </c>
      <c r="L79" s="232">
        <v>91500</v>
      </c>
      <c r="Q79" s="252">
        <v>-1131637.8700000001</v>
      </c>
      <c r="R79" s="252">
        <v>2368149.29</v>
      </c>
      <c r="S79" s="73">
        <v>687125.9</v>
      </c>
      <c r="U79" s="73">
        <v>739.12</v>
      </c>
      <c r="V79" s="73">
        <v>1127490</v>
      </c>
      <c r="W79" s="73">
        <v>71355</v>
      </c>
      <c r="X79" s="90">
        <v>1270906</v>
      </c>
      <c r="AA79" s="90">
        <v>561125.61</v>
      </c>
      <c r="AB79" s="90">
        <v>93973.36</v>
      </c>
      <c r="AD79" s="267">
        <f t="shared" si="7"/>
        <v>434416.35</v>
      </c>
      <c r="AE79" s="274">
        <f t="shared" si="8"/>
        <v>92400</v>
      </c>
      <c r="AF79" s="288">
        <f t="shared" si="9"/>
        <v>342016.35</v>
      </c>
      <c r="AG79" s="289">
        <f t="shared" si="10"/>
        <v>1886710.02</v>
      </c>
      <c r="AH79" s="275">
        <f t="shared" si="11"/>
        <v>1926004.97</v>
      </c>
      <c r="AI79" s="269">
        <f t="shared" si="12"/>
        <v>-39294.949999999953</v>
      </c>
    </row>
    <row r="80" spans="1:35" x14ac:dyDescent="0.2">
      <c r="A80" s="273" t="s">
        <v>295</v>
      </c>
      <c r="B80" s="273" t="s">
        <v>5</v>
      </c>
      <c r="C80" s="283">
        <v>4703</v>
      </c>
      <c r="D80" s="283" t="s">
        <v>676</v>
      </c>
      <c r="E80" s="252" t="s">
        <v>2585</v>
      </c>
      <c r="F80" s="89">
        <v>292229.34000000003</v>
      </c>
      <c r="G80" s="89">
        <v>3135</v>
      </c>
      <c r="H80" s="89">
        <v>34171.65</v>
      </c>
      <c r="I80" s="252">
        <v>467970.68</v>
      </c>
      <c r="J80" s="252">
        <v>312667.14</v>
      </c>
      <c r="L80" s="232">
        <v>30853.78</v>
      </c>
      <c r="Q80" s="252">
        <v>-1476227.03</v>
      </c>
      <c r="R80" s="252">
        <v>2500428.33</v>
      </c>
      <c r="S80" s="73">
        <v>946488.89</v>
      </c>
      <c r="U80" s="73">
        <v>678.89</v>
      </c>
      <c r="V80" s="73">
        <v>781604.3</v>
      </c>
      <c r="W80" s="73">
        <v>6070</v>
      </c>
      <c r="X80" s="90">
        <v>1063662.3</v>
      </c>
      <c r="AA80" s="90">
        <v>446588.77</v>
      </c>
      <c r="AB80" s="90">
        <v>127295.28</v>
      </c>
      <c r="AD80" s="267">
        <f t="shared" si="7"/>
        <v>329535.99000000005</v>
      </c>
      <c r="AE80" s="274">
        <f t="shared" si="8"/>
        <v>30853.78</v>
      </c>
      <c r="AF80" s="288">
        <f t="shared" si="9"/>
        <v>298682.21000000008</v>
      </c>
      <c r="AG80" s="289">
        <f t="shared" si="10"/>
        <v>1734842.08</v>
      </c>
      <c r="AH80" s="275">
        <f t="shared" si="11"/>
        <v>1637546.35</v>
      </c>
      <c r="AI80" s="269">
        <f t="shared" si="12"/>
        <v>97295.729999999981</v>
      </c>
    </row>
    <row r="81" spans="1:35" x14ac:dyDescent="0.2">
      <c r="A81" s="273" t="s">
        <v>295</v>
      </c>
      <c r="B81" s="273" t="s">
        <v>5</v>
      </c>
      <c r="C81" s="283">
        <v>1824</v>
      </c>
      <c r="D81" s="283" t="s">
        <v>677</v>
      </c>
      <c r="E81" s="252" t="s">
        <v>2586</v>
      </c>
      <c r="F81" s="89">
        <v>173353.60000000001</v>
      </c>
      <c r="G81" s="89">
        <v>2112</v>
      </c>
      <c r="H81" s="89">
        <v>41470.06</v>
      </c>
      <c r="I81" s="252">
        <v>5</v>
      </c>
      <c r="J81" s="252">
        <v>228712.22</v>
      </c>
      <c r="L81" s="232">
        <v>9900</v>
      </c>
      <c r="Q81" s="252">
        <v>-1733354.94</v>
      </c>
      <c r="R81" s="252">
        <v>2140561.41</v>
      </c>
      <c r="S81" s="73">
        <v>664326.06999999995</v>
      </c>
      <c r="T81" s="73">
        <v>37805</v>
      </c>
      <c r="U81" s="73">
        <v>460.03</v>
      </c>
      <c r="V81" s="73">
        <v>564080</v>
      </c>
      <c r="X81" s="90">
        <v>912454</v>
      </c>
      <c r="AA81" s="90">
        <v>214445.41</v>
      </c>
      <c r="AB81" s="90">
        <v>47707.28</v>
      </c>
      <c r="AD81" s="267">
        <f t="shared" si="7"/>
        <v>216935.66</v>
      </c>
      <c r="AE81" s="274">
        <f t="shared" si="8"/>
        <v>9900</v>
      </c>
      <c r="AF81" s="288">
        <f t="shared" si="9"/>
        <v>207035.66</v>
      </c>
      <c r="AG81" s="289">
        <f t="shared" si="10"/>
        <v>1266671.1000000001</v>
      </c>
      <c r="AH81" s="275">
        <f t="shared" si="11"/>
        <v>1174606.69</v>
      </c>
      <c r="AI81" s="269">
        <f t="shared" si="12"/>
        <v>92064.410000000149</v>
      </c>
    </row>
    <row r="82" spans="1:35" x14ac:dyDescent="0.2">
      <c r="A82" s="273" t="s">
        <v>295</v>
      </c>
      <c r="B82" s="273" t="s">
        <v>5</v>
      </c>
      <c r="C82" s="283">
        <v>4449</v>
      </c>
      <c r="D82" s="283" t="s">
        <v>678</v>
      </c>
      <c r="E82" s="252" t="s">
        <v>2587</v>
      </c>
      <c r="F82" s="89">
        <v>790073.1</v>
      </c>
      <c r="G82" s="89">
        <v>6996</v>
      </c>
      <c r="H82" s="89">
        <v>33518.93</v>
      </c>
      <c r="I82" s="252">
        <v>817332.98</v>
      </c>
      <c r="J82" s="252">
        <v>563529.57999999996</v>
      </c>
      <c r="L82" s="232">
        <v>124500</v>
      </c>
      <c r="Q82" s="252">
        <v>-489112.87</v>
      </c>
      <c r="R82" s="252">
        <v>2191938.59</v>
      </c>
      <c r="S82" s="73">
        <v>1618110.76</v>
      </c>
      <c r="T82" s="73">
        <v>98068</v>
      </c>
      <c r="U82" s="73">
        <v>660.39</v>
      </c>
      <c r="V82" s="73">
        <v>813945</v>
      </c>
      <c r="W82" s="73">
        <v>2688</v>
      </c>
      <c r="X82" s="90">
        <v>1351256</v>
      </c>
      <c r="AA82" s="90">
        <v>386321.84</v>
      </c>
      <c r="AB82" s="90">
        <v>221353.44</v>
      </c>
      <c r="AD82" s="267">
        <f t="shared" si="7"/>
        <v>830588.03</v>
      </c>
      <c r="AE82" s="274">
        <f t="shared" si="8"/>
        <v>124500</v>
      </c>
      <c r="AF82" s="288">
        <f t="shared" si="9"/>
        <v>706088.03</v>
      </c>
      <c r="AG82" s="289">
        <f t="shared" si="10"/>
        <v>2533472.15</v>
      </c>
      <c r="AH82" s="275">
        <f t="shared" si="11"/>
        <v>1958931.28</v>
      </c>
      <c r="AI82" s="269">
        <f t="shared" si="12"/>
        <v>574540.86999999988</v>
      </c>
    </row>
    <row r="83" spans="1:35" x14ac:dyDescent="0.2">
      <c r="A83" s="273" t="s">
        <v>295</v>
      </c>
      <c r="B83" s="273" t="s">
        <v>5</v>
      </c>
      <c r="C83" s="283">
        <v>4777</v>
      </c>
      <c r="D83" s="283" t="s">
        <v>679</v>
      </c>
      <c r="E83" s="252" t="s">
        <v>2588</v>
      </c>
      <c r="F83" s="89">
        <v>1020280.66</v>
      </c>
      <c r="G83" s="89">
        <v>7029</v>
      </c>
      <c r="H83" s="89">
        <v>58547.13</v>
      </c>
      <c r="I83" s="252">
        <v>1054613.6599999999</v>
      </c>
      <c r="J83" s="252">
        <v>359819.98</v>
      </c>
      <c r="L83" s="232">
        <v>29406.3</v>
      </c>
      <c r="Q83" s="252">
        <v>-1998886.27</v>
      </c>
      <c r="R83" s="252">
        <v>4194803.6500000004</v>
      </c>
      <c r="S83" s="73">
        <v>1131923.1299999999</v>
      </c>
      <c r="T83" s="73">
        <v>104780</v>
      </c>
      <c r="U83" s="73">
        <v>1004.53</v>
      </c>
      <c r="V83" s="73">
        <v>979286.5</v>
      </c>
      <c r="W83" s="73">
        <v>678</v>
      </c>
      <c r="X83" s="90">
        <v>1203394.5</v>
      </c>
      <c r="AA83" s="90">
        <v>452171.95</v>
      </c>
      <c r="AB83" s="90">
        <v>260344.95999999999</v>
      </c>
      <c r="AD83" s="267">
        <f t="shared" si="7"/>
        <v>1085856.79</v>
      </c>
      <c r="AE83" s="274">
        <f t="shared" si="8"/>
        <v>29406.3</v>
      </c>
      <c r="AF83" s="288">
        <f t="shared" si="9"/>
        <v>1056450.49</v>
      </c>
      <c r="AG83" s="289">
        <f t="shared" si="10"/>
        <v>2217672.16</v>
      </c>
      <c r="AH83" s="275">
        <f t="shared" si="11"/>
        <v>1915911.41</v>
      </c>
      <c r="AI83" s="269">
        <f t="shared" si="12"/>
        <v>301760.75000000023</v>
      </c>
    </row>
    <row r="84" spans="1:35" x14ac:dyDescent="0.2">
      <c r="A84" s="273" t="s">
        <v>295</v>
      </c>
      <c r="B84" s="273" t="s">
        <v>5</v>
      </c>
      <c r="C84" s="283">
        <v>2103</v>
      </c>
      <c r="D84" s="283" t="s">
        <v>680</v>
      </c>
      <c r="E84" s="252" t="s">
        <v>2589</v>
      </c>
      <c r="F84" s="89">
        <v>74087.53</v>
      </c>
      <c r="G84" s="89">
        <v>2442</v>
      </c>
      <c r="H84" s="89">
        <v>11502.64</v>
      </c>
      <c r="I84" s="252">
        <v>613791.5</v>
      </c>
      <c r="J84" s="252">
        <v>197830.64</v>
      </c>
      <c r="L84" s="232">
        <v>16050</v>
      </c>
      <c r="Q84" s="252">
        <v>-1122371.27</v>
      </c>
      <c r="R84" s="252">
        <v>2119139.65</v>
      </c>
      <c r="S84" s="73">
        <v>584383.91</v>
      </c>
      <c r="T84" s="73">
        <v>38400</v>
      </c>
      <c r="U84" s="73">
        <v>215</v>
      </c>
      <c r="V84" s="73">
        <v>739711</v>
      </c>
      <c r="W84" s="73">
        <v>1161</v>
      </c>
      <c r="X84" s="90">
        <v>1069921</v>
      </c>
      <c r="AA84" s="90">
        <v>223223.17</v>
      </c>
      <c r="AB84" s="90">
        <v>168640.81</v>
      </c>
      <c r="AD84" s="267">
        <f t="shared" si="7"/>
        <v>88032.17</v>
      </c>
      <c r="AE84" s="274">
        <f t="shared" si="8"/>
        <v>16050</v>
      </c>
      <c r="AF84" s="288">
        <f t="shared" si="9"/>
        <v>71982.17</v>
      </c>
      <c r="AG84" s="289">
        <f t="shared" si="10"/>
        <v>1363870.9100000001</v>
      </c>
      <c r="AH84" s="275">
        <f t="shared" si="11"/>
        <v>1461784.98</v>
      </c>
      <c r="AI84" s="269">
        <f t="shared" si="12"/>
        <v>-97914.069999999832</v>
      </c>
    </row>
    <row r="85" spans="1:35" x14ac:dyDescent="0.2">
      <c r="A85" s="273" t="s">
        <v>295</v>
      </c>
      <c r="B85" s="273" t="s">
        <v>5</v>
      </c>
      <c r="C85" s="283">
        <v>5166</v>
      </c>
      <c r="D85" s="283" t="s">
        <v>681</v>
      </c>
      <c r="E85" s="252" t="s">
        <v>2590</v>
      </c>
      <c r="F85" s="89">
        <v>832130.32</v>
      </c>
      <c r="G85" s="89">
        <v>1380</v>
      </c>
      <c r="H85" s="89">
        <v>80358.179999999993</v>
      </c>
      <c r="I85" s="252">
        <v>264809.2</v>
      </c>
      <c r="J85" s="252">
        <v>350448.54</v>
      </c>
      <c r="L85" s="232">
        <v>30120.37</v>
      </c>
      <c r="Q85" s="252">
        <v>155777.5</v>
      </c>
      <c r="R85" s="252">
        <v>1096893.17</v>
      </c>
      <c r="S85" s="73">
        <v>1219524.08</v>
      </c>
      <c r="T85" s="73">
        <v>38000</v>
      </c>
      <c r="V85" s="73">
        <v>1058380</v>
      </c>
      <c r="X85" s="90">
        <v>1238610</v>
      </c>
      <c r="AA85" s="90">
        <v>456962.4</v>
      </c>
      <c r="AB85" s="90">
        <v>179920.48</v>
      </c>
      <c r="AD85" s="267">
        <f t="shared" si="7"/>
        <v>913868.5</v>
      </c>
      <c r="AE85" s="274">
        <f t="shared" si="8"/>
        <v>30120.37</v>
      </c>
      <c r="AF85" s="288">
        <f t="shared" si="9"/>
        <v>883748.13</v>
      </c>
      <c r="AG85" s="289">
        <f t="shared" si="10"/>
        <v>2315904.08</v>
      </c>
      <c r="AH85" s="275">
        <f t="shared" si="11"/>
        <v>1875492.88</v>
      </c>
      <c r="AI85" s="269">
        <f t="shared" si="12"/>
        <v>440411.20000000019</v>
      </c>
    </row>
    <row r="86" spans="1:35" x14ac:dyDescent="0.2">
      <c r="A86" s="273" t="s">
        <v>295</v>
      </c>
      <c r="B86" s="273" t="s">
        <v>5</v>
      </c>
      <c r="C86" s="283">
        <v>3557</v>
      </c>
      <c r="D86" s="283" t="s">
        <v>682</v>
      </c>
      <c r="E86" s="252" t="s">
        <v>2591</v>
      </c>
      <c r="F86" s="89">
        <v>796116.89</v>
      </c>
      <c r="G86" s="89">
        <v>11169.27</v>
      </c>
      <c r="H86" s="89">
        <v>30061.63</v>
      </c>
      <c r="I86" s="252">
        <v>326760.76</v>
      </c>
      <c r="J86" s="252">
        <v>244838.05</v>
      </c>
      <c r="L86" s="232">
        <v>26965.9</v>
      </c>
      <c r="Q86" s="252">
        <v>-2020759.86</v>
      </c>
      <c r="R86" s="252">
        <v>3207738.11</v>
      </c>
      <c r="S86" s="73">
        <v>905768.79</v>
      </c>
      <c r="T86" s="73">
        <v>86150</v>
      </c>
      <c r="V86" s="73">
        <v>875901</v>
      </c>
      <c r="W86" s="73">
        <v>6000</v>
      </c>
      <c r="X86" s="90">
        <v>974085</v>
      </c>
      <c r="AA86" s="90">
        <v>463069.67</v>
      </c>
      <c r="AB86" s="90">
        <v>195853.68</v>
      </c>
      <c r="AD86" s="267">
        <f t="shared" si="7"/>
        <v>837347.79</v>
      </c>
      <c r="AE86" s="274">
        <f t="shared" si="8"/>
        <v>26965.9</v>
      </c>
      <c r="AF86" s="288">
        <f t="shared" si="9"/>
        <v>810381.89</v>
      </c>
      <c r="AG86" s="289">
        <f t="shared" si="10"/>
        <v>1873819.79</v>
      </c>
      <c r="AH86" s="275">
        <f t="shared" si="11"/>
        <v>1633008.3499999999</v>
      </c>
      <c r="AI86" s="269">
        <f t="shared" si="12"/>
        <v>240811.44000000018</v>
      </c>
    </row>
  </sheetData>
  <autoFilter ref="A1:AI8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20"/>
  <sheetViews>
    <sheetView zoomScale="80" zoomScaleNormal="80" workbookViewId="0">
      <selection activeCell="AH1" sqref="A1:AH1048576"/>
    </sheetView>
  </sheetViews>
  <sheetFormatPr defaultColWidth="33.125" defaultRowHeight="14.25" x14ac:dyDescent="0.2"/>
  <cols>
    <col min="1" max="1" width="33.125" style="252"/>
    <col min="2" max="5" width="33.125" style="89"/>
    <col min="6" max="10" width="33.125" style="252"/>
    <col min="11" max="14" width="33.125" style="232"/>
    <col min="15" max="18" width="33.125" style="252"/>
    <col min="19" max="26" width="33.125" style="73"/>
    <col min="27" max="34" width="33.125" style="90"/>
    <col min="35" max="16384" width="33.125" style="252"/>
  </cols>
  <sheetData>
    <row r="1" spans="1:34" x14ac:dyDescent="0.2">
      <c r="A1" s="252" t="s">
        <v>2456</v>
      </c>
      <c r="B1" s="89" t="s">
        <v>2457</v>
      </c>
      <c r="C1" s="89" t="s">
        <v>2458</v>
      </c>
      <c r="D1" s="89" t="s">
        <v>2459</v>
      </c>
      <c r="E1" s="89" t="s">
        <v>2597</v>
      </c>
      <c r="F1" s="252" t="s">
        <v>2598</v>
      </c>
      <c r="G1" s="252" t="s">
        <v>2460</v>
      </c>
      <c r="H1" s="252" t="s">
        <v>2461</v>
      </c>
      <c r="I1" s="252" t="s">
        <v>2462</v>
      </c>
      <c r="J1" s="252" t="s">
        <v>2599</v>
      </c>
      <c r="K1" s="232" t="s">
        <v>2463</v>
      </c>
      <c r="L1" s="232" t="s">
        <v>2464</v>
      </c>
      <c r="M1" s="232" t="s">
        <v>2465</v>
      </c>
      <c r="N1" s="232" t="s">
        <v>2466</v>
      </c>
      <c r="O1" s="252" t="s">
        <v>2467</v>
      </c>
      <c r="P1" s="252" t="s">
        <v>2468</v>
      </c>
      <c r="Q1" s="252" t="s">
        <v>2469</v>
      </c>
      <c r="R1" s="252" t="s">
        <v>2470</v>
      </c>
      <c r="S1" s="73" t="s">
        <v>3367</v>
      </c>
      <c r="T1" s="73" t="s">
        <v>2471</v>
      </c>
      <c r="U1" s="73" t="s">
        <v>2472</v>
      </c>
      <c r="V1" s="73" t="s">
        <v>2473</v>
      </c>
      <c r="W1" s="73" t="s">
        <v>2474</v>
      </c>
      <c r="X1" s="73" t="s">
        <v>2475</v>
      </c>
      <c r="Y1" s="73" t="s">
        <v>3368</v>
      </c>
      <c r="Z1" s="73" t="s">
        <v>2476</v>
      </c>
      <c r="AA1" s="90" t="s">
        <v>2477</v>
      </c>
      <c r="AB1" s="90" t="s">
        <v>2478</v>
      </c>
      <c r="AC1" s="90" t="s">
        <v>2479</v>
      </c>
      <c r="AD1" s="90" t="s">
        <v>2480</v>
      </c>
      <c r="AE1" s="90" t="s">
        <v>2481</v>
      </c>
      <c r="AF1" s="90" t="s">
        <v>2600</v>
      </c>
      <c r="AG1" s="90" t="s">
        <v>2601</v>
      </c>
      <c r="AH1" s="90" t="s">
        <v>2482</v>
      </c>
    </row>
    <row r="2" spans="1:34" x14ac:dyDescent="0.2">
      <c r="A2" s="252" t="s">
        <v>2483</v>
      </c>
      <c r="B2" s="89" t="s">
        <v>2484</v>
      </c>
      <c r="C2" s="89" t="s">
        <v>2485</v>
      </c>
      <c r="D2" s="89" t="s">
        <v>2486</v>
      </c>
      <c r="E2" s="89" t="s">
        <v>2602</v>
      </c>
      <c r="F2" s="252" t="s">
        <v>2603</v>
      </c>
      <c r="G2" s="252" t="s">
        <v>2487</v>
      </c>
      <c r="H2" s="252" t="s">
        <v>2488</v>
      </c>
      <c r="I2" s="252" t="s">
        <v>2489</v>
      </c>
      <c r="J2" s="252" t="s">
        <v>2604</v>
      </c>
      <c r="K2" s="232" t="s">
        <v>2490</v>
      </c>
      <c r="L2" s="232" t="s">
        <v>2491</v>
      </c>
      <c r="M2" s="232" t="s">
        <v>2492</v>
      </c>
      <c r="N2" s="232" t="s">
        <v>2493</v>
      </c>
      <c r="O2" s="252" t="s">
        <v>2494</v>
      </c>
      <c r="P2" s="252" t="s">
        <v>2495</v>
      </c>
      <c r="Q2" s="252" t="s">
        <v>2496</v>
      </c>
      <c r="R2" s="252" t="s">
        <v>2497</v>
      </c>
      <c r="S2" s="73" t="s">
        <v>3369</v>
      </c>
      <c r="T2" s="73" t="s">
        <v>2498</v>
      </c>
      <c r="U2" s="73" t="s">
        <v>2499</v>
      </c>
      <c r="V2" s="73" t="s">
        <v>2500</v>
      </c>
      <c r="W2" s="73" t="s">
        <v>2501</v>
      </c>
      <c r="X2" s="73" t="s">
        <v>2502</v>
      </c>
      <c r="Y2" s="73" t="s">
        <v>3370</v>
      </c>
      <c r="Z2" s="73" t="s">
        <v>2503</v>
      </c>
      <c r="AA2" s="90" t="s">
        <v>2504</v>
      </c>
      <c r="AB2" s="90" t="s">
        <v>2505</v>
      </c>
      <c r="AC2" s="90" t="s">
        <v>2506</v>
      </c>
      <c r="AD2" s="90" t="s">
        <v>2507</v>
      </c>
      <c r="AE2" s="90" t="s">
        <v>2508</v>
      </c>
      <c r="AF2" s="90" t="s">
        <v>2605</v>
      </c>
      <c r="AG2" s="90" t="s">
        <v>2606</v>
      </c>
      <c r="AH2" s="90" t="s">
        <v>2509</v>
      </c>
    </row>
    <row r="3" spans="1:34" x14ac:dyDescent="0.2">
      <c r="A3" s="252" t="s">
        <v>2510</v>
      </c>
      <c r="B3" s="89">
        <v>166698769.83000001</v>
      </c>
      <c r="C3" s="89">
        <v>16571590.619999999</v>
      </c>
      <c r="D3" s="89">
        <v>36361097.479999997</v>
      </c>
      <c r="E3" s="89">
        <v>10821.96</v>
      </c>
      <c r="F3" s="252">
        <v>0</v>
      </c>
      <c r="G3" s="252">
        <v>175177242.88</v>
      </c>
      <c r="H3" s="252">
        <v>84949550.159999996</v>
      </c>
      <c r="I3" s="252">
        <v>3500</v>
      </c>
      <c r="J3" s="252">
        <v>0</v>
      </c>
      <c r="K3" s="232">
        <v>2458529.8199999998</v>
      </c>
      <c r="L3" s="232">
        <v>15064295.859999999</v>
      </c>
      <c r="M3" s="232">
        <v>3393822.12</v>
      </c>
      <c r="N3" s="232">
        <v>367101.31</v>
      </c>
      <c r="O3" s="252">
        <v>6938645.5</v>
      </c>
      <c r="P3" s="252">
        <v>-541803.63</v>
      </c>
      <c r="Q3" s="252">
        <v>20490481.07</v>
      </c>
      <c r="R3" s="252">
        <v>509342364.31999999</v>
      </c>
      <c r="S3" s="73">
        <v>2280907.04</v>
      </c>
      <c r="T3" s="73">
        <v>278897237.79000002</v>
      </c>
      <c r="U3" s="73">
        <v>19815297.530000001</v>
      </c>
      <c r="V3" s="73">
        <v>246540.06</v>
      </c>
      <c r="W3" s="73">
        <v>1385.62</v>
      </c>
      <c r="X3" s="73">
        <v>215371927.61000001</v>
      </c>
      <c r="Y3" s="73">
        <v>29050</v>
      </c>
      <c r="Z3" s="73">
        <v>32220181.649999999</v>
      </c>
      <c r="AA3" s="90">
        <v>313564933.32999998</v>
      </c>
      <c r="AB3" s="90">
        <v>213343</v>
      </c>
      <c r="AC3" s="90">
        <v>134187</v>
      </c>
      <c r="AD3" s="90">
        <v>142802357.34999999</v>
      </c>
      <c r="AE3" s="90">
        <v>36064156.329999998</v>
      </c>
      <c r="AF3" s="90">
        <v>329995.84999999998</v>
      </c>
      <c r="AG3" s="90">
        <v>1106184.8799999999</v>
      </c>
      <c r="AH3" s="90">
        <v>2425193.58</v>
      </c>
    </row>
    <row r="8" spans="1:34" x14ac:dyDescent="0.2">
      <c r="A8" s="252" t="s">
        <v>12</v>
      </c>
      <c r="B8" s="89">
        <v>86362.54</v>
      </c>
      <c r="D8" s="89">
        <v>0</v>
      </c>
      <c r="G8" s="252">
        <v>364416.32</v>
      </c>
      <c r="H8" s="252">
        <v>261657.66</v>
      </c>
      <c r="N8" s="232">
        <v>32990</v>
      </c>
      <c r="R8" s="252">
        <v>-1436580.54</v>
      </c>
      <c r="S8" s="73">
        <v>2280907.04</v>
      </c>
      <c r="T8" s="73">
        <v>34171</v>
      </c>
      <c r="W8" s="73">
        <v>90.62</v>
      </c>
      <c r="X8" s="73">
        <v>965350</v>
      </c>
      <c r="Y8" s="73">
        <v>29050</v>
      </c>
      <c r="Z8" s="73">
        <v>197355.68</v>
      </c>
      <c r="AA8" s="90">
        <v>983470</v>
      </c>
      <c r="AB8" s="90">
        <v>5000</v>
      </c>
      <c r="AC8" s="90">
        <v>17500</v>
      </c>
      <c r="AD8" s="90">
        <v>138417.84</v>
      </c>
      <c r="AE8" s="90">
        <v>229079.44</v>
      </c>
    </row>
    <row r="9" spans="1:34" x14ac:dyDescent="0.2">
      <c r="A9" s="252" t="s">
        <v>15</v>
      </c>
      <c r="B9" s="89">
        <v>174007.9</v>
      </c>
      <c r="D9" s="89">
        <v>38114</v>
      </c>
      <c r="G9" s="252">
        <v>152148.70000000001</v>
      </c>
      <c r="H9" s="252">
        <v>222985.23</v>
      </c>
      <c r="N9" s="232">
        <v>-2962851.65</v>
      </c>
      <c r="P9" s="252">
        <v>2351172.4700000002</v>
      </c>
      <c r="Q9" s="252">
        <v>-3794489.13</v>
      </c>
      <c r="R9" s="252">
        <v>2450442</v>
      </c>
      <c r="V9" s="73">
        <v>321.22000000000003</v>
      </c>
      <c r="X9" s="73">
        <v>900353.3</v>
      </c>
      <c r="Z9" s="73">
        <v>2040237.88</v>
      </c>
      <c r="AA9" s="90">
        <v>1115750</v>
      </c>
      <c r="AC9" s="90">
        <v>39236</v>
      </c>
      <c r="AD9" s="90">
        <v>222455.54</v>
      </c>
      <c r="AE9" s="90">
        <v>161786.51999999999</v>
      </c>
    </row>
    <row r="10" spans="1:34" x14ac:dyDescent="0.2">
      <c r="A10" s="252" t="s">
        <v>2607</v>
      </c>
      <c r="B10" s="89">
        <v>754883.71</v>
      </c>
      <c r="C10" s="89">
        <v>53100</v>
      </c>
      <c r="D10" s="89">
        <v>506392.31</v>
      </c>
      <c r="G10" s="252">
        <v>100742</v>
      </c>
      <c r="H10" s="252">
        <v>736418.21</v>
      </c>
      <c r="K10" s="232">
        <v>44043</v>
      </c>
      <c r="L10" s="232">
        <v>102026.84</v>
      </c>
      <c r="Q10" s="252">
        <v>442779.27</v>
      </c>
      <c r="R10" s="252">
        <v>1691218.36</v>
      </c>
      <c r="T10" s="73">
        <v>1341595.47</v>
      </c>
      <c r="U10" s="73">
        <v>62650</v>
      </c>
      <c r="V10" s="73">
        <v>1540.81</v>
      </c>
      <c r="X10" s="73">
        <v>1891723</v>
      </c>
      <c r="Z10" s="73">
        <v>220408</v>
      </c>
      <c r="AA10" s="90">
        <v>2213891</v>
      </c>
      <c r="AD10" s="90">
        <v>1158811.3899999999</v>
      </c>
      <c r="AE10" s="90">
        <v>178428.83</v>
      </c>
      <c r="AH10" s="90">
        <v>30000</v>
      </c>
    </row>
    <row r="11" spans="1:34" x14ac:dyDescent="0.2">
      <c r="A11" s="252" t="s">
        <v>2608</v>
      </c>
      <c r="B11" s="89">
        <v>1061575.96</v>
      </c>
      <c r="C11" s="89">
        <v>11938.5</v>
      </c>
      <c r="D11" s="89">
        <v>569896.04</v>
      </c>
      <c r="G11" s="252">
        <v>406936.32000000001</v>
      </c>
      <c r="H11" s="252">
        <v>641317.32999999996</v>
      </c>
      <c r="L11" s="232">
        <v>70448.61</v>
      </c>
      <c r="Q11" s="252">
        <v>495307.96</v>
      </c>
      <c r="R11" s="252">
        <v>1534772.11</v>
      </c>
      <c r="T11" s="73">
        <v>1664830.24</v>
      </c>
      <c r="V11" s="73">
        <v>1103.28</v>
      </c>
      <c r="X11" s="73">
        <v>1240987</v>
      </c>
      <c r="Z11" s="73">
        <v>275700</v>
      </c>
      <c r="AA11" s="90">
        <v>2152738</v>
      </c>
      <c r="AD11" s="90">
        <v>947307.66</v>
      </c>
      <c r="AE11" s="90">
        <v>197813.85</v>
      </c>
    </row>
    <row r="12" spans="1:34" x14ac:dyDescent="0.2">
      <c r="A12" s="252" t="s">
        <v>2609</v>
      </c>
      <c r="B12" s="89">
        <v>3214816.52</v>
      </c>
      <c r="C12" s="89">
        <v>2380</v>
      </c>
      <c r="D12" s="89">
        <v>809922.27</v>
      </c>
      <c r="G12" s="252">
        <v>785840.59</v>
      </c>
      <c r="H12" s="252">
        <v>596785.57999999996</v>
      </c>
      <c r="L12" s="232">
        <v>151633.19</v>
      </c>
      <c r="N12" s="232">
        <v>191.35</v>
      </c>
      <c r="Q12" s="252">
        <v>680256.71</v>
      </c>
      <c r="R12" s="252">
        <v>1567224.53</v>
      </c>
      <c r="T12" s="73">
        <v>2717396.3</v>
      </c>
      <c r="U12" s="73">
        <v>353035</v>
      </c>
      <c r="V12" s="73">
        <v>5198.46</v>
      </c>
      <c r="X12" s="73">
        <v>882219</v>
      </c>
      <c r="Z12" s="73">
        <v>5550</v>
      </c>
      <c r="AA12" s="90">
        <v>1804382</v>
      </c>
      <c r="AD12" s="90">
        <v>1082197.72</v>
      </c>
      <c r="AE12" s="90">
        <v>214679.14</v>
      </c>
      <c r="AH12" s="90">
        <v>293257</v>
      </c>
    </row>
    <row r="13" spans="1:34" x14ac:dyDescent="0.2">
      <c r="A13" s="252" t="s">
        <v>2610</v>
      </c>
      <c r="B13" s="89">
        <v>1657995.58</v>
      </c>
      <c r="C13" s="89">
        <v>2662.6</v>
      </c>
      <c r="D13" s="89">
        <v>222924.68</v>
      </c>
      <c r="G13" s="252">
        <v>70034.97</v>
      </c>
      <c r="H13" s="252">
        <v>863081.44</v>
      </c>
      <c r="K13" s="232">
        <v>3310</v>
      </c>
      <c r="L13" s="232">
        <v>42014</v>
      </c>
      <c r="Q13" s="252">
        <v>324652.74</v>
      </c>
      <c r="R13" s="252">
        <v>1097038.29</v>
      </c>
      <c r="T13" s="73">
        <v>1022088.61</v>
      </c>
      <c r="U13" s="73">
        <v>100000</v>
      </c>
      <c r="V13" s="73">
        <v>2638.03</v>
      </c>
      <c r="X13" s="73">
        <v>1428297</v>
      </c>
      <c r="Z13" s="73">
        <v>356504</v>
      </c>
      <c r="AA13" s="90">
        <v>1808101</v>
      </c>
      <c r="AD13" s="90">
        <v>693713.51</v>
      </c>
      <c r="AE13" s="90">
        <v>144776.88</v>
      </c>
    </row>
    <row r="14" spans="1:34" x14ac:dyDescent="0.2">
      <c r="A14" s="252" t="s">
        <v>2611</v>
      </c>
      <c r="B14" s="89">
        <v>591010.68000000005</v>
      </c>
      <c r="C14" s="89">
        <v>1394.65</v>
      </c>
      <c r="D14" s="89">
        <v>236416.56</v>
      </c>
      <c r="G14" s="252">
        <v>2050270.36</v>
      </c>
      <c r="H14" s="252">
        <v>340590.22</v>
      </c>
      <c r="K14" s="232">
        <v>940</v>
      </c>
      <c r="L14" s="232">
        <v>40035.21</v>
      </c>
      <c r="Q14" s="252">
        <v>472545.87</v>
      </c>
      <c r="R14" s="252">
        <v>1718005.94</v>
      </c>
      <c r="T14" s="73">
        <v>1116082.26</v>
      </c>
      <c r="V14" s="73">
        <v>976.5</v>
      </c>
      <c r="X14" s="73">
        <v>1098895</v>
      </c>
      <c r="Z14" s="73">
        <v>157400</v>
      </c>
      <c r="AA14" s="90">
        <v>1607370</v>
      </c>
      <c r="AD14" s="90">
        <v>634061.97</v>
      </c>
      <c r="AE14" s="90">
        <v>137134.85999999999</v>
      </c>
    </row>
    <row r="15" spans="1:34" x14ac:dyDescent="0.2">
      <c r="A15" s="252" t="s">
        <v>2612</v>
      </c>
      <c r="B15" s="89">
        <v>1191249.1499999999</v>
      </c>
      <c r="C15" s="89">
        <v>42918.75</v>
      </c>
      <c r="D15" s="89">
        <v>642698.72</v>
      </c>
      <c r="G15" s="252">
        <v>1572970.63</v>
      </c>
      <c r="H15" s="252">
        <v>155510.07</v>
      </c>
      <c r="L15" s="232">
        <v>152354.65</v>
      </c>
      <c r="M15" s="232">
        <v>62009.2</v>
      </c>
      <c r="N15" s="232">
        <v>887655</v>
      </c>
      <c r="Q15" s="252">
        <v>776352.76</v>
      </c>
      <c r="R15" s="252">
        <v>3950541.16</v>
      </c>
      <c r="T15" s="73">
        <v>1897265.47</v>
      </c>
      <c r="V15" s="73">
        <v>2347.4299999999998</v>
      </c>
      <c r="X15" s="73">
        <v>1032670</v>
      </c>
      <c r="Z15" s="73">
        <v>353450</v>
      </c>
      <c r="AA15" s="90">
        <v>1849662</v>
      </c>
      <c r="AD15" s="90">
        <v>2081686.56</v>
      </c>
      <c r="AE15" s="90">
        <v>25383.78</v>
      </c>
      <c r="AH15" s="90">
        <v>212220</v>
      </c>
    </row>
    <row r="16" spans="1:34" x14ac:dyDescent="0.2">
      <c r="A16" s="252" t="s">
        <v>2613</v>
      </c>
      <c r="B16" s="89">
        <v>1800999.13</v>
      </c>
      <c r="C16" s="89">
        <v>44811</v>
      </c>
      <c r="D16" s="89">
        <v>410289.81</v>
      </c>
      <c r="G16" s="252">
        <v>875693.75</v>
      </c>
      <c r="H16" s="252">
        <v>909061.34</v>
      </c>
      <c r="L16" s="232">
        <v>72210.259999999995</v>
      </c>
      <c r="M16" s="232">
        <v>5000</v>
      </c>
      <c r="N16" s="232">
        <v>1884.19</v>
      </c>
      <c r="Q16" s="252">
        <v>611555.22</v>
      </c>
      <c r="R16" s="252">
        <v>2643840</v>
      </c>
      <c r="T16" s="73">
        <v>1756469.4</v>
      </c>
      <c r="U16" s="73">
        <v>78400</v>
      </c>
      <c r="V16" s="73">
        <v>3280.57</v>
      </c>
      <c r="X16" s="73">
        <v>1135807</v>
      </c>
      <c r="Z16" s="73">
        <v>286200</v>
      </c>
      <c r="AA16" s="90">
        <v>1940470</v>
      </c>
      <c r="AD16" s="90">
        <v>1176561.4099999999</v>
      </c>
      <c r="AE16" s="90">
        <v>293169.36</v>
      </c>
      <c r="AH16" s="90">
        <v>30080</v>
      </c>
    </row>
    <row r="17" spans="1:34" x14ac:dyDescent="0.2">
      <c r="A17" s="252" t="s">
        <v>2614</v>
      </c>
      <c r="B17" s="89">
        <v>898100.22</v>
      </c>
      <c r="C17" s="89">
        <v>2555.4</v>
      </c>
      <c r="D17" s="89">
        <v>253171.74</v>
      </c>
      <c r="G17" s="252">
        <v>718530.5</v>
      </c>
      <c r="H17" s="252">
        <v>18699.28</v>
      </c>
      <c r="L17" s="232">
        <v>71052.850000000006</v>
      </c>
      <c r="Q17" s="252">
        <v>154487.63</v>
      </c>
      <c r="R17" s="252">
        <v>2287723.02</v>
      </c>
      <c r="T17" s="73">
        <v>1404566.99</v>
      </c>
      <c r="U17" s="73">
        <v>152100</v>
      </c>
      <c r="V17" s="73">
        <v>1241.97</v>
      </c>
      <c r="X17" s="73">
        <v>1898595.5</v>
      </c>
      <c r="Z17" s="73">
        <v>146800</v>
      </c>
      <c r="AA17" s="90">
        <v>2351283.5</v>
      </c>
      <c r="AD17" s="90">
        <v>885484.87</v>
      </c>
      <c r="AE17" s="90">
        <v>85851</v>
      </c>
    </row>
    <row r="18" spans="1:34" x14ac:dyDescent="0.2">
      <c r="A18" s="252" t="s">
        <v>2615</v>
      </c>
      <c r="B18" s="89">
        <v>1916474.34</v>
      </c>
      <c r="C18" s="89">
        <v>11087.5</v>
      </c>
      <c r="D18" s="89">
        <v>307423.59000000003</v>
      </c>
      <c r="G18" s="252">
        <v>662237.41</v>
      </c>
      <c r="H18" s="252">
        <v>527404.88</v>
      </c>
      <c r="K18" s="232">
        <v>0</v>
      </c>
      <c r="L18" s="232">
        <v>206407.5</v>
      </c>
      <c r="N18" s="232">
        <v>451.21</v>
      </c>
      <c r="Q18" s="252">
        <v>709899.24</v>
      </c>
      <c r="R18" s="252">
        <v>312292.87</v>
      </c>
      <c r="T18" s="73">
        <v>1557374.4</v>
      </c>
      <c r="U18" s="73">
        <v>262163</v>
      </c>
      <c r="V18" s="73">
        <v>3366.82</v>
      </c>
      <c r="X18" s="73">
        <v>1774206</v>
      </c>
      <c r="Z18" s="73">
        <v>267700</v>
      </c>
      <c r="AA18" s="90">
        <v>2535796</v>
      </c>
      <c r="AD18" s="90">
        <v>1038598.24</v>
      </c>
      <c r="AE18" s="90">
        <v>197252.59</v>
      </c>
      <c r="AH18" s="90">
        <v>204247.2</v>
      </c>
    </row>
    <row r="19" spans="1:34" x14ac:dyDescent="0.2">
      <c r="A19" s="252" t="s">
        <v>2616</v>
      </c>
      <c r="B19" s="89">
        <v>2757574.33</v>
      </c>
      <c r="C19" s="89">
        <v>12300</v>
      </c>
      <c r="D19" s="89">
        <v>412413.62</v>
      </c>
      <c r="G19" s="252">
        <v>314437.09000000003</v>
      </c>
      <c r="H19" s="252">
        <v>414556.67</v>
      </c>
      <c r="K19" s="232">
        <v>1200</v>
      </c>
      <c r="L19" s="232">
        <v>85587.82</v>
      </c>
      <c r="M19" s="232">
        <v>15000</v>
      </c>
      <c r="N19" s="232">
        <v>298930.06</v>
      </c>
      <c r="Q19" s="252">
        <v>370604.85</v>
      </c>
      <c r="R19" s="252">
        <v>928313.81</v>
      </c>
      <c r="T19" s="73">
        <v>2128939.21</v>
      </c>
      <c r="V19" s="73">
        <v>4188.22</v>
      </c>
      <c r="X19" s="73">
        <v>2303065</v>
      </c>
      <c r="Z19" s="73">
        <v>295200</v>
      </c>
      <c r="AA19" s="90">
        <v>3168981</v>
      </c>
      <c r="AD19" s="90">
        <v>762367.75</v>
      </c>
      <c r="AE19" s="90">
        <v>110644.16</v>
      </c>
    </row>
    <row r="20" spans="1:34" x14ac:dyDescent="0.2">
      <c r="A20" s="252" t="s">
        <v>2617</v>
      </c>
      <c r="B20" s="89">
        <v>2211622.9500000002</v>
      </c>
      <c r="C20" s="89">
        <v>93206</v>
      </c>
      <c r="D20" s="89">
        <v>469242.63</v>
      </c>
      <c r="G20" s="252">
        <v>317289.94</v>
      </c>
      <c r="H20" s="252">
        <v>985969.85</v>
      </c>
      <c r="K20" s="232">
        <v>56544</v>
      </c>
      <c r="L20" s="232">
        <v>76319.86</v>
      </c>
      <c r="O20" s="252">
        <v>217250</v>
      </c>
      <c r="Q20" s="252">
        <v>682935.35</v>
      </c>
      <c r="R20" s="252">
        <v>955989.15</v>
      </c>
      <c r="T20" s="73">
        <v>1036826.92</v>
      </c>
      <c r="V20" s="73">
        <v>3673.78</v>
      </c>
      <c r="X20" s="73">
        <v>1916600.9</v>
      </c>
      <c r="Z20" s="73">
        <v>299200</v>
      </c>
      <c r="AA20" s="90">
        <v>2357090.9</v>
      </c>
      <c r="AD20" s="90">
        <v>876025.12</v>
      </c>
      <c r="AE20" s="90">
        <v>206262.01</v>
      </c>
    </row>
    <row r="21" spans="1:34" x14ac:dyDescent="0.2">
      <c r="A21" s="252" t="s">
        <v>2618</v>
      </c>
      <c r="B21" s="89">
        <v>916655.65</v>
      </c>
      <c r="C21" s="89">
        <v>18015</v>
      </c>
      <c r="D21" s="89">
        <v>380474.96</v>
      </c>
      <c r="G21" s="252">
        <v>808869.65</v>
      </c>
      <c r="H21" s="252">
        <v>269680.96999999997</v>
      </c>
      <c r="K21" s="232">
        <v>33500</v>
      </c>
      <c r="L21" s="232">
        <v>115005.41</v>
      </c>
      <c r="Q21" s="252">
        <v>296230.7</v>
      </c>
      <c r="R21" s="252">
        <v>1540469.93</v>
      </c>
      <c r="T21" s="73">
        <v>1314468.8400000001</v>
      </c>
      <c r="U21" s="73">
        <v>289475</v>
      </c>
      <c r="V21" s="73">
        <v>915.54</v>
      </c>
      <c r="X21" s="73">
        <v>263781</v>
      </c>
      <c r="Z21" s="73">
        <v>363200</v>
      </c>
      <c r="AA21" s="90">
        <v>916694</v>
      </c>
      <c r="AD21" s="90">
        <v>760768.49</v>
      </c>
      <c r="AE21" s="90">
        <v>237787.43</v>
      </c>
    </row>
    <row r="22" spans="1:34" x14ac:dyDescent="0.2">
      <c r="A22" s="252" t="s">
        <v>2619</v>
      </c>
      <c r="B22" s="89">
        <v>3356985.43</v>
      </c>
      <c r="C22" s="89">
        <v>13238</v>
      </c>
      <c r="D22" s="89">
        <v>679531.98</v>
      </c>
      <c r="G22" s="252">
        <v>416312.33</v>
      </c>
      <c r="H22" s="252">
        <v>108476.25</v>
      </c>
      <c r="L22" s="232">
        <v>61380.58</v>
      </c>
      <c r="N22" s="232">
        <v>438</v>
      </c>
      <c r="Q22" s="252">
        <v>654994.44999999995</v>
      </c>
      <c r="R22" s="252">
        <v>2399548.4500000002</v>
      </c>
      <c r="T22" s="73">
        <v>2827244.27</v>
      </c>
      <c r="U22" s="73">
        <v>225096</v>
      </c>
      <c r="V22" s="73">
        <v>5040.53</v>
      </c>
      <c r="X22" s="73">
        <v>2626953</v>
      </c>
      <c r="Z22" s="73">
        <v>343515</v>
      </c>
      <c r="AA22" s="90">
        <v>3597356</v>
      </c>
      <c r="AD22" s="90">
        <v>1371947.7</v>
      </c>
      <c r="AE22" s="90">
        <v>34512.26</v>
      </c>
      <c r="AH22" s="90">
        <v>80385</v>
      </c>
    </row>
    <row r="23" spans="1:34" x14ac:dyDescent="0.2">
      <c r="A23" s="252" t="s">
        <v>2620</v>
      </c>
      <c r="B23" s="89">
        <v>1285845.32</v>
      </c>
      <c r="C23" s="89">
        <v>27738.5</v>
      </c>
      <c r="D23" s="89">
        <v>464328.57</v>
      </c>
      <c r="G23" s="252">
        <v>602042.42000000004</v>
      </c>
      <c r="H23" s="252">
        <v>1434768.09</v>
      </c>
      <c r="K23" s="232">
        <v>24355</v>
      </c>
      <c r="L23" s="232">
        <v>74637.13</v>
      </c>
      <c r="M23" s="232">
        <v>26066</v>
      </c>
      <c r="N23" s="232">
        <v>310</v>
      </c>
      <c r="Q23" s="252">
        <v>525754.77</v>
      </c>
      <c r="R23" s="252">
        <v>3847094.62</v>
      </c>
      <c r="T23" s="73">
        <v>1626117</v>
      </c>
      <c r="U23" s="73">
        <v>239305</v>
      </c>
      <c r="V23" s="73">
        <v>1331.71</v>
      </c>
      <c r="X23" s="73">
        <v>2378692</v>
      </c>
      <c r="Z23" s="73">
        <v>395500</v>
      </c>
      <c r="AA23" s="90">
        <v>3202557</v>
      </c>
      <c r="AD23" s="90">
        <v>815323.65</v>
      </c>
      <c r="AE23" s="90">
        <v>380371.01</v>
      </c>
    </row>
    <row r="24" spans="1:34" x14ac:dyDescent="0.2">
      <c r="A24" s="252" t="s">
        <v>2621</v>
      </c>
      <c r="B24" s="89">
        <v>2279359.42</v>
      </c>
      <c r="C24" s="89">
        <v>245987.5</v>
      </c>
      <c r="D24" s="89">
        <v>648888.99</v>
      </c>
      <c r="G24" s="252">
        <v>4</v>
      </c>
      <c r="H24" s="252">
        <v>1002612.59</v>
      </c>
      <c r="K24" s="232">
        <v>4500</v>
      </c>
      <c r="L24" s="232">
        <v>164289.46</v>
      </c>
      <c r="M24" s="232">
        <v>45590</v>
      </c>
      <c r="Q24" s="252">
        <v>690223.53</v>
      </c>
      <c r="R24" s="252">
        <v>2781867.7</v>
      </c>
      <c r="T24" s="73">
        <v>2339904.8199999998</v>
      </c>
      <c r="V24" s="73">
        <v>4140.6400000000003</v>
      </c>
      <c r="X24" s="73">
        <v>2899879</v>
      </c>
      <c r="Z24" s="73">
        <v>505700</v>
      </c>
      <c r="AA24" s="90">
        <v>4044136</v>
      </c>
      <c r="AD24" s="90">
        <v>1369563.5</v>
      </c>
      <c r="AE24" s="90">
        <v>173484.24</v>
      </c>
      <c r="AH24" s="90">
        <v>200645.21</v>
      </c>
    </row>
    <row r="25" spans="1:34" x14ac:dyDescent="0.2">
      <c r="A25" s="252" t="s">
        <v>2622</v>
      </c>
      <c r="B25" s="89">
        <v>1294647.06</v>
      </c>
      <c r="C25" s="89">
        <v>14433.35</v>
      </c>
      <c r="D25" s="89">
        <v>519446.18</v>
      </c>
      <c r="G25" s="252">
        <v>546252.78</v>
      </c>
      <c r="H25" s="252">
        <v>246982.99</v>
      </c>
      <c r="K25" s="232">
        <v>8051</v>
      </c>
      <c r="L25" s="232">
        <v>127315.72</v>
      </c>
      <c r="M25" s="232">
        <v>200</v>
      </c>
      <c r="Q25" s="252">
        <v>389050.06</v>
      </c>
      <c r="R25" s="252">
        <v>1887309.56</v>
      </c>
      <c r="T25" s="73">
        <v>1133439.1000000001</v>
      </c>
      <c r="V25" s="73">
        <v>2694.36</v>
      </c>
      <c r="X25" s="73">
        <v>2426303.5</v>
      </c>
      <c r="Z25" s="73">
        <v>277100</v>
      </c>
      <c r="AA25" s="90">
        <v>2924686.5</v>
      </c>
      <c r="AD25" s="90">
        <v>982602.8</v>
      </c>
      <c r="AE25" s="90">
        <v>169418.98</v>
      </c>
    </row>
    <row r="26" spans="1:34" x14ac:dyDescent="0.2">
      <c r="A26" s="252" t="s">
        <v>2623</v>
      </c>
      <c r="B26" s="89">
        <v>1224200.49</v>
      </c>
      <c r="C26" s="89">
        <v>39100</v>
      </c>
      <c r="D26" s="89">
        <v>208876.64</v>
      </c>
      <c r="G26" s="252">
        <v>1144016.1399999999</v>
      </c>
      <c r="H26" s="252">
        <v>300772.88</v>
      </c>
      <c r="K26" s="232">
        <v>15719</v>
      </c>
      <c r="L26" s="232">
        <v>61772.85</v>
      </c>
      <c r="M26" s="232">
        <v>34.92</v>
      </c>
      <c r="Q26" s="252">
        <v>280762.23</v>
      </c>
      <c r="R26" s="252">
        <v>2302867.0299999998</v>
      </c>
      <c r="T26" s="73">
        <v>894499.46</v>
      </c>
      <c r="V26" s="73">
        <v>1965.78</v>
      </c>
      <c r="X26" s="73">
        <v>1177666</v>
      </c>
      <c r="Z26" s="73">
        <v>164700</v>
      </c>
      <c r="AA26" s="90">
        <v>1517016</v>
      </c>
      <c r="AC26" s="90">
        <v>3320</v>
      </c>
      <c r="AD26" s="90">
        <v>670224.25</v>
      </c>
      <c r="AE26" s="90">
        <v>167231.04000000001</v>
      </c>
    </row>
    <row r="27" spans="1:34" x14ac:dyDescent="0.2">
      <c r="A27" s="252" t="s">
        <v>2624</v>
      </c>
      <c r="B27" s="89">
        <v>943510.97</v>
      </c>
      <c r="C27" s="89">
        <v>6300</v>
      </c>
      <c r="D27" s="89">
        <v>451615.53</v>
      </c>
      <c r="G27" s="252">
        <v>269313</v>
      </c>
      <c r="H27" s="252">
        <v>540539.74</v>
      </c>
      <c r="K27" s="232">
        <v>0</v>
      </c>
      <c r="L27" s="232">
        <v>47827.15</v>
      </c>
      <c r="Q27" s="252">
        <v>-38245</v>
      </c>
      <c r="R27" s="252">
        <v>1722667.58</v>
      </c>
      <c r="T27" s="73">
        <v>1346162.75</v>
      </c>
      <c r="U27" s="73">
        <v>277795</v>
      </c>
      <c r="V27" s="73">
        <v>1199.8900000000001</v>
      </c>
      <c r="X27" s="73">
        <v>739452</v>
      </c>
      <c r="Z27" s="73">
        <v>187200</v>
      </c>
      <c r="AA27" s="90">
        <v>1398567.58</v>
      </c>
      <c r="AD27" s="90">
        <v>703004.14</v>
      </c>
      <c r="AE27" s="90">
        <v>154918.72</v>
      </c>
    </row>
    <row r="28" spans="1:34" x14ac:dyDescent="0.2">
      <c r="A28" s="252" t="s">
        <v>2625</v>
      </c>
      <c r="B28" s="89">
        <v>1099055.33</v>
      </c>
      <c r="C28" s="89">
        <v>29307.5</v>
      </c>
      <c r="D28" s="89">
        <v>605472.19999999995</v>
      </c>
      <c r="G28" s="252">
        <v>168871.67999999999</v>
      </c>
      <c r="H28" s="252">
        <v>517172.26</v>
      </c>
      <c r="K28" s="232">
        <v>132.55000000000001</v>
      </c>
      <c r="L28" s="232">
        <v>212142.65</v>
      </c>
      <c r="M28" s="232">
        <v>19587</v>
      </c>
      <c r="Q28" s="252">
        <v>689428.39</v>
      </c>
      <c r="R28" s="252">
        <v>2074532.05</v>
      </c>
      <c r="T28" s="73">
        <v>1198090.3400000001</v>
      </c>
      <c r="V28" s="73">
        <v>1917.05</v>
      </c>
      <c r="X28" s="73">
        <v>1467931.5</v>
      </c>
      <c r="Z28" s="73">
        <v>167400</v>
      </c>
      <c r="AA28" s="90">
        <v>1889164.5</v>
      </c>
      <c r="AD28" s="90">
        <v>786957.13</v>
      </c>
      <c r="AE28" s="90">
        <v>704440.3</v>
      </c>
    </row>
    <row r="29" spans="1:34" x14ac:dyDescent="0.2">
      <c r="A29" s="252" t="s">
        <v>2626</v>
      </c>
      <c r="B29" s="89">
        <v>577672.34</v>
      </c>
      <c r="C29" s="89">
        <v>17190.990000000002</v>
      </c>
      <c r="D29" s="89">
        <v>75160.63</v>
      </c>
      <c r="G29" s="252">
        <v>635017.57999999996</v>
      </c>
      <c r="H29" s="252">
        <v>376910.95</v>
      </c>
      <c r="K29" s="232">
        <v>9150</v>
      </c>
      <c r="L29" s="232">
        <v>61110.94</v>
      </c>
      <c r="N29" s="232">
        <v>0</v>
      </c>
      <c r="Q29" s="252">
        <v>-39999.51</v>
      </c>
      <c r="R29" s="252">
        <v>900591.29</v>
      </c>
      <c r="T29" s="73">
        <v>836907.88</v>
      </c>
      <c r="U29" s="73">
        <v>40000</v>
      </c>
      <c r="V29" s="73">
        <v>727.72</v>
      </c>
      <c r="X29" s="73">
        <v>1146029.7</v>
      </c>
      <c r="Z29" s="73">
        <v>206400</v>
      </c>
      <c r="AA29" s="90">
        <v>1452726.7</v>
      </c>
      <c r="AD29" s="90">
        <v>714718.52</v>
      </c>
      <c r="AE29" s="90">
        <v>172307.44</v>
      </c>
    </row>
    <row r="30" spans="1:34" x14ac:dyDescent="0.2">
      <c r="A30" s="252" t="s">
        <v>2627</v>
      </c>
      <c r="B30" s="89">
        <v>1248907.07</v>
      </c>
      <c r="C30" s="89">
        <v>20698.2</v>
      </c>
      <c r="D30" s="89">
        <v>271998.99</v>
      </c>
      <c r="G30" s="252">
        <v>630225.73</v>
      </c>
      <c r="H30" s="252">
        <v>975480.4</v>
      </c>
      <c r="K30" s="232">
        <v>8917.89</v>
      </c>
      <c r="L30" s="232">
        <v>92419.83</v>
      </c>
      <c r="M30" s="232">
        <v>5000</v>
      </c>
      <c r="N30" s="232">
        <v>280</v>
      </c>
      <c r="Q30" s="252">
        <v>378579.69</v>
      </c>
      <c r="R30" s="252">
        <v>2673935.1</v>
      </c>
      <c r="T30" s="73">
        <v>1340687.71</v>
      </c>
      <c r="U30" s="73">
        <v>85750</v>
      </c>
      <c r="V30" s="73">
        <v>2104.12</v>
      </c>
      <c r="X30" s="73">
        <v>1556987</v>
      </c>
      <c r="Z30" s="73">
        <v>417970</v>
      </c>
      <c r="AA30" s="90">
        <v>2409797</v>
      </c>
      <c r="AD30" s="90">
        <v>928861.84</v>
      </c>
      <c r="AE30" s="90">
        <v>286539.65000000002</v>
      </c>
    </row>
    <row r="31" spans="1:34" x14ac:dyDescent="0.2">
      <c r="A31" s="252" t="s">
        <v>2628</v>
      </c>
      <c r="B31" s="89">
        <v>2133424.36</v>
      </c>
      <c r="C31" s="89">
        <v>19100</v>
      </c>
      <c r="D31" s="89">
        <v>270052.62</v>
      </c>
      <c r="G31" s="252">
        <v>545943.36</v>
      </c>
      <c r="H31" s="252">
        <v>222541.02</v>
      </c>
      <c r="K31" s="232">
        <v>0</v>
      </c>
      <c r="L31" s="232">
        <v>114625.13</v>
      </c>
      <c r="N31" s="232">
        <v>1031.8</v>
      </c>
      <c r="Q31" s="252">
        <v>396960.67</v>
      </c>
      <c r="R31" s="252">
        <v>1942985.43</v>
      </c>
      <c r="T31" s="73">
        <v>1205570.3700000001</v>
      </c>
      <c r="U31" s="73">
        <v>110375</v>
      </c>
      <c r="V31" s="73">
        <v>3915.38</v>
      </c>
      <c r="X31" s="73">
        <v>814849</v>
      </c>
      <c r="Z31" s="73">
        <v>202136</v>
      </c>
      <c r="AA31" s="90">
        <v>1282800</v>
      </c>
      <c r="AD31" s="90">
        <v>840502.36</v>
      </c>
      <c r="AE31" s="90">
        <v>193585.18</v>
      </c>
    </row>
    <row r="32" spans="1:34" x14ac:dyDescent="0.2">
      <c r="A32" s="252" t="s">
        <v>2629</v>
      </c>
      <c r="B32" s="89">
        <v>1222319.1100000001</v>
      </c>
      <c r="C32" s="89">
        <v>12000</v>
      </c>
      <c r="D32" s="89">
        <v>324977.49</v>
      </c>
      <c r="G32" s="252">
        <v>19191.669999999998</v>
      </c>
      <c r="H32" s="252">
        <v>134693.9</v>
      </c>
      <c r="K32" s="232">
        <v>2800</v>
      </c>
      <c r="L32" s="232">
        <v>73159</v>
      </c>
      <c r="M32" s="232">
        <v>11000</v>
      </c>
      <c r="N32" s="232">
        <v>200</v>
      </c>
      <c r="Q32" s="252">
        <v>-40975.26</v>
      </c>
      <c r="R32" s="252">
        <v>2306439.37</v>
      </c>
      <c r="T32" s="73">
        <v>1131603.94</v>
      </c>
      <c r="U32" s="73">
        <v>188770</v>
      </c>
      <c r="V32" s="73">
        <v>1730.44</v>
      </c>
      <c r="X32" s="73">
        <v>1651228</v>
      </c>
      <c r="Z32" s="73">
        <v>159900</v>
      </c>
      <c r="AA32" s="90">
        <v>2065780</v>
      </c>
      <c r="AD32" s="90">
        <v>732201.48</v>
      </c>
      <c r="AE32" s="90">
        <v>10293.66</v>
      </c>
    </row>
    <row r="33" spans="1:34" x14ac:dyDescent="0.2">
      <c r="A33" s="252" t="s">
        <v>2630</v>
      </c>
      <c r="B33" s="89">
        <v>1050554.3600000001</v>
      </c>
      <c r="C33" s="89">
        <v>7765.27</v>
      </c>
      <c r="D33" s="89">
        <v>211547.9</v>
      </c>
      <c r="G33" s="252">
        <v>327501.63</v>
      </c>
      <c r="H33" s="252">
        <v>486149.94</v>
      </c>
      <c r="K33" s="232">
        <v>26700</v>
      </c>
      <c r="L33" s="232">
        <v>39598.65</v>
      </c>
      <c r="M33" s="232">
        <v>5000</v>
      </c>
      <c r="N33" s="232">
        <v>0</v>
      </c>
      <c r="Q33" s="252">
        <v>210640.16</v>
      </c>
      <c r="R33" s="252">
        <v>1600056.47</v>
      </c>
      <c r="T33" s="73">
        <v>1104464.1200000001</v>
      </c>
      <c r="U33" s="73">
        <v>50600</v>
      </c>
      <c r="V33" s="73">
        <v>1689.5</v>
      </c>
      <c r="X33" s="73">
        <v>1221959</v>
      </c>
      <c r="Z33" s="73">
        <v>141600</v>
      </c>
      <c r="AA33" s="90">
        <v>1497918</v>
      </c>
      <c r="AD33" s="90">
        <v>549699.22</v>
      </c>
      <c r="AE33" s="90">
        <v>165897.92000000001</v>
      </c>
    </row>
    <row r="34" spans="1:34" x14ac:dyDescent="0.2">
      <c r="A34" s="252" t="s">
        <v>2776</v>
      </c>
      <c r="B34" s="89">
        <v>1066719.23</v>
      </c>
      <c r="C34" s="89">
        <v>23878</v>
      </c>
      <c r="D34" s="89">
        <v>553902.97</v>
      </c>
      <c r="G34" s="252">
        <v>530036.56000000006</v>
      </c>
      <c r="H34" s="252">
        <v>659498.14</v>
      </c>
      <c r="K34" s="232">
        <v>10320</v>
      </c>
      <c r="L34" s="232">
        <v>77587.66</v>
      </c>
      <c r="M34" s="232">
        <v>15094</v>
      </c>
      <c r="Q34" s="252">
        <v>405612.09</v>
      </c>
      <c r="R34" s="252">
        <v>2970314.75</v>
      </c>
      <c r="T34" s="73">
        <v>1644302</v>
      </c>
      <c r="U34" s="73">
        <v>198150</v>
      </c>
      <c r="V34" s="73">
        <v>1272.6500000000001</v>
      </c>
      <c r="X34" s="73">
        <v>1037260</v>
      </c>
      <c r="Z34" s="73">
        <v>168900</v>
      </c>
      <c r="AA34" s="90">
        <v>1629891.5</v>
      </c>
      <c r="AD34" s="90">
        <v>782897.51</v>
      </c>
      <c r="AE34" s="90">
        <v>183566.89</v>
      </c>
      <c r="AG34" s="90">
        <v>1120</v>
      </c>
    </row>
    <row r="35" spans="1:34" x14ac:dyDescent="0.2">
      <c r="A35" s="252" t="s">
        <v>2777</v>
      </c>
      <c r="B35" s="89">
        <v>1660316.19</v>
      </c>
      <c r="C35" s="89">
        <v>88045</v>
      </c>
      <c r="D35" s="89">
        <v>350873.59</v>
      </c>
      <c r="G35" s="252">
        <v>1175002.6599999999</v>
      </c>
      <c r="H35" s="252">
        <v>888133.84</v>
      </c>
      <c r="K35" s="232">
        <v>0</v>
      </c>
      <c r="L35" s="232">
        <v>73676.87</v>
      </c>
      <c r="M35" s="232">
        <v>5000</v>
      </c>
      <c r="Q35" s="252">
        <v>413312.52</v>
      </c>
      <c r="R35" s="252">
        <v>3203233.17</v>
      </c>
      <c r="T35" s="73">
        <v>1782084.4</v>
      </c>
      <c r="U35" s="73">
        <v>303777</v>
      </c>
      <c r="V35" s="73">
        <v>2612.2399999999998</v>
      </c>
      <c r="X35" s="73">
        <v>699635</v>
      </c>
      <c r="Z35" s="73">
        <v>278688</v>
      </c>
      <c r="AA35" s="90">
        <v>1644242</v>
      </c>
      <c r="AD35" s="90">
        <v>938002.76</v>
      </c>
      <c r="AE35" s="90">
        <v>184231.23</v>
      </c>
    </row>
    <row r="36" spans="1:34" x14ac:dyDescent="0.2">
      <c r="A36" s="252" t="s">
        <v>2778</v>
      </c>
      <c r="B36" s="89">
        <v>804239.11</v>
      </c>
      <c r="C36" s="89">
        <v>57804.31</v>
      </c>
      <c r="D36" s="89">
        <v>179335.82</v>
      </c>
      <c r="G36" s="252">
        <v>61763.47</v>
      </c>
      <c r="H36" s="252">
        <v>136171.17000000001</v>
      </c>
      <c r="L36" s="232">
        <v>79638.429999999993</v>
      </c>
      <c r="M36" s="232">
        <v>12226</v>
      </c>
      <c r="Q36" s="252">
        <v>79557</v>
      </c>
      <c r="R36" s="252">
        <v>2001291.5</v>
      </c>
      <c r="T36" s="73">
        <v>850406.14</v>
      </c>
      <c r="V36" s="73">
        <v>1037.93</v>
      </c>
      <c r="X36" s="73">
        <v>804323</v>
      </c>
      <c r="Z36" s="73">
        <v>180188</v>
      </c>
      <c r="AA36" s="90">
        <v>1085261</v>
      </c>
      <c r="AD36" s="90">
        <v>398203.69</v>
      </c>
      <c r="AE36" s="90">
        <v>61083.68</v>
      </c>
    </row>
    <row r="37" spans="1:34" x14ac:dyDescent="0.2">
      <c r="A37" s="252" t="s">
        <v>2804</v>
      </c>
      <c r="B37" s="89">
        <v>824829.32</v>
      </c>
      <c r="C37" s="89">
        <v>11680.51</v>
      </c>
      <c r="D37" s="89">
        <v>216627.84</v>
      </c>
      <c r="G37" s="252">
        <v>1564381.52</v>
      </c>
      <c r="H37" s="252">
        <v>830205.49</v>
      </c>
      <c r="K37" s="232">
        <v>0</v>
      </c>
      <c r="L37" s="232">
        <v>43696.38</v>
      </c>
      <c r="Q37" s="252">
        <v>322501.8</v>
      </c>
      <c r="R37" s="252">
        <v>3800882.66</v>
      </c>
      <c r="T37" s="73">
        <v>1134435.3600000001</v>
      </c>
      <c r="U37" s="73">
        <v>40000</v>
      </c>
      <c r="V37" s="73">
        <v>1279.71</v>
      </c>
      <c r="Z37" s="73">
        <v>175600</v>
      </c>
      <c r="AA37" s="90">
        <v>418523</v>
      </c>
      <c r="AD37" s="90">
        <v>836655.22</v>
      </c>
      <c r="AE37" s="90">
        <v>219306.58</v>
      </c>
    </row>
    <row r="38" spans="1:34" x14ac:dyDescent="0.2">
      <c r="A38" s="252" t="s">
        <v>2631</v>
      </c>
      <c r="B38" s="89">
        <v>1152522.22</v>
      </c>
      <c r="C38" s="89">
        <v>9385.75</v>
      </c>
      <c r="D38" s="89">
        <v>72221.62</v>
      </c>
      <c r="G38" s="252">
        <v>492473.42</v>
      </c>
      <c r="H38" s="252">
        <v>258731.4</v>
      </c>
      <c r="K38" s="232">
        <v>3200</v>
      </c>
      <c r="L38" s="232">
        <v>55626.1</v>
      </c>
      <c r="M38" s="232">
        <v>67170</v>
      </c>
      <c r="N38" s="232">
        <v>1155.52</v>
      </c>
      <c r="O38" s="252">
        <v>338393</v>
      </c>
      <c r="Q38" s="252">
        <v>149954.5</v>
      </c>
      <c r="R38" s="252">
        <v>2024806.3999999999</v>
      </c>
      <c r="T38" s="73">
        <v>1274769.1100000001</v>
      </c>
      <c r="V38" s="73">
        <v>1609.33</v>
      </c>
      <c r="X38" s="73">
        <v>932736</v>
      </c>
      <c r="Z38" s="73">
        <v>150160.98000000001</v>
      </c>
      <c r="AA38" s="90">
        <v>1340756</v>
      </c>
      <c r="AD38" s="90">
        <v>564738.19999999995</v>
      </c>
      <c r="AE38" s="90">
        <v>105767.24</v>
      </c>
      <c r="AH38" s="90">
        <v>24712.5</v>
      </c>
    </row>
    <row r="39" spans="1:34" x14ac:dyDescent="0.2">
      <c r="A39" s="252" t="s">
        <v>2632</v>
      </c>
      <c r="B39" s="89">
        <v>1409564.11</v>
      </c>
      <c r="C39" s="89">
        <v>45305.5</v>
      </c>
      <c r="D39" s="89">
        <v>77343.429999999993</v>
      </c>
      <c r="G39" s="252">
        <v>346832.22</v>
      </c>
      <c r="H39" s="252">
        <v>277540.45</v>
      </c>
      <c r="K39" s="232">
        <v>500</v>
      </c>
      <c r="L39" s="232">
        <v>32021.41</v>
      </c>
      <c r="M39" s="232">
        <v>290470</v>
      </c>
      <c r="N39" s="232">
        <v>741.58</v>
      </c>
      <c r="Q39" s="252">
        <v>172536.46</v>
      </c>
      <c r="R39" s="252">
        <v>2381908.6800000002</v>
      </c>
      <c r="T39" s="73">
        <v>1202263.6299999999</v>
      </c>
      <c r="V39" s="73">
        <v>2478.6799999999998</v>
      </c>
      <c r="X39" s="73">
        <v>917391.9</v>
      </c>
      <c r="Z39" s="73">
        <v>109280.89</v>
      </c>
      <c r="AA39" s="90">
        <v>1338029.8999999999</v>
      </c>
      <c r="AD39" s="90">
        <v>627828.52</v>
      </c>
      <c r="AE39" s="90">
        <v>143050.82</v>
      </c>
      <c r="AH39" s="90">
        <v>23431</v>
      </c>
    </row>
    <row r="40" spans="1:34" x14ac:dyDescent="0.2">
      <c r="A40" s="252" t="s">
        <v>2633</v>
      </c>
      <c r="B40" s="89">
        <v>897694.91</v>
      </c>
      <c r="C40" s="89">
        <v>22862.15</v>
      </c>
      <c r="D40" s="89">
        <v>145777.25</v>
      </c>
      <c r="G40" s="252">
        <v>764961.29</v>
      </c>
      <c r="H40" s="252">
        <v>243719.23</v>
      </c>
      <c r="K40" s="232">
        <v>0</v>
      </c>
      <c r="L40" s="232">
        <v>32537.8</v>
      </c>
      <c r="N40" s="232">
        <v>0</v>
      </c>
      <c r="O40" s="252">
        <v>255606</v>
      </c>
      <c r="Q40" s="252">
        <v>173454.04</v>
      </c>
      <c r="R40" s="252">
        <v>2692203.68</v>
      </c>
      <c r="T40" s="73">
        <v>1469866.8</v>
      </c>
      <c r="V40" s="73">
        <v>862.34</v>
      </c>
      <c r="X40" s="73">
        <v>1423495.2</v>
      </c>
      <c r="Z40" s="73">
        <v>78476</v>
      </c>
      <c r="AA40" s="90">
        <v>1755281.2</v>
      </c>
      <c r="AD40" s="90">
        <v>762404.42</v>
      </c>
      <c r="AE40" s="90">
        <v>187510.33</v>
      </c>
    </row>
    <row r="41" spans="1:34" x14ac:dyDescent="0.2">
      <c r="A41" s="252" t="s">
        <v>2634</v>
      </c>
      <c r="B41" s="89">
        <v>637155.34</v>
      </c>
      <c r="C41" s="89">
        <v>20284</v>
      </c>
      <c r="D41" s="89">
        <v>93677.53</v>
      </c>
      <c r="G41" s="252">
        <v>316361.07</v>
      </c>
      <c r="H41" s="252">
        <v>190684.26</v>
      </c>
      <c r="K41" s="232">
        <v>3500</v>
      </c>
      <c r="L41" s="232">
        <v>40418</v>
      </c>
      <c r="M41" s="232">
        <v>13040</v>
      </c>
      <c r="N41" s="232">
        <v>0</v>
      </c>
      <c r="O41" s="252">
        <v>231690</v>
      </c>
      <c r="Q41" s="252">
        <v>-293127</v>
      </c>
      <c r="R41" s="252">
        <v>2888756.2</v>
      </c>
      <c r="T41" s="73">
        <v>1714151.18</v>
      </c>
      <c r="V41" s="73">
        <v>548.37</v>
      </c>
      <c r="X41" s="73">
        <v>1271237</v>
      </c>
      <c r="Z41" s="73">
        <v>57222.04</v>
      </c>
      <c r="AA41" s="90">
        <v>1716462</v>
      </c>
      <c r="AD41" s="90">
        <v>609419.84</v>
      </c>
      <c r="AE41" s="90">
        <v>148699.12</v>
      </c>
      <c r="AH41" s="90">
        <v>24963.5</v>
      </c>
    </row>
    <row r="42" spans="1:34" x14ac:dyDescent="0.2">
      <c r="A42" s="252" t="s">
        <v>2635</v>
      </c>
      <c r="B42" s="89">
        <v>1206049.31</v>
      </c>
      <c r="C42" s="89">
        <v>74563.25</v>
      </c>
      <c r="D42" s="89">
        <v>72522.8</v>
      </c>
      <c r="G42" s="252">
        <v>535584.97</v>
      </c>
      <c r="H42" s="252">
        <v>337864.22</v>
      </c>
      <c r="K42" s="232">
        <v>2500</v>
      </c>
      <c r="L42" s="232">
        <v>77589.23</v>
      </c>
      <c r="N42" s="232">
        <v>1148.75</v>
      </c>
      <c r="O42" s="252">
        <v>181020</v>
      </c>
      <c r="Q42" s="252">
        <v>261189.25</v>
      </c>
      <c r="R42" s="252">
        <v>3281518.85</v>
      </c>
      <c r="T42" s="73">
        <v>2192588.17</v>
      </c>
      <c r="V42" s="73">
        <v>1734.94</v>
      </c>
      <c r="X42" s="73">
        <v>2223683.5</v>
      </c>
      <c r="Z42" s="73">
        <v>257440.37</v>
      </c>
      <c r="AA42" s="90">
        <v>2926477.5</v>
      </c>
      <c r="AD42" s="90">
        <v>1094697.3700000001</v>
      </c>
      <c r="AE42" s="90">
        <v>225217.07</v>
      </c>
      <c r="AF42" s="90">
        <v>58006.9</v>
      </c>
      <c r="AH42" s="90">
        <v>35622</v>
      </c>
    </row>
    <row r="43" spans="1:34" x14ac:dyDescent="0.2">
      <c r="A43" s="252" t="s">
        <v>2636</v>
      </c>
      <c r="B43" s="89">
        <v>1316225.7</v>
      </c>
      <c r="C43" s="89">
        <v>25606.55</v>
      </c>
      <c r="D43" s="89">
        <v>145564.22</v>
      </c>
      <c r="G43" s="252">
        <v>183036.5</v>
      </c>
      <c r="H43" s="252">
        <v>815979.36</v>
      </c>
      <c r="K43" s="232">
        <v>4800</v>
      </c>
      <c r="L43" s="232">
        <v>72506.3</v>
      </c>
      <c r="N43" s="232">
        <v>300</v>
      </c>
      <c r="O43" s="252">
        <v>190625</v>
      </c>
      <c r="Q43" s="252">
        <v>260984.31</v>
      </c>
      <c r="R43" s="252">
        <v>3750097.45</v>
      </c>
      <c r="T43" s="73">
        <v>2526875.08</v>
      </c>
      <c r="V43" s="73">
        <v>1952.47</v>
      </c>
      <c r="X43" s="73">
        <v>1567545</v>
      </c>
      <c r="Z43" s="73">
        <v>329198.02</v>
      </c>
      <c r="AA43" s="90">
        <v>2185945</v>
      </c>
      <c r="AD43" s="90">
        <v>1159054.3500000001</v>
      </c>
      <c r="AE43" s="90">
        <v>223486.06</v>
      </c>
      <c r="AH43" s="90">
        <v>52425</v>
      </c>
    </row>
    <row r="44" spans="1:34" x14ac:dyDescent="0.2">
      <c r="A44" s="252" t="s">
        <v>2637</v>
      </c>
      <c r="B44" s="89">
        <v>853814.97</v>
      </c>
      <c r="C44" s="89">
        <v>3013.14</v>
      </c>
      <c r="D44" s="89">
        <v>125550.68</v>
      </c>
      <c r="G44" s="252">
        <v>378625.91</v>
      </c>
      <c r="H44" s="252">
        <v>291520.19</v>
      </c>
      <c r="K44" s="232">
        <v>8900</v>
      </c>
      <c r="L44" s="232">
        <v>33550</v>
      </c>
      <c r="M44" s="232">
        <v>254298</v>
      </c>
      <c r="N44" s="232">
        <v>1355</v>
      </c>
      <c r="Q44" s="252">
        <v>105632.35</v>
      </c>
      <c r="R44" s="252">
        <v>1851653.95</v>
      </c>
      <c r="T44" s="73">
        <v>1283641.3700000001</v>
      </c>
      <c r="V44" s="73">
        <v>1283.1600000000001</v>
      </c>
      <c r="X44" s="73">
        <v>820368.41</v>
      </c>
      <c r="Z44" s="73">
        <v>84201.24</v>
      </c>
      <c r="AA44" s="90">
        <v>1319652.4099999999</v>
      </c>
      <c r="AD44" s="90">
        <v>578359.04000000004</v>
      </c>
      <c r="AE44" s="90">
        <v>116000.42</v>
      </c>
      <c r="AH44" s="90">
        <v>31268</v>
      </c>
    </row>
    <row r="45" spans="1:34" x14ac:dyDescent="0.2">
      <c r="A45" s="252" t="s">
        <v>2779</v>
      </c>
      <c r="B45" s="89">
        <v>552171.61</v>
      </c>
      <c r="C45" s="89">
        <v>11924.57</v>
      </c>
      <c r="D45" s="89">
        <v>49152.37</v>
      </c>
      <c r="G45" s="252">
        <v>316673.90000000002</v>
      </c>
      <c r="H45" s="252">
        <v>397246.1</v>
      </c>
      <c r="K45" s="232">
        <v>3000</v>
      </c>
      <c r="L45" s="232">
        <v>57925</v>
      </c>
      <c r="M45" s="232">
        <v>265420</v>
      </c>
      <c r="N45" s="232">
        <v>1041.1199999999999</v>
      </c>
      <c r="Q45" s="252">
        <v>93179.91</v>
      </c>
      <c r="R45" s="252">
        <v>1865771.67</v>
      </c>
      <c r="T45" s="73">
        <v>964741.97</v>
      </c>
      <c r="V45" s="73">
        <v>675.6</v>
      </c>
      <c r="X45" s="73">
        <v>830176</v>
      </c>
      <c r="Z45" s="73">
        <v>165558.68</v>
      </c>
      <c r="AA45" s="90">
        <v>1349152</v>
      </c>
      <c r="AD45" s="90">
        <v>569102.14</v>
      </c>
      <c r="AE45" s="90">
        <v>140031.23000000001</v>
      </c>
      <c r="AH45" s="90">
        <v>10543</v>
      </c>
    </row>
    <row r="46" spans="1:34" x14ac:dyDescent="0.2">
      <c r="A46" s="252" t="s">
        <v>2780</v>
      </c>
      <c r="B46" s="89">
        <v>337028.17</v>
      </c>
      <c r="C46" s="89">
        <v>0</v>
      </c>
      <c r="D46" s="89">
        <v>79620.7</v>
      </c>
      <c r="G46" s="252">
        <v>575858.06999999995</v>
      </c>
      <c r="H46" s="252">
        <v>202220.61</v>
      </c>
      <c r="K46" s="232">
        <v>3000</v>
      </c>
      <c r="L46" s="232">
        <v>21093.86</v>
      </c>
      <c r="N46" s="232">
        <v>1233.19</v>
      </c>
      <c r="O46" s="252">
        <v>47300</v>
      </c>
      <c r="Q46" s="252">
        <v>155426.15</v>
      </c>
      <c r="R46" s="252">
        <v>1234901.48</v>
      </c>
      <c r="T46" s="73">
        <v>746381.15</v>
      </c>
      <c r="V46" s="73">
        <v>601.83000000000004</v>
      </c>
      <c r="X46" s="73">
        <v>920281</v>
      </c>
      <c r="Z46" s="73">
        <v>86483.06</v>
      </c>
      <c r="AA46" s="90">
        <v>1241301</v>
      </c>
      <c r="AD46" s="90">
        <v>287019.69</v>
      </c>
      <c r="AE46" s="90">
        <v>116962.54</v>
      </c>
      <c r="AH46" s="90">
        <v>12026.5</v>
      </c>
    </row>
    <row r="47" spans="1:34" x14ac:dyDescent="0.2">
      <c r="A47" s="252" t="s">
        <v>2798</v>
      </c>
      <c r="B47" s="89">
        <v>603672.98</v>
      </c>
      <c r="C47" s="89">
        <v>0</v>
      </c>
      <c r="D47" s="89">
        <v>68523.12</v>
      </c>
      <c r="G47" s="252">
        <v>1090042.83</v>
      </c>
      <c r="H47" s="252">
        <v>321931.67</v>
      </c>
      <c r="K47" s="232">
        <v>3800</v>
      </c>
      <c r="L47" s="232">
        <v>34745.1</v>
      </c>
      <c r="M47" s="232">
        <v>73400</v>
      </c>
      <c r="N47" s="232">
        <v>635.51</v>
      </c>
      <c r="O47" s="252">
        <v>383072</v>
      </c>
      <c r="Q47" s="252">
        <v>-377371.8</v>
      </c>
      <c r="R47" s="252">
        <v>2300894.7000000002</v>
      </c>
      <c r="T47" s="73">
        <v>1405552.93</v>
      </c>
      <c r="V47" s="73">
        <v>773.77</v>
      </c>
      <c r="X47" s="73">
        <v>900771.5</v>
      </c>
      <c r="Z47" s="73">
        <v>75405.95</v>
      </c>
      <c r="AA47" s="90">
        <v>1357871.5</v>
      </c>
      <c r="AC47" s="90">
        <v>0</v>
      </c>
      <c r="AD47" s="90">
        <v>548751.81999999995</v>
      </c>
      <c r="AE47" s="90">
        <v>160062.67000000001</v>
      </c>
      <c r="AH47" s="90">
        <v>2610</v>
      </c>
    </row>
    <row r="48" spans="1:34" x14ac:dyDescent="0.2">
      <c r="A48" s="252" t="s">
        <v>2805</v>
      </c>
      <c r="B48" s="89">
        <v>662317.67000000004</v>
      </c>
      <c r="C48" s="89">
        <v>9610</v>
      </c>
      <c r="D48" s="89">
        <v>79290.95</v>
      </c>
      <c r="G48" s="252">
        <v>4134297.08</v>
      </c>
      <c r="H48" s="252">
        <v>253640.26</v>
      </c>
      <c r="K48" s="232">
        <v>8000</v>
      </c>
      <c r="L48" s="232">
        <v>48964.77</v>
      </c>
      <c r="N48" s="232">
        <v>317.75</v>
      </c>
      <c r="Q48" s="252">
        <v>-624238.39</v>
      </c>
      <c r="R48" s="252">
        <v>4006426</v>
      </c>
      <c r="T48" s="73">
        <v>2088921.75</v>
      </c>
      <c r="V48" s="73">
        <v>1074.77</v>
      </c>
      <c r="X48" s="73">
        <v>665006.19999999995</v>
      </c>
      <c r="Z48" s="73">
        <v>136080</v>
      </c>
      <c r="AA48" s="90">
        <v>1144886.2</v>
      </c>
      <c r="AD48" s="90">
        <v>539536.9</v>
      </c>
      <c r="AE48" s="90">
        <v>228593.61</v>
      </c>
      <c r="AH48" s="90">
        <v>28587.5</v>
      </c>
    </row>
    <row r="49" spans="1:34" x14ac:dyDescent="0.2">
      <c r="A49" s="252" t="s">
        <v>2638</v>
      </c>
      <c r="B49" s="89">
        <v>248982.92</v>
      </c>
      <c r="C49" s="89">
        <v>166740.71</v>
      </c>
      <c r="D49" s="89">
        <v>157415.29999999999</v>
      </c>
      <c r="G49" s="252">
        <v>333076.31</v>
      </c>
      <c r="H49" s="252">
        <v>283365.76000000001</v>
      </c>
      <c r="K49" s="232">
        <v>8000</v>
      </c>
      <c r="L49" s="232">
        <v>48483.93</v>
      </c>
      <c r="Q49" s="252">
        <v>-110</v>
      </c>
      <c r="R49" s="252">
        <v>1877057.75</v>
      </c>
      <c r="T49" s="73">
        <v>845686.15</v>
      </c>
      <c r="V49" s="73">
        <v>560.45000000000005</v>
      </c>
      <c r="X49" s="73">
        <v>1143438</v>
      </c>
      <c r="Z49" s="73">
        <v>19950</v>
      </c>
      <c r="AA49" s="90">
        <v>1365718</v>
      </c>
      <c r="AD49" s="90">
        <v>498789.85</v>
      </c>
      <c r="AE49" s="90">
        <v>126108.24</v>
      </c>
    </row>
    <row r="50" spans="1:34" x14ac:dyDescent="0.2">
      <c r="A50" s="252" t="s">
        <v>2639</v>
      </c>
      <c r="B50" s="89">
        <v>198636.72</v>
      </c>
      <c r="C50" s="89">
        <v>193278.61</v>
      </c>
      <c r="D50" s="89">
        <v>127379.59</v>
      </c>
      <c r="G50" s="252">
        <v>468182.6</v>
      </c>
      <c r="H50" s="252">
        <v>315456.48</v>
      </c>
      <c r="K50" s="232">
        <v>0</v>
      </c>
      <c r="L50" s="232">
        <v>36996</v>
      </c>
      <c r="Q50" s="252">
        <v>8</v>
      </c>
      <c r="R50" s="252">
        <v>2506199.65</v>
      </c>
      <c r="T50" s="73">
        <v>774372.86</v>
      </c>
      <c r="U50" s="73">
        <v>169340</v>
      </c>
      <c r="V50" s="73">
        <v>259.43</v>
      </c>
      <c r="X50" s="73">
        <v>1708020.4</v>
      </c>
      <c r="Z50" s="73">
        <v>215400</v>
      </c>
      <c r="AA50" s="90">
        <v>2001124.4</v>
      </c>
      <c r="AD50" s="90">
        <v>474755.84000000003</v>
      </c>
      <c r="AE50" s="90">
        <v>58506.720000000001</v>
      </c>
    </row>
    <row r="51" spans="1:34" x14ac:dyDescent="0.2">
      <c r="A51" s="252" t="s">
        <v>2640</v>
      </c>
      <c r="B51" s="89">
        <v>99903.48</v>
      </c>
      <c r="C51" s="89">
        <v>16002.6</v>
      </c>
      <c r="D51" s="89">
        <v>114606.64</v>
      </c>
      <c r="G51" s="252">
        <v>3</v>
      </c>
      <c r="H51" s="252">
        <v>173307.4</v>
      </c>
      <c r="K51" s="232">
        <v>5300</v>
      </c>
      <c r="L51" s="232">
        <v>39545.089999999997</v>
      </c>
      <c r="P51" s="252">
        <v>-238853.94</v>
      </c>
      <c r="Q51" s="252">
        <v>1635</v>
      </c>
      <c r="R51" s="252">
        <v>1985151.03</v>
      </c>
      <c r="T51" s="73">
        <v>867377.97</v>
      </c>
      <c r="U51" s="73">
        <v>134310</v>
      </c>
      <c r="X51" s="73">
        <v>989348.5</v>
      </c>
      <c r="Z51" s="73">
        <v>61536.25</v>
      </c>
      <c r="AA51" s="90">
        <v>1261588.5</v>
      </c>
      <c r="AD51" s="90">
        <v>656006.12</v>
      </c>
      <c r="AE51" s="90">
        <v>88684.54</v>
      </c>
      <c r="AH51" s="90">
        <v>20000</v>
      </c>
    </row>
    <row r="52" spans="1:34" x14ac:dyDescent="0.2">
      <c r="A52" s="252" t="s">
        <v>2641</v>
      </c>
      <c r="B52" s="89">
        <v>62036.52</v>
      </c>
      <c r="C52" s="89">
        <v>81497.41</v>
      </c>
      <c r="D52" s="89">
        <v>109642.35</v>
      </c>
      <c r="G52" s="252">
        <v>769272.9</v>
      </c>
      <c r="H52" s="252">
        <v>235897.3</v>
      </c>
      <c r="K52" s="232">
        <v>60273</v>
      </c>
      <c r="L52" s="232">
        <v>33685</v>
      </c>
      <c r="O52" s="252">
        <v>1200</v>
      </c>
      <c r="P52" s="252">
        <v>-274361.78999999998</v>
      </c>
      <c r="Q52" s="252">
        <v>-355164.49</v>
      </c>
      <c r="R52" s="252">
        <v>1821817.03</v>
      </c>
      <c r="T52" s="73">
        <v>1022426.73</v>
      </c>
      <c r="U52" s="73">
        <v>80000</v>
      </c>
      <c r="V52" s="73">
        <v>393.7</v>
      </c>
      <c r="X52" s="73">
        <v>1580719</v>
      </c>
      <c r="AA52" s="90">
        <v>1928264</v>
      </c>
      <c r="AD52" s="90">
        <v>633057.14</v>
      </c>
      <c r="AE52" s="90">
        <v>49094.559999999998</v>
      </c>
    </row>
    <row r="53" spans="1:34" x14ac:dyDescent="0.2">
      <c r="A53" s="252" t="s">
        <v>2642</v>
      </c>
      <c r="B53" s="89">
        <v>646473.42000000004</v>
      </c>
      <c r="C53" s="89">
        <v>227195.08</v>
      </c>
      <c r="D53" s="89">
        <v>185731.31</v>
      </c>
      <c r="G53" s="252">
        <v>543792.15</v>
      </c>
      <c r="H53" s="252">
        <v>494768.11</v>
      </c>
      <c r="K53" s="232">
        <v>25600</v>
      </c>
      <c r="L53" s="232">
        <v>633449.72</v>
      </c>
      <c r="Q53" s="252">
        <v>-4978786.1500000004</v>
      </c>
      <c r="R53" s="252">
        <v>1102265.42</v>
      </c>
      <c r="T53" s="73">
        <v>1375292.44</v>
      </c>
      <c r="X53" s="73">
        <v>1377824</v>
      </c>
      <c r="Z53" s="73">
        <v>253200</v>
      </c>
      <c r="AA53" s="90">
        <v>2165749.5</v>
      </c>
      <c r="AD53" s="90">
        <v>853067.12</v>
      </c>
      <c r="AE53" s="90">
        <v>60255</v>
      </c>
      <c r="AG53" s="90">
        <v>79338</v>
      </c>
      <c r="AH53" s="90">
        <v>9740</v>
      </c>
    </row>
    <row r="54" spans="1:34" x14ac:dyDescent="0.2">
      <c r="A54" s="252" t="s">
        <v>2643</v>
      </c>
      <c r="B54" s="89">
        <v>321082.28999999998</v>
      </c>
      <c r="C54" s="89">
        <v>173230.97</v>
      </c>
      <c r="D54" s="89">
        <v>112416.04</v>
      </c>
      <c r="G54" s="252">
        <v>116549.52</v>
      </c>
      <c r="H54" s="252">
        <v>433773.27</v>
      </c>
      <c r="K54" s="232">
        <v>0</v>
      </c>
      <c r="L54" s="232">
        <v>29580</v>
      </c>
      <c r="P54" s="252">
        <v>-120959.07</v>
      </c>
      <c r="R54" s="252">
        <v>2172216.88</v>
      </c>
      <c r="T54" s="73">
        <v>1035292.98</v>
      </c>
      <c r="U54" s="73">
        <v>110000</v>
      </c>
      <c r="V54" s="73">
        <v>776.46</v>
      </c>
      <c r="X54" s="73">
        <v>820026</v>
      </c>
      <c r="Z54" s="73">
        <v>247350</v>
      </c>
      <c r="AA54" s="90">
        <v>1053446</v>
      </c>
      <c r="AD54" s="90">
        <v>791030.58</v>
      </c>
      <c r="AE54" s="90">
        <v>65150.559999999998</v>
      </c>
    </row>
    <row r="55" spans="1:34" x14ac:dyDescent="0.2">
      <c r="A55" s="252" t="s">
        <v>2644</v>
      </c>
      <c r="B55" s="89">
        <v>141726.84</v>
      </c>
      <c r="C55" s="89">
        <v>103665.56</v>
      </c>
      <c r="D55" s="89">
        <v>54803.57</v>
      </c>
      <c r="G55" s="252">
        <v>1235621.92</v>
      </c>
      <c r="H55" s="252">
        <v>548407.09</v>
      </c>
      <c r="K55" s="232">
        <v>16000</v>
      </c>
      <c r="L55" s="232">
        <v>59290</v>
      </c>
      <c r="R55" s="252">
        <v>1936400.69</v>
      </c>
      <c r="T55" s="73">
        <v>636232.54</v>
      </c>
      <c r="X55" s="73">
        <v>819000</v>
      </c>
      <c r="AA55" s="90">
        <v>1013900</v>
      </c>
      <c r="AD55" s="90">
        <v>347570.48</v>
      </c>
      <c r="AE55" s="90">
        <v>92747.88</v>
      </c>
    </row>
    <row r="56" spans="1:34" x14ac:dyDescent="0.2">
      <c r="A56" s="252" t="s">
        <v>2645</v>
      </c>
      <c r="B56" s="89">
        <v>258370.34</v>
      </c>
      <c r="C56" s="89">
        <v>31112.75</v>
      </c>
      <c r="D56" s="89">
        <v>191319.77</v>
      </c>
      <c r="G56" s="252">
        <v>42813.279999999999</v>
      </c>
      <c r="H56" s="252">
        <v>378723.52</v>
      </c>
      <c r="K56" s="232">
        <v>7850</v>
      </c>
      <c r="L56" s="232">
        <v>54080.58</v>
      </c>
      <c r="P56" s="252">
        <v>297917.32</v>
      </c>
      <c r="R56" s="252">
        <v>1262941.0900000001</v>
      </c>
      <c r="T56" s="73">
        <v>1118135.73</v>
      </c>
      <c r="U56" s="73">
        <v>31200</v>
      </c>
      <c r="V56" s="73">
        <v>640.5</v>
      </c>
      <c r="X56" s="73">
        <v>1597337</v>
      </c>
      <c r="Z56" s="73">
        <v>250800</v>
      </c>
      <c r="AA56" s="90">
        <v>2194537</v>
      </c>
      <c r="AD56" s="90">
        <v>695869.32</v>
      </c>
      <c r="AE56" s="90">
        <v>72967.8</v>
      </c>
    </row>
    <row r="57" spans="1:34" x14ac:dyDescent="0.2">
      <c r="A57" s="252" t="s">
        <v>2781</v>
      </c>
      <c r="B57" s="89">
        <v>166916.35999999999</v>
      </c>
      <c r="C57" s="89">
        <v>50211.14</v>
      </c>
      <c r="D57" s="89">
        <v>113239.34</v>
      </c>
      <c r="G57" s="252">
        <v>530823.09</v>
      </c>
      <c r="H57" s="252">
        <v>603214.67000000004</v>
      </c>
      <c r="K57" s="232">
        <v>1936</v>
      </c>
      <c r="L57" s="232">
        <v>45150</v>
      </c>
      <c r="O57" s="252">
        <v>5220</v>
      </c>
      <c r="Q57" s="252">
        <v>-198176.71</v>
      </c>
      <c r="R57" s="252">
        <v>2033596.36</v>
      </c>
      <c r="T57" s="73">
        <v>1131704.99</v>
      </c>
      <c r="V57" s="73">
        <v>15.16</v>
      </c>
      <c r="X57" s="73">
        <v>1551750</v>
      </c>
      <c r="Z57" s="73">
        <v>152500</v>
      </c>
      <c r="AA57" s="90">
        <v>2042508</v>
      </c>
      <c r="AD57" s="90">
        <v>608961.28000000003</v>
      </c>
      <c r="AE57" s="90">
        <v>78621.039999999994</v>
      </c>
    </row>
    <row r="58" spans="1:34" x14ac:dyDescent="0.2">
      <c r="A58" s="252" t="s">
        <v>2782</v>
      </c>
      <c r="B58" s="89">
        <v>111349.5</v>
      </c>
      <c r="C58" s="89">
        <v>228618.08</v>
      </c>
      <c r="D58" s="89">
        <v>556521.63</v>
      </c>
      <c r="G58" s="252">
        <v>627172.56000000006</v>
      </c>
      <c r="H58" s="252">
        <v>111471.5</v>
      </c>
      <c r="K58" s="232">
        <v>13250</v>
      </c>
      <c r="L58" s="232">
        <v>132895.69</v>
      </c>
      <c r="Q58" s="252">
        <v>-211470.36</v>
      </c>
      <c r="R58" s="252">
        <v>2378594.3199999998</v>
      </c>
      <c r="T58" s="73">
        <v>1981972.82</v>
      </c>
      <c r="U58" s="73">
        <v>105000</v>
      </c>
      <c r="V58" s="73">
        <v>371.63</v>
      </c>
      <c r="X58" s="73">
        <v>1247428</v>
      </c>
      <c r="AA58" s="90">
        <v>1618525.99</v>
      </c>
      <c r="AD58" s="90">
        <v>984649.01</v>
      </c>
      <c r="AE58" s="90">
        <v>187113.45</v>
      </c>
    </row>
    <row r="59" spans="1:34" x14ac:dyDescent="0.2">
      <c r="A59" s="252" t="s">
        <v>2783</v>
      </c>
      <c r="B59" s="89">
        <v>142100.1</v>
      </c>
      <c r="C59" s="89">
        <v>68531.75</v>
      </c>
      <c r="D59" s="89">
        <v>359505.2</v>
      </c>
      <c r="G59" s="252">
        <v>1676985.16</v>
      </c>
      <c r="H59" s="252">
        <v>446118.56</v>
      </c>
      <c r="K59" s="232">
        <v>12000</v>
      </c>
      <c r="L59" s="232">
        <v>69589.929999999993</v>
      </c>
      <c r="P59" s="252">
        <v>193379.24</v>
      </c>
      <c r="R59" s="252">
        <v>2522084.4900000002</v>
      </c>
      <c r="T59" s="73">
        <v>1017203.31</v>
      </c>
      <c r="U59" s="73">
        <v>90000</v>
      </c>
      <c r="V59" s="73">
        <v>230.74</v>
      </c>
      <c r="X59" s="73">
        <v>1046563</v>
      </c>
      <c r="Z59" s="73">
        <v>1000</v>
      </c>
      <c r="AA59" s="90">
        <v>1358673</v>
      </c>
      <c r="AD59" s="90">
        <v>371167.86</v>
      </c>
      <c r="AE59" s="90">
        <v>36654.519999999997</v>
      </c>
      <c r="AF59" s="90">
        <v>49410.06</v>
      </c>
    </row>
    <row r="60" spans="1:34" x14ac:dyDescent="0.2">
      <c r="A60" s="252" t="s">
        <v>2646</v>
      </c>
      <c r="B60" s="89">
        <v>1302771.42</v>
      </c>
      <c r="C60" s="89">
        <v>96220.5</v>
      </c>
      <c r="D60" s="89">
        <v>107040.62</v>
      </c>
      <c r="G60" s="252">
        <v>486123.69</v>
      </c>
      <c r="H60" s="252">
        <v>444918.38</v>
      </c>
      <c r="K60" s="232">
        <v>1140</v>
      </c>
      <c r="L60" s="232">
        <v>105802.46</v>
      </c>
      <c r="N60" s="232">
        <v>2300.2399999999998</v>
      </c>
      <c r="P60" s="252">
        <v>-353995.67</v>
      </c>
      <c r="Q60" s="252">
        <v>228262.56</v>
      </c>
      <c r="R60" s="252">
        <v>2222830.3199999998</v>
      </c>
      <c r="T60" s="73">
        <v>1580692.04</v>
      </c>
      <c r="U60" s="73">
        <v>126260</v>
      </c>
      <c r="V60" s="73">
        <v>2566.2199999999998</v>
      </c>
      <c r="X60" s="73">
        <v>676732</v>
      </c>
      <c r="Z60" s="73">
        <v>12000</v>
      </c>
      <c r="AA60" s="90">
        <v>1116652</v>
      </c>
      <c r="AD60" s="90">
        <v>805656.46</v>
      </c>
      <c r="AE60" s="90">
        <v>146574.1</v>
      </c>
    </row>
    <row r="61" spans="1:34" x14ac:dyDescent="0.2">
      <c r="A61" s="252" t="s">
        <v>2647</v>
      </c>
      <c r="B61" s="89">
        <v>3188180.58</v>
      </c>
      <c r="C61" s="89">
        <v>45092.25</v>
      </c>
      <c r="D61" s="89">
        <v>162500.47</v>
      </c>
      <c r="G61" s="252">
        <v>2669808.85</v>
      </c>
      <c r="H61" s="252">
        <v>1491058.69</v>
      </c>
      <c r="K61" s="232">
        <v>36100</v>
      </c>
      <c r="L61" s="232">
        <v>82484.850000000006</v>
      </c>
      <c r="N61" s="232">
        <v>1124.8499999999999</v>
      </c>
      <c r="P61" s="252">
        <v>2697686.89</v>
      </c>
      <c r="Q61" s="252">
        <v>24192.07</v>
      </c>
      <c r="R61" s="252">
        <v>3033155.83</v>
      </c>
      <c r="T61" s="73">
        <v>2653235.2200000002</v>
      </c>
      <c r="U61" s="73">
        <v>917116</v>
      </c>
      <c r="V61" s="73">
        <v>4257.47</v>
      </c>
      <c r="X61" s="73">
        <v>2727788</v>
      </c>
      <c r="Z61" s="73">
        <v>992400</v>
      </c>
      <c r="AA61" s="90">
        <v>3645678</v>
      </c>
      <c r="AD61" s="90">
        <v>1746893.75</v>
      </c>
      <c r="AE61" s="90">
        <v>124526.8</v>
      </c>
    </row>
    <row r="62" spans="1:34" x14ac:dyDescent="0.2">
      <c r="A62" s="252" t="s">
        <v>2648</v>
      </c>
      <c r="B62" s="89">
        <v>637388.94999999995</v>
      </c>
      <c r="C62" s="89">
        <v>160093.1</v>
      </c>
      <c r="D62" s="89">
        <v>354020.17</v>
      </c>
      <c r="G62" s="252">
        <v>680725.52</v>
      </c>
      <c r="H62" s="252">
        <v>638127.06999999995</v>
      </c>
      <c r="K62" s="232">
        <v>2400</v>
      </c>
      <c r="L62" s="232">
        <v>46555.62</v>
      </c>
      <c r="N62" s="232">
        <v>1375.75</v>
      </c>
      <c r="Q62" s="252">
        <v>-185644.66</v>
      </c>
      <c r="R62" s="252">
        <v>2266667.36</v>
      </c>
      <c r="T62" s="73">
        <v>1112231.2</v>
      </c>
      <c r="V62" s="73">
        <v>356.9</v>
      </c>
      <c r="X62" s="73">
        <v>1359164.5</v>
      </c>
      <c r="Z62" s="73">
        <v>470700</v>
      </c>
      <c r="AA62" s="90">
        <v>1831206.5</v>
      </c>
      <c r="AD62" s="90">
        <v>564682.64</v>
      </c>
      <c r="AE62" s="90">
        <v>153204.04</v>
      </c>
      <c r="AG62" s="90">
        <v>4506.68</v>
      </c>
    </row>
    <row r="63" spans="1:34" x14ac:dyDescent="0.2">
      <c r="A63" s="252" t="s">
        <v>2649</v>
      </c>
      <c r="B63" s="89">
        <v>544186.93000000005</v>
      </c>
      <c r="C63" s="89">
        <v>74944.039999999994</v>
      </c>
      <c r="D63" s="89">
        <v>59829.52</v>
      </c>
      <c r="G63" s="252">
        <v>147820.76999999999</v>
      </c>
      <c r="H63" s="252">
        <v>225773.85</v>
      </c>
      <c r="K63" s="232">
        <v>3500</v>
      </c>
      <c r="L63" s="232">
        <v>33626.58</v>
      </c>
      <c r="N63" s="232">
        <v>486.4</v>
      </c>
      <c r="Q63" s="252">
        <v>-1117876.51</v>
      </c>
      <c r="R63" s="252">
        <v>1987498.73</v>
      </c>
      <c r="T63" s="73">
        <v>1045646.39</v>
      </c>
      <c r="V63" s="73">
        <v>888.41</v>
      </c>
      <c r="X63" s="73">
        <v>640164</v>
      </c>
      <c r="Z63" s="73">
        <v>250100</v>
      </c>
      <c r="AA63" s="90">
        <v>1006313</v>
      </c>
      <c r="AD63" s="90">
        <v>613865.71</v>
      </c>
      <c r="AE63" s="90">
        <v>130558.99</v>
      </c>
    </row>
    <row r="64" spans="1:34" x14ac:dyDescent="0.2">
      <c r="A64" s="252" t="s">
        <v>2650</v>
      </c>
      <c r="B64" s="89">
        <v>1010536.54</v>
      </c>
      <c r="C64" s="89">
        <v>7400</v>
      </c>
      <c r="D64" s="89">
        <v>114507.88</v>
      </c>
      <c r="G64" s="252">
        <v>170884.98</v>
      </c>
      <c r="H64" s="252">
        <v>166348</v>
      </c>
      <c r="K64" s="232">
        <v>2800</v>
      </c>
      <c r="L64" s="232">
        <v>98913.45</v>
      </c>
      <c r="N64" s="232">
        <v>1298.1099999999999</v>
      </c>
      <c r="P64" s="252">
        <v>418050.96</v>
      </c>
      <c r="Q64" s="252">
        <v>217407.24</v>
      </c>
      <c r="R64" s="252">
        <v>132947.94</v>
      </c>
      <c r="T64" s="73">
        <v>2170462.7799999998</v>
      </c>
      <c r="U64" s="73">
        <v>202820</v>
      </c>
      <c r="V64" s="73">
        <v>1063.69</v>
      </c>
      <c r="X64" s="73">
        <v>566958.5</v>
      </c>
      <c r="Z64" s="73">
        <v>61000</v>
      </c>
      <c r="AA64" s="90">
        <v>1284158.5</v>
      </c>
      <c r="AD64" s="90">
        <v>835525.77</v>
      </c>
      <c r="AE64" s="90">
        <v>86727</v>
      </c>
      <c r="AH64" s="90">
        <v>2604</v>
      </c>
    </row>
    <row r="65" spans="1:34" x14ac:dyDescent="0.2">
      <c r="A65" s="252" t="s">
        <v>2652</v>
      </c>
      <c r="B65" s="89">
        <v>601643.31999999995</v>
      </c>
      <c r="C65" s="89">
        <v>284816.45</v>
      </c>
      <c r="D65" s="89">
        <v>340774.35</v>
      </c>
      <c r="G65" s="252">
        <v>381698.91</v>
      </c>
      <c r="H65" s="252">
        <v>368577.02</v>
      </c>
      <c r="K65" s="232">
        <v>14370</v>
      </c>
      <c r="L65" s="232">
        <v>58260.06</v>
      </c>
      <c r="N65" s="232">
        <v>3982.75</v>
      </c>
      <c r="P65" s="252">
        <v>-1499661.35</v>
      </c>
      <c r="Q65" s="252">
        <v>0.94</v>
      </c>
      <c r="R65" s="252">
        <v>2590732.39</v>
      </c>
      <c r="T65" s="73">
        <v>2297545.88</v>
      </c>
      <c r="U65" s="73">
        <v>44000</v>
      </c>
      <c r="V65" s="73">
        <v>1170.9100000000001</v>
      </c>
      <c r="X65" s="73">
        <v>1705404</v>
      </c>
      <c r="Z65" s="73">
        <v>289052</v>
      </c>
      <c r="AA65" s="90">
        <v>2565096</v>
      </c>
      <c r="AD65" s="90">
        <v>815942.85</v>
      </c>
      <c r="AE65" s="90">
        <v>48541.68</v>
      </c>
    </row>
    <row r="66" spans="1:34" x14ac:dyDescent="0.2">
      <c r="A66" s="252" t="s">
        <v>2653</v>
      </c>
      <c r="B66" s="89">
        <v>915597.2</v>
      </c>
      <c r="C66" s="89">
        <v>355965.88</v>
      </c>
      <c r="D66" s="89">
        <v>40573.18</v>
      </c>
      <c r="G66" s="252">
        <v>1124413.5900000001</v>
      </c>
      <c r="H66" s="252">
        <v>366888.54</v>
      </c>
      <c r="K66" s="232">
        <v>1910</v>
      </c>
      <c r="L66" s="232">
        <v>41136.449999999997</v>
      </c>
      <c r="N66" s="232">
        <v>0.1</v>
      </c>
      <c r="P66" s="252">
        <v>150061.75</v>
      </c>
      <c r="Q66" s="252">
        <v>703960.82</v>
      </c>
      <c r="R66" s="252">
        <v>2642678.98</v>
      </c>
      <c r="T66" s="73">
        <v>1046617.83</v>
      </c>
      <c r="V66" s="73">
        <v>1693.56</v>
      </c>
      <c r="X66" s="73">
        <v>991256</v>
      </c>
      <c r="Z66" s="73">
        <v>121600</v>
      </c>
      <c r="AA66" s="90">
        <v>1337656</v>
      </c>
      <c r="AD66" s="90">
        <v>493766.93</v>
      </c>
      <c r="AE66" s="90">
        <v>169795.04</v>
      </c>
      <c r="AH66" s="90">
        <v>8321.89</v>
      </c>
    </row>
    <row r="67" spans="1:34" x14ac:dyDescent="0.2">
      <c r="A67" s="252" t="s">
        <v>2656</v>
      </c>
      <c r="B67" s="89">
        <v>653670.93999999994</v>
      </c>
      <c r="C67" s="89">
        <v>38107</v>
      </c>
      <c r="D67" s="89">
        <v>89657.69</v>
      </c>
      <c r="G67" s="252">
        <v>850911</v>
      </c>
      <c r="H67" s="252">
        <v>366125.24</v>
      </c>
      <c r="K67" s="232">
        <v>7000</v>
      </c>
      <c r="L67" s="232">
        <v>109419.54</v>
      </c>
      <c r="N67" s="232">
        <v>3660</v>
      </c>
      <c r="Q67" s="252">
        <v>290199.67999999999</v>
      </c>
      <c r="R67" s="252">
        <v>1770327</v>
      </c>
      <c r="T67" s="73">
        <v>1193681.98</v>
      </c>
      <c r="V67" s="73">
        <v>1393.21</v>
      </c>
      <c r="X67" s="73">
        <v>814271.28</v>
      </c>
      <c r="Z67" s="73">
        <v>115000</v>
      </c>
      <c r="AA67" s="90">
        <v>1316671.28</v>
      </c>
      <c r="AD67" s="90">
        <v>835203.6</v>
      </c>
      <c r="AE67" s="90">
        <v>98881.94</v>
      </c>
    </row>
    <row r="68" spans="1:34" x14ac:dyDescent="0.2">
      <c r="A68" s="252" t="s">
        <v>2657</v>
      </c>
      <c r="B68" s="89">
        <v>812352.82</v>
      </c>
      <c r="C68" s="89">
        <v>39085.339999999997</v>
      </c>
      <c r="D68" s="89">
        <v>200993.48</v>
      </c>
      <c r="G68" s="252">
        <v>862643.01</v>
      </c>
      <c r="H68" s="252">
        <v>763759.55</v>
      </c>
      <c r="K68" s="232">
        <v>21577.13</v>
      </c>
      <c r="L68" s="232">
        <v>17575.849999999999</v>
      </c>
      <c r="N68" s="232">
        <v>1544.57</v>
      </c>
      <c r="R68" s="252">
        <v>3470807.24</v>
      </c>
      <c r="T68" s="73">
        <v>1590755.41</v>
      </c>
      <c r="V68" s="73">
        <v>1190.56</v>
      </c>
      <c r="X68" s="73">
        <v>390390</v>
      </c>
      <c r="Z68" s="73">
        <v>46200</v>
      </c>
      <c r="AA68" s="90">
        <v>809800</v>
      </c>
      <c r="AD68" s="90">
        <v>600046.43999999994</v>
      </c>
      <c r="AE68" s="90">
        <v>55085.23</v>
      </c>
    </row>
    <row r="69" spans="1:34" x14ac:dyDescent="0.2">
      <c r="A69" s="252" t="s">
        <v>2658</v>
      </c>
      <c r="B69" s="89">
        <v>163568.01</v>
      </c>
      <c r="C69" s="89">
        <v>101096.09</v>
      </c>
      <c r="D69" s="89">
        <v>33220.86</v>
      </c>
      <c r="G69" s="252">
        <v>180652.27</v>
      </c>
      <c r="H69" s="252">
        <v>691403.6</v>
      </c>
      <c r="K69" s="232">
        <v>3994.44</v>
      </c>
      <c r="L69" s="232">
        <v>42856.42</v>
      </c>
      <c r="N69" s="232">
        <v>1580</v>
      </c>
      <c r="Q69" s="252">
        <v>-205425.58</v>
      </c>
      <c r="R69" s="252">
        <v>1201384.94</v>
      </c>
      <c r="T69" s="73">
        <v>809257.46</v>
      </c>
      <c r="U69" s="73">
        <v>258000</v>
      </c>
      <c r="V69" s="73">
        <v>298.51</v>
      </c>
      <c r="X69" s="73">
        <v>621805</v>
      </c>
      <c r="Z69" s="73">
        <v>36771</v>
      </c>
      <c r="AA69" s="90">
        <v>924161</v>
      </c>
      <c r="AD69" s="90">
        <v>435712.82</v>
      </c>
      <c r="AE69" s="90">
        <v>48439.54</v>
      </c>
    </row>
    <row r="70" spans="1:34" x14ac:dyDescent="0.2">
      <c r="A70" s="252" t="s">
        <v>2660</v>
      </c>
      <c r="B70" s="89">
        <v>420873.76</v>
      </c>
      <c r="C70" s="89">
        <v>25138.01</v>
      </c>
      <c r="D70" s="89">
        <v>76042.559999999998</v>
      </c>
      <c r="G70" s="252">
        <v>358274.56</v>
      </c>
      <c r="H70" s="252">
        <v>306731.3</v>
      </c>
      <c r="K70" s="232">
        <v>955</v>
      </c>
      <c r="L70" s="232">
        <v>89720</v>
      </c>
      <c r="N70" s="232">
        <v>3728.23</v>
      </c>
      <c r="Q70" s="252">
        <v>-1490846.97</v>
      </c>
      <c r="R70" s="252">
        <v>2538134.58</v>
      </c>
      <c r="T70" s="73">
        <v>1040463.87</v>
      </c>
      <c r="V70" s="73">
        <v>695.96</v>
      </c>
      <c r="X70" s="73">
        <v>1530798.5</v>
      </c>
      <c r="Z70" s="73">
        <v>118500</v>
      </c>
      <c r="AA70" s="90">
        <v>1952247.5</v>
      </c>
      <c r="AD70" s="90">
        <v>656946.56000000006</v>
      </c>
      <c r="AE70" s="90">
        <v>18863.919999999998</v>
      </c>
      <c r="AH70" s="90">
        <v>1302</v>
      </c>
    </row>
    <row r="71" spans="1:34" x14ac:dyDescent="0.2">
      <c r="A71" s="252" t="s">
        <v>2661</v>
      </c>
      <c r="B71" s="89">
        <v>466836.15</v>
      </c>
      <c r="C71" s="89">
        <v>0</v>
      </c>
      <c r="D71" s="89">
        <v>50190.73</v>
      </c>
      <c r="G71" s="252">
        <v>276875.48</v>
      </c>
      <c r="H71" s="252">
        <v>507206</v>
      </c>
      <c r="K71" s="232">
        <v>4500</v>
      </c>
      <c r="L71" s="232">
        <v>34675</v>
      </c>
      <c r="N71" s="232">
        <v>4319.92</v>
      </c>
      <c r="Q71" s="252">
        <v>-684074.32</v>
      </c>
      <c r="R71" s="252">
        <v>1881601.57</v>
      </c>
      <c r="T71" s="73">
        <v>1337982.9099999999</v>
      </c>
      <c r="V71" s="73">
        <v>798.97</v>
      </c>
      <c r="X71" s="73">
        <v>967144</v>
      </c>
      <c r="Z71" s="73">
        <v>453700</v>
      </c>
      <c r="AA71" s="90">
        <v>1497024</v>
      </c>
      <c r="AD71" s="90">
        <v>515067.54</v>
      </c>
      <c r="AE71" s="90">
        <v>167798.15</v>
      </c>
    </row>
    <row r="72" spans="1:34" x14ac:dyDescent="0.2">
      <c r="A72" s="252" t="s">
        <v>2662</v>
      </c>
      <c r="B72" s="89">
        <v>507550.71</v>
      </c>
      <c r="C72" s="89">
        <v>48970.5</v>
      </c>
      <c r="D72" s="89">
        <v>32694.03</v>
      </c>
      <c r="G72" s="252">
        <v>499633.93</v>
      </c>
      <c r="H72" s="252">
        <v>252287.1</v>
      </c>
      <c r="K72" s="232">
        <v>5150</v>
      </c>
      <c r="L72" s="232">
        <v>31778.2</v>
      </c>
      <c r="N72" s="232">
        <v>1161</v>
      </c>
      <c r="P72" s="252">
        <v>-1595274.18</v>
      </c>
      <c r="R72" s="252">
        <v>2618687.59</v>
      </c>
      <c r="T72" s="73">
        <v>1295047.8899999999</v>
      </c>
      <c r="V72" s="73">
        <v>842.08</v>
      </c>
      <c r="X72" s="73">
        <v>284340</v>
      </c>
      <c r="AA72" s="90">
        <v>739980</v>
      </c>
      <c r="AD72" s="90">
        <v>414947.25</v>
      </c>
      <c r="AE72" s="90">
        <v>116006.06</v>
      </c>
      <c r="AH72" s="90">
        <v>5168</v>
      </c>
    </row>
    <row r="73" spans="1:34" x14ac:dyDescent="0.2">
      <c r="A73" s="252" t="s">
        <v>2663</v>
      </c>
      <c r="B73" s="89">
        <v>337821.78</v>
      </c>
      <c r="C73" s="89">
        <v>127884.66</v>
      </c>
      <c r="D73" s="89">
        <v>39285.9</v>
      </c>
      <c r="G73" s="252">
        <v>28808.14</v>
      </c>
      <c r="H73" s="252">
        <v>876636.58</v>
      </c>
      <c r="K73" s="232">
        <v>4500</v>
      </c>
      <c r="L73" s="232">
        <v>35547.199999999997</v>
      </c>
      <c r="N73" s="232">
        <v>243.74</v>
      </c>
      <c r="Q73" s="252">
        <v>48036.44</v>
      </c>
      <c r="R73" s="252">
        <v>2255161.35</v>
      </c>
      <c r="T73" s="73">
        <v>1633048.58</v>
      </c>
      <c r="U73" s="73">
        <v>77000</v>
      </c>
      <c r="V73" s="73">
        <v>467.03</v>
      </c>
      <c r="X73" s="73">
        <v>741708</v>
      </c>
      <c r="Z73" s="73">
        <v>164600</v>
      </c>
      <c r="AA73" s="90">
        <v>910708</v>
      </c>
      <c r="AD73" s="90">
        <v>563683.34</v>
      </c>
      <c r="AE73" s="90">
        <v>51124.17</v>
      </c>
      <c r="AH73" s="90">
        <v>868.01</v>
      </c>
    </row>
    <row r="74" spans="1:34" x14ac:dyDescent="0.2">
      <c r="A74" s="252" t="s">
        <v>2664</v>
      </c>
      <c r="B74" s="89">
        <v>848315.19</v>
      </c>
      <c r="C74" s="89">
        <v>409030.83</v>
      </c>
      <c r="D74" s="89">
        <v>40298.67</v>
      </c>
      <c r="G74" s="252">
        <v>641383.69999999995</v>
      </c>
      <c r="H74" s="252">
        <v>189211.01</v>
      </c>
      <c r="K74" s="232">
        <v>1700</v>
      </c>
      <c r="L74" s="232">
        <v>63392.72</v>
      </c>
      <c r="N74" s="232">
        <v>4356.8599999999997</v>
      </c>
      <c r="Q74" s="252">
        <v>-951819.8</v>
      </c>
      <c r="R74" s="252">
        <v>2065017.96</v>
      </c>
      <c r="T74" s="73">
        <v>1881451.19</v>
      </c>
      <c r="U74" s="73">
        <v>452475</v>
      </c>
      <c r="V74" s="73">
        <v>1331.32</v>
      </c>
      <c r="X74" s="73">
        <v>707405.2</v>
      </c>
      <c r="Z74" s="73">
        <v>285361.8</v>
      </c>
      <c r="AA74" s="90">
        <v>1506182</v>
      </c>
      <c r="AD74" s="90">
        <v>687645.62</v>
      </c>
      <c r="AE74" s="90">
        <v>83891.23</v>
      </c>
      <c r="AH74" s="90">
        <v>434.01</v>
      </c>
    </row>
    <row r="75" spans="1:34" x14ac:dyDescent="0.2">
      <c r="A75" s="252" t="s">
        <v>2665</v>
      </c>
      <c r="B75" s="89">
        <v>1000746.44</v>
      </c>
      <c r="C75" s="89">
        <v>365669.95</v>
      </c>
      <c r="D75" s="89">
        <v>250017.32</v>
      </c>
      <c r="G75" s="252">
        <v>378025.98</v>
      </c>
      <c r="H75" s="252">
        <v>616386.18000000005</v>
      </c>
      <c r="K75" s="232">
        <v>6210</v>
      </c>
      <c r="L75" s="232">
        <v>64627.7</v>
      </c>
      <c r="N75" s="232">
        <v>3798</v>
      </c>
      <c r="Q75" s="252">
        <v>-247003.15</v>
      </c>
      <c r="R75" s="252">
        <v>2127187.88</v>
      </c>
      <c r="T75" s="73">
        <v>2337573.85</v>
      </c>
      <c r="U75" s="73">
        <v>61900</v>
      </c>
      <c r="V75" s="73">
        <v>2155.08</v>
      </c>
      <c r="X75" s="73">
        <v>62016</v>
      </c>
      <c r="Z75" s="73">
        <v>149900</v>
      </c>
      <c r="AA75" s="90">
        <v>832896</v>
      </c>
      <c r="AD75" s="90">
        <v>775405.69</v>
      </c>
      <c r="AE75" s="90">
        <v>186014.8</v>
      </c>
    </row>
    <row r="76" spans="1:34" x14ac:dyDescent="0.2">
      <c r="A76" s="252" t="s">
        <v>2799</v>
      </c>
      <c r="B76" s="89">
        <v>1509179.94</v>
      </c>
      <c r="C76" s="89">
        <v>147171.85</v>
      </c>
      <c r="D76" s="89">
        <v>86963.6</v>
      </c>
      <c r="G76" s="252">
        <v>824680.15</v>
      </c>
      <c r="H76" s="252">
        <v>820313.84</v>
      </c>
      <c r="K76" s="232">
        <v>6398</v>
      </c>
      <c r="L76" s="232">
        <v>50340.29</v>
      </c>
      <c r="N76" s="232">
        <v>0</v>
      </c>
      <c r="Q76" s="252">
        <v>328085.96999999997</v>
      </c>
      <c r="R76" s="252">
        <v>3692657.78</v>
      </c>
      <c r="T76" s="73">
        <v>1588674.6</v>
      </c>
      <c r="U76" s="73">
        <v>383630</v>
      </c>
      <c r="V76" s="73">
        <v>1831.43</v>
      </c>
      <c r="X76" s="73">
        <v>1128708</v>
      </c>
      <c r="Z76" s="73">
        <v>110500</v>
      </c>
      <c r="AA76" s="90">
        <v>1560228</v>
      </c>
      <c r="AD76" s="90">
        <v>663621.24</v>
      </c>
      <c r="AE76" s="90">
        <v>226482.6</v>
      </c>
      <c r="AH76" s="90">
        <v>1302</v>
      </c>
    </row>
    <row r="77" spans="1:34" x14ac:dyDescent="0.2">
      <c r="A77" s="252" t="s">
        <v>2666</v>
      </c>
      <c r="B77" s="89">
        <v>76956.639999999999</v>
      </c>
      <c r="C77" s="89">
        <v>58250.5</v>
      </c>
      <c r="D77" s="89">
        <v>138044.25</v>
      </c>
      <c r="G77" s="252">
        <v>2628218.5099999998</v>
      </c>
      <c r="H77" s="252">
        <v>68569.62</v>
      </c>
      <c r="K77" s="232">
        <v>22319.88</v>
      </c>
      <c r="L77" s="232">
        <v>19945.939999999999</v>
      </c>
      <c r="M77" s="232">
        <v>18000</v>
      </c>
      <c r="Q77" s="252">
        <v>-62690.95</v>
      </c>
      <c r="R77" s="252">
        <v>2241713.0099999998</v>
      </c>
      <c r="T77" s="73">
        <v>915863.01</v>
      </c>
      <c r="X77" s="73">
        <v>646840</v>
      </c>
      <c r="Z77" s="73">
        <v>22920</v>
      </c>
      <c r="AA77" s="90">
        <v>1087121</v>
      </c>
      <c r="AD77" s="90">
        <v>326526.32</v>
      </c>
      <c r="AE77" s="90">
        <v>190176.88</v>
      </c>
    </row>
    <row r="78" spans="1:34" x14ac:dyDescent="0.2">
      <c r="A78" s="252" t="s">
        <v>2667</v>
      </c>
      <c r="B78" s="89">
        <v>1169042.8</v>
      </c>
      <c r="C78" s="89">
        <v>75457</v>
      </c>
      <c r="D78" s="89">
        <v>63975.77</v>
      </c>
      <c r="G78" s="252">
        <v>691946.35</v>
      </c>
      <c r="H78" s="252">
        <v>366974.23</v>
      </c>
      <c r="K78" s="232">
        <v>1500</v>
      </c>
      <c r="L78" s="232">
        <v>86122.15</v>
      </c>
      <c r="M78" s="232">
        <v>264870</v>
      </c>
      <c r="N78" s="232">
        <v>31640.55</v>
      </c>
      <c r="O78" s="252">
        <v>444</v>
      </c>
      <c r="Q78" s="252">
        <v>-432777.03</v>
      </c>
      <c r="R78" s="252">
        <v>1881918.88</v>
      </c>
      <c r="T78" s="73">
        <v>2108703.4500000002</v>
      </c>
      <c r="X78" s="73">
        <v>992092.5</v>
      </c>
      <c r="Z78" s="73">
        <v>15000</v>
      </c>
      <c r="AA78" s="90">
        <v>1518817.5</v>
      </c>
      <c r="AD78" s="90">
        <v>712240.45</v>
      </c>
      <c r="AE78" s="90">
        <v>207673.4</v>
      </c>
      <c r="AH78" s="90">
        <v>104340</v>
      </c>
    </row>
    <row r="79" spans="1:34" x14ac:dyDescent="0.2">
      <c r="A79" s="252" t="s">
        <v>2668</v>
      </c>
      <c r="B79" s="89">
        <v>634759.4</v>
      </c>
      <c r="C79" s="89">
        <v>25158.5</v>
      </c>
      <c r="D79" s="89">
        <v>115457.17</v>
      </c>
      <c r="G79" s="252">
        <v>672681.3</v>
      </c>
      <c r="H79" s="252">
        <v>1144141.8500000001</v>
      </c>
      <c r="K79" s="232">
        <v>4440.1000000000004</v>
      </c>
      <c r="L79" s="232">
        <v>73500</v>
      </c>
      <c r="M79" s="232">
        <v>52260</v>
      </c>
      <c r="N79" s="232">
        <v>1250</v>
      </c>
      <c r="O79" s="252">
        <v>5000</v>
      </c>
      <c r="Q79" s="252">
        <v>13950</v>
      </c>
      <c r="R79" s="252">
        <v>1941230.36</v>
      </c>
      <c r="T79" s="73">
        <v>1428234.94</v>
      </c>
      <c r="U79" s="73">
        <v>169665</v>
      </c>
      <c r="V79" s="73">
        <v>438.4</v>
      </c>
      <c r="X79" s="73">
        <v>893855</v>
      </c>
      <c r="Z79" s="73">
        <v>125000</v>
      </c>
      <c r="AA79" s="90">
        <v>1456455</v>
      </c>
      <c r="AB79" s="90">
        <v>480</v>
      </c>
      <c r="AD79" s="90">
        <v>484528.49</v>
      </c>
      <c r="AE79" s="90">
        <v>125486.24</v>
      </c>
      <c r="AH79" s="90">
        <v>50825</v>
      </c>
    </row>
    <row r="80" spans="1:34" x14ac:dyDescent="0.2">
      <c r="A80" s="252" t="s">
        <v>2669</v>
      </c>
      <c r="B80" s="89">
        <v>1406486.74</v>
      </c>
      <c r="C80" s="89">
        <v>24048</v>
      </c>
      <c r="D80" s="89">
        <v>118647.26</v>
      </c>
      <c r="G80" s="252">
        <v>313533.32</v>
      </c>
      <c r="H80" s="252">
        <v>14010.87</v>
      </c>
      <c r="K80" s="232">
        <v>8677.7900000000009</v>
      </c>
      <c r="L80" s="232">
        <v>21894.93</v>
      </c>
      <c r="O80" s="252">
        <v>5000</v>
      </c>
      <c r="R80" s="252">
        <v>1940061.77</v>
      </c>
      <c r="T80" s="73">
        <v>2545819.3199999998</v>
      </c>
      <c r="U80" s="73">
        <v>90550</v>
      </c>
      <c r="V80" s="73">
        <v>929.49</v>
      </c>
      <c r="X80" s="73">
        <v>1360047.5</v>
      </c>
      <c r="Z80" s="73">
        <v>39400</v>
      </c>
      <c r="AA80" s="90">
        <v>1928335.5</v>
      </c>
      <c r="AD80" s="90">
        <v>668489.51</v>
      </c>
      <c r="AE80" s="90">
        <v>112216.25</v>
      </c>
    </row>
    <row r="81" spans="1:34" x14ac:dyDescent="0.2">
      <c r="A81" s="252" t="s">
        <v>2670</v>
      </c>
      <c r="B81" s="89">
        <v>800948</v>
      </c>
      <c r="C81" s="89">
        <v>26781.88</v>
      </c>
      <c r="D81" s="89">
        <v>52929.73</v>
      </c>
      <c r="G81" s="252">
        <v>244002</v>
      </c>
      <c r="H81" s="252">
        <v>325172.55</v>
      </c>
      <c r="K81" s="232">
        <v>0</v>
      </c>
      <c r="L81" s="232">
        <v>71000.7</v>
      </c>
      <c r="N81" s="232">
        <v>6.9</v>
      </c>
      <c r="Q81" s="252">
        <v>761687.4</v>
      </c>
      <c r="R81" s="252">
        <v>2076384.94</v>
      </c>
      <c r="T81" s="73">
        <v>1754176.73</v>
      </c>
      <c r="U81" s="73">
        <v>185000</v>
      </c>
      <c r="V81" s="73">
        <v>491.63</v>
      </c>
      <c r="X81" s="73">
        <v>748083</v>
      </c>
      <c r="AA81" s="90">
        <v>1110083</v>
      </c>
      <c r="AD81" s="90">
        <v>517968.88</v>
      </c>
      <c r="AE81" s="90">
        <v>113975.9</v>
      </c>
      <c r="AF81" s="90">
        <v>7184</v>
      </c>
    </row>
    <row r="82" spans="1:34" x14ac:dyDescent="0.2">
      <c r="A82" s="252" t="s">
        <v>2671</v>
      </c>
      <c r="B82" s="89">
        <v>465164.71</v>
      </c>
      <c r="C82" s="89">
        <v>0</v>
      </c>
      <c r="D82" s="89">
        <v>440783.27</v>
      </c>
      <c r="G82" s="252">
        <v>-42785.08</v>
      </c>
      <c r="H82" s="252">
        <v>206725.08</v>
      </c>
      <c r="K82" s="232">
        <v>162136.5</v>
      </c>
      <c r="L82" s="232">
        <v>96447.29</v>
      </c>
      <c r="M82" s="232">
        <v>70000</v>
      </c>
      <c r="O82" s="252">
        <v>10000</v>
      </c>
      <c r="Q82" s="252">
        <v>64200</v>
      </c>
      <c r="R82" s="252">
        <v>1879892.65</v>
      </c>
      <c r="T82" s="73">
        <v>1131855.21</v>
      </c>
      <c r="U82" s="73">
        <v>88390</v>
      </c>
      <c r="V82" s="73">
        <v>786.74</v>
      </c>
      <c r="X82" s="73">
        <v>563472</v>
      </c>
      <c r="AA82" s="90">
        <v>928752</v>
      </c>
      <c r="AB82" s="90">
        <v>1620</v>
      </c>
      <c r="AD82" s="90">
        <v>581420.27</v>
      </c>
      <c r="AE82" s="90">
        <v>164488.54</v>
      </c>
    </row>
    <row r="83" spans="1:34" x14ac:dyDescent="0.2">
      <c r="A83" s="252" t="s">
        <v>2672</v>
      </c>
      <c r="B83" s="89">
        <v>711949.9</v>
      </c>
      <c r="C83" s="89">
        <v>55544.3</v>
      </c>
      <c r="D83" s="89">
        <v>159701.85999999999</v>
      </c>
      <c r="G83" s="252">
        <v>267097.23</v>
      </c>
      <c r="H83" s="252">
        <v>225323.7</v>
      </c>
      <c r="K83" s="232">
        <v>2000</v>
      </c>
      <c r="L83" s="232">
        <v>48064.480000000003</v>
      </c>
      <c r="M83" s="232">
        <v>67120</v>
      </c>
      <c r="N83" s="232">
        <v>1210.71</v>
      </c>
      <c r="Q83" s="252">
        <v>112635.28</v>
      </c>
      <c r="R83" s="252">
        <v>1840507.51</v>
      </c>
      <c r="T83" s="73">
        <v>1296338.31</v>
      </c>
      <c r="V83" s="73">
        <v>682.62</v>
      </c>
      <c r="X83" s="73">
        <v>1414735</v>
      </c>
      <c r="AA83" s="90">
        <v>1756595</v>
      </c>
      <c r="AD83" s="90">
        <v>343779.82</v>
      </c>
      <c r="AE83" s="90">
        <v>67529.36</v>
      </c>
      <c r="AH83" s="90">
        <v>44500</v>
      </c>
    </row>
    <row r="84" spans="1:34" x14ac:dyDescent="0.2">
      <c r="A84" s="252" t="s">
        <v>2673</v>
      </c>
      <c r="B84" s="89">
        <v>388454.14</v>
      </c>
      <c r="C84" s="89">
        <v>21764</v>
      </c>
      <c r="D84" s="89">
        <v>91009.51</v>
      </c>
      <c r="G84" s="252">
        <v>703016.06</v>
      </c>
      <c r="H84" s="252">
        <v>74041.17</v>
      </c>
      <c r="K84" s="232">
        <v>48055</v>
      </c>
      <c r="L84" s="232">
        <v>44864.84</v>
      </c>
      <c r="M84" s="232">
        <v>5000</v>
      </c>
      <c r="N84" s="232">
        <v>67500</v>
      </c>
      <c r="Q84" s="252">
        <v>-28550.27</v>
      </c>
      <c r="R84" s="252">
        <v>2651073.88</v>
      </c>
      <c r="T84" s="73">
        <v>1191233.1499999999</v>
      </c>
      <c r="U84" s="73">
        <v>133300</v>
      </c>
      <c r="V84" s="73">
        <v>271.74</v>
      </c>
      <c r="X84" s="73">
        <v>568166</v>
      </c>
      <c r="AA84" s="90">
        <v>920386</v>
      </c>
      <c r="AD84" s="90">
        <v>425020.39</v>
      </c>
      <c r="AE84" s="90">
        <v>47911.14</v>
      </c>
    </row>
    <row r="85" spans="1:34" x14ac:dyDescent="0.2">
      <c r="A85" s="252" t="s">
        <v>2784</v>
      </c>
      <c r="B85" s="89">
        <v>406806.23</v>
      </c>
      <c r="C85" s="89">
        <v>31758.400000000001</v>
      </c>
      <c r="D85" s="89">
        <v>18950.75</v>
      </c>
      <c r="G85" s="252">
        <v>394950.55</v>
      </c>
      <c r="H85" s="252">
        <v>161605.22</v>
      </c>
      <c r="K85" s="232">
        <v>0</v>
      </c>
      <c r="L85" s="232">
        <v>44313.11</v>
      </c>
      <c r="M85" s="232">
        <v>42500</v>
      </c>
      <c r="N85" s="232">
        <v>0</v>
      </c>
      <c r="O85" s="252">
        <v>15000</v>
      </c>
      <c r="R85" s="252">
        <v>3200752.69</v>
      </c>
      <c r="T85" s="73">
        <v>1395532.5</v>
      </c>
      <c r="U85" s="73">
        <v>91300</v>
      </c>
      <c r="V85" s="73">
        <v>419.06</v>
      </c>
      <c r="X85" s="73">
        <v>553266</v>
      </c>
      <c r="AA85" s="90">
        <v>944016</v>
      </c>
      <c r="AD85" s="90">
        <v>688812.55</v>
      </c>
      <c r="AE85" s="90">
        <v>193148.12</v>
      </c>
    </row>
    <row r="86" spans="1:34" x14ac:dyDescent="0.2">
      <c r="A86" s="252" t="s">
        <v>2674</v>
      </c>
      <c r="B86" s="89">
        <v>691441.34</v>
      </c>
      <c r="C86" s="89">
        <v>24627.75</v>
      </c>
      <c r="D86" s="89">
        <v>66410.899999999994</v>
      </c>
      <c r="G86" s="252">
        <v>163047.9</v>
      </c>
      <c r="H86" s="252">
        <v>946631.92</v>
      </c>
      <c r="K86" s="232">
        <v>2630</v>
      </c>
      <c r="L86" s="232">
        <v>40524.06</v>
      </c>
      <c r="N86" s="232">
        <v>13.46</v>
      </c>
      <c r="O86" s="252">
        <v>234717</v>
      </c>
      <c r="Q86" s="252">
        <v>-56603.58</v>
      </c>
      <c r="R86" s="252">
        <v>1975689.39</v>
      </c>
      <c r="T86" s="73">
        <v>986475.16</v>
      </c>
      <c r="U86" s="73">
        <v>143690</v>
      </c>
      <c r="V86" s="73">
        <v>1749.21</v>
      </c>
      <c r="X86" s="73">
        <v>981194.5</v>
      </c>
      <c r="AA86" s="90">
        <v>1567874.5</v>
      </c>
      <c r="AD86" s="90">
        <v>632195.03</v>
      </c>
      <c r="AE86" s="90">
        <v>286880.69</v>
      </c>
    </row>
    <row r="87" spans="1:34" x14ac:dyDescent="0.2">
      <c r="A87" s="252" t="s">
        <v>2675</v>
      </c>
      <c r="B87" s="89">
        <v>1930476.07</v>
      </c>
      <c r="C87" s="89">
        <v>61952.2</v>
      </c>
      <c r="D87" s="89">
        <v>105859.82</v>
      </c>
      <c r="G87" s="252">
        <v>1673682.99</v>
      </c>
      <c r="H87" s="252">
        <v>760226.19</v>
      </c>
      <c r="K87" s="232">
        <v>2809</v>
      </c>
      <c r="L87" s="232">
        <v>54961.95</v>
      </c>
      <c r="N87" s="232">
        <v>342563.23</v>
      </c>
      <c r="O87" s="252">
        <v>0</v>
      </c>
      <c r="Q87" s="252">
        <v>1286959.1499999999</v>
      </c>
      <c r="R87" s="252">
        <v>3812204.74</v>
      </c>
      <c r="T87" s="73">
        <v>1767321.08</v>
      </c>
      <c r="U87" s="73">
        <v>156022</v>
      </c>
      <c r="V87" s="73">
        <v>3434.75</v>
      </c>
      <c r="X87" s="73">
        <v>838496.5</v>
      </c>
      <c r="Z87" s="73">
        <v>143500</v>
      </c>
      <c r="AA87" s="90">
        <v>1625716.5</v>
      </c>
      <c r="AD87" s="90">
        <v>1008733.58</v>
      </c>
      <c r="AE87" s="90">
        <v>384454.17</v>
      </c>
    </row>
    <row r="88" spans="1:34" x14ac:dyDescent="0.2">
      <c r="A88" s="252" t="s">
        <v>2676</v>
      </c>
      <c r="B88" s="89">
        <v>1100732.03</v>
      </c>
      <c r="C88" s="89">
        <v>17897</v>
      </c>
      <c r="D88" s="89">
        <v>30970.74</v>
      </c>
      <c r="G88" s="252">
        <v>1682394.76</v>
      </c>
      <c r="H88" s="252">
        <v>675783.27</v>
      </c>
      <c r="K88" s="232">
        <v>4927</v>
      </c>
      <c r="L88" s="232">
        <v>118182.68</v>
      </c>
      <c r="N88" s="232">
        <v>14942.78</v>
      </c>
      <c r="O88" s="252">
        <v>10940</v>
      </c>
      <c r="Q88" s="252">
        <v>472685.76</v>
      </c>
      <c r="R88" s="252">
        <v>3564237.85</v>
      </c>
      <c r="T88" s="73">
        <v>1606016.29</v>
      </c>
      <c r="U88" s="73">
        <v>85672</v>
      </c>
      <c r="V88" s="73">
        <v>2000.81</v>
      </c>
      <c r="X88" s="73">
        <v>857490.3</v>
      </c>
      <c r="Z88" s="73">
        <v>19500</v>
      </c>
      <c r="AA88" s="90">
        <v>1723510.3</v>
      </c>
      <c r="AD88" s="90">
        <v>800494.55</v>
      </c>
      <c r="AE88" s="90">
        <v>230505.76</v>
      </c>
    </row>
    <row r="89" spans="1:34" x14ac:dyDescent="0.2">
      <c r="A89" s="252" t="s">
        <v>2677</v>
      </c>
      <c r="B89" s="89">
        <v>1405627.98</v>
      </c>
      <c r="C89" s="89">
        <v>64183.95</v>
      </c>
      <c r="D89" s="89">
        <v>93479.31</v>
      </c>
      <c r="G89" s="252">
        <v>1006310.37</v>
      </c>
      <c r="H89" s="252">
        <v>428806.03</v>
      </c>
      <c r="K89" s="232">
        <v>1050</v>
      </c>
      <c r="L89" s="232">
        <v>45282.09</v>
      </c>
      <c r="N89" s="232">
        <v>213.58</v>
      </c>
      <c r="O89" s="252">
        <v>341220.44</v>
      </c>
      <c r="Q89" s="252">
        <v>354800.5</v>
      </c>
      <c r="R89" s="252">
        <v>2080906</v>
      </c>
      <c r="T89" s="73">
        <v>1241025.31</v>
      </c>
      <c r="U89" s="73">
        <v>125216.65</v>
      </c>
      <c r="V89" s="73">
        <v>2118.1799999999998</v>
      </c>
      <c r="X89" s="73">
        <v>1540137.4</v>
      </c>
      <c r="Z89" s="73">
        <v>43400</v>
      </c>
      <c r="AA89" s="90">
        <v>2064447.4</v>
      </c>
      <c r="AB89" s="90">
        <v>3500</v>
      </c>
      <c r="AD89" s="90">
        <v>708986.38</v>
      </c>
      <c r="AE89" s="90">
        <v>217954.45</v>
      </c>
    </row>
    <row r="90" spans="1:34" x14ac:dyDescent="0.2">
      <c r="A90" s="252" t="s">
        <v>2678</v>
      </c>
      <c r="B90" s="89">
        <v>761719.23</v>
      </c>
      <c r="C90" s="89">
        <v>15660.75</v>
      </c>
      <c r="D90" s="89">
        <v>162152.44</v>
      </c>
      <c r="G90" s="252">
        <v>997731.08</v>
      </c>
      <c r="H90" s="252">
        <v>331162.39</v>
      </c>
      <c r="K90" s="232">
        <v>2470</v>
      </c>
      <c r="L90" s="232">
        <v>28800.799999999999</v>
      </c>
      <c r="N90" s="232">
        <v>20.76</v>
      </c>
      <c r="O90" s="252">
        <v>1983</v>
      </c>
      <c r="Q90" s="252">
        <v>-54645.36</v>
      </c>
      <c r="R90" s="252">
        <v>2304026.96</v>
      </c>
      <c r="T90" s="73">
        <v>1160809.53</v>
      </c>
      <c r="V90" s="73">
        <v>1454.69</v>
      </c>
      <c r="X90" s="73">
        <v>323850.59999999998</v>
      </c>
      <c r="Z90" s="73">
        <v>1528</v>
      </c>
      <c r="AA90" s="90">
        <v>790658.6</v>
      </c>
      <c r="AD90" s="90">
        <v>367795.91</v>
      </c>
      <c r="AE90" s="90">
        <v>175150.19</v>
      </c>
    </row>
    <row r="91" spans="1:34" x14ac:dyDescent="0.2">
      <c r="A91" s="252" t="s">
        <v>2679</v>
      </c>
      <c r="B91" s="89">
        <v>1160786.22</v>
      </c>
      <c r="C91" s="89">
        <v>90020.5</v>
      </c>
      <c r="D91" s="89">
        <v>131282.82</v>
      </c>
      <c r="G91" s="252">
        <v>656270.42000000004</v>
      </c>
      <c r="H91" s="252">
        <v>900216.89</v>
      </c>
      <c r="K91" s="232">
        <v>0</v>
      </c>
      <c r="L91" s="232">
        <v>41188.1</v>
      </c>
      <c r="N91" s="232">
        <v>262954.09999999998</v>
      </c>
      <c r="O91" s="252">
        <v>0</v>
      </c>
      <c r="Q91" s="252">
        <v>343696.75</v>
      </c>
      <c r="R91" s="252">
        <v>2345661.54</v>
      </c>
      <c r="T91" s="73">
        <v>1845350.75</v>
      </c>
      <c r="U91" s="73">
        <v>56674</v>
      </c>
      <c r="V91" s="73">
        <v>1934.29</v>
      </c>
      <c r="X91" s="73">
        <v>1090978</v>
      </c>
      <c r="Z91" s="73">
        <v>29886.5</v>
      </c>
      <c r="AA91" s="90">
        <v>1765864.5</v>
      </c>
      <c r="AB91" s="90">
        <v>1380</v>
      </c>
      <c r="AD91" s="90">
        <v>970898.2</v>
      </c>
      <c r="AE91" s="90">
        <v>232338.75</v>
      </c>
    </row>
    <row r="92" spans="1:34" x14ac:dyDescent="0.2">
      <c r="A92" s="252" t="s">
        <v>2680</v>
      </c>
      <c r="B92" s="89">
        <v>389395.03</v>
      </c>
      <c r="C92" s="89">
        <v>23400.5</v>
      </c>
      <c r="D92" s="89">
        <v>59730.66</v>
      </c>
      <c r="G92" s="252">
        <v>718818.73</v>
      </c>
      <c r="H92" s="252">
        <v>274831.96999999997</v>
      </c>
      <c r="K92" s="232">
        <v>2000</v>
      </c>
      <c r="L92" s="232">
        <v>40521.18</v>
      </c>
      <c r="N92" s="232">
        <v>148183.10999999999</v>
      </c>
      <c r="O92" s="252">
        <v>4005</v>
      </c>
      <c r="Q92" s="252">
        <v>63552.639999999999</v>
      </c>
      <c r="R92" s="252">
        <v>4378498.51</v>
      </c>
      <c r="T92" s="73">
        <v>1206580.21</v>
      </c>
      <c r="V92" s="73">
        <v>971.99</v>
      </c>
      <c r="X92" s="73">
        <v>1251351</v>
      </c>
      <c r="Z92" s="73">
        <v>3528.25</v>
      </c>
      <c r="AA92" s="90">
        <v>1766959.25</v>
      </c>
      <c r="AD92" s="90">
        <v>585397.49</v>
      </c>
      <c r="AE92" s="90">
        <v>216107.72</v>
      </c>
    </row>
    <row r="93" spans="1:34" x14ac:dyDescent="0.2">
      <c r="A93" s="252" t="s">
        <v>2681</v>
      </c>
      <c r="B93" s="89">
        <v>571450.21</v>
      </c>
      <c r="C93" s="89">
        <v>33155.800000000003</v>
      </c>
      <c r="D93" s="89">
        <v>33662.21</v>
      </c>
      <c r="G93" s="252">
        <v>1045597.66</v>
      </c>
      <c r="H93" s="252">
        <v>430358.23</v>
      </c>
      <c r="K93" s="232">
        <v>2400</v>
      </c>
      <c r="L93" s="232">
        <v>44985.61</v>
      </c>
      <c r="N93" s="232">
        <v>560</v>
      </c>
      <c r="O93" s="252">
        <v>0</v>
      </c>
      <c r="Q93" s="252">
        <v>-228322.89</v>
      </c>
      <c r="T93" s="73">
        <v>1173061.8700000001</v>
      </c>
      <c r="U93" s="73">
        <v>36600</v>
      </c>
      <c r="V93" s="73">
        <v>1126.73</v>
      </c>
      <c r="X93" s="73">
        <v>1571053.9</v>
      </c>
      <c r="Z93" s="73">
        <v>29778</v>
      </c>
      <c r="AA93" s="90">
        <v>2202031.9</v>
      </c>
      <c r="AD93" s="90">
        <v>543013.48</v>
      </c>
      <c r="AE93" s="90">
        <v>220885.03</v>
      </c>
    </row>
    <row r="94" spans="1:34" x14ac:dyDescent="0.2">
      <c r="A94" s="252" t="s">
        <v>2682</v>
      </c>
      <c r="B94" s="89">
        <v>436178.1</v>
      </c>
      <c r="C94" s="89">
        <v>31263.5</v>
      </c>
      <c r="D94" s="89">
        <v>92084.52</v>
      </c>
      <c r="G94" s="252">
        <v>854747.01</v>
      </c>
      <c r="H94" s="252">
        <v>609942.09</v>
      </c>
      <c r="K94" s="232">
        <v>2000</v>
      </c>
      <c r="L94" s="232">
        <v>55254.400000000001</v>
      </c>
      <c r="N94" s="232">
        <v>212434.39</v>
      </c>
      <c r="O94" s="252">
        <v>0</v>
      </c>
      <c r="Q94" s="252">
        <v>194866.66</v>
      </c>
      <c r="R94" s="252">
        <v>2028099.35</v>
      </c>
      <c r="T94" s="73">
        <v>1227306.98</v>
      </c>
      <c r="V94" s="73">
        <v>802.99</v>
      </c>
      <c r="X94" s="73">
        <v>1282886</v>
      </c>
      <c r="Z94" s="73">
        <v>62062</v>
      </c>
      <c r="AA94" s="90">
        <v>1875788</v>
      </c>
      <c r="AD94" s="90">
        <v>529341.4</v>
      </c>
      <c r="AE94" s="90">
        <v>180722.12</v>
      </c>
    </row>
    <row r="95" spans="1:34" x14ac:dyDescent="0.2">
      <c r="A95" s="252" t="s">
        <v>2683</v>
      </c>
      <c r="B95" s="89">
        <v>471899.83</v>
      </c>
      <c r="C95" s="89">
        <v>17234.5</v>
      </c>
      <c r="D95" s="89">
        <v>89230.04</v>
      </c>
      <c r="G95" s="252">
        <v>1774532.03</v>
      </c>
      <c r="H95" s="252">
        <v>191566.17</v>
      </c>
      <c r="K95" s="232">
        <v>960</v>
      </c>
      <c r="L95" s="232">
        <v>53742.64</v>
      </c>
      <c r="M95" s="232">
        <v>79524</v>
      </c>
      <c r="N95" s="232">
        <v>206.82</v>
      </c>
      <c r="O95" s="252">
        <v>130818</v>
      </c>
      <c r="Q95" s="252">
        <v>-483271.37</v>
      </c>
      <c r="R95" s="252">
        <v>4808766.24</v>
      </c>
      <c r="T95" s="73">
        <v>1731853.37</v>
      </c>
      <c r="U95" s="73">
        <v>133600</v>
      </c>
      <c r="V95" s="73">
        <v>819.44</v>
      </c>
      <c r="X95" s="73">
        <v>970925</v>
      </c>
      <c r="Z95" s="73">
        <v>9946</v>
      </c>
      <c r="AA95" s="90">
        <v>1680431</v>
      </c>
      <c r="AD95" s="90">
        <v>875065.91</v>
      </c>
      <c r="AE95" s="90">
        <v>323157.34000000003</v>
      </c>
    </row>
    <row r="96" spans="1:34" x14ac:dyDescent="0.2">
      <c r="A96" s="252" t="s">
        <v>2684</v>
      </c>
      <c r="B96" s="89">
        <v>535393.23</v>
      </c>
      <c r="C96" s="89">
        <v>31649.75</v>
      </c>
      <c r="D96" s="89">
        <v>51572.31</v>
      </c>
      <c r="G96" s="252">
        <v>987528.79</v>
      </c>
      <c r="H96" s="252">
        <v>430941.8</v>
      </c>
      <c r="K96" s="232">
        <v>6000</v>
      </c>
      <c r="L96" s="232">
        <v>30087.79</v>
      </c>
      <c r="N96" s="232">
        <v>9449.5300000000007</v>
      </c>
      <c r="O96" s="252">
        <v>114247</v>
      </c>
      <c r="Q96" s="252">
        <v>91101.19</v>
      </c>
      <c r="R96" s="252">
        <v>2574871.5499999998</v>
      </c>
      <c r="T96" s="73">
        <v>1165534.6499999999</v>
      </c>
      <c r="U96" s="73">
        <v>71018</v>
      </c>
      <c r="V96" s="73">
        <v>664.91</v>
      </c>
      <c r="X96" s="73">
        <v>1348098.6</v>
      </c>
      <c r="Z96" s="73">
        <v>67578</v>
      </c>
      <c r="AA96" s="90">
        <v>1814956.6</v>
      </c>
      <c r="AD96" s="90">
        <v>395767.2</v>
      </c>
      <c r="AE96" s="90">
        <v>196458.34</v>
      </c>
    </row>
    <row r="97" spans="1:34" x14ac:dyDescent="0.2">
      <c r="A97" s="252" t="s">
        <v>2685</v>
      </c>
      <c r="B97" s="89">
        <v>389304.17</v>
      </c>
      <c r="C97" s="89">
        <v>7290.8</v>
      </c>
      <c r="D97" s="89">
        <v>89740.72</v>
      </c>
      <c r="G97" s="252">
        <v>1119004.3799999999</v>
      </c>
      <c r="H97" s="252">
        <v>281387.55</v>
      </c>
      <c r="L97" s="232">
        <v>40132.1</v>
      </c>
      <c r="N97" s="232">
        <v>59770</v>
      </c>
      <c r="Q97" s="252">
        <v>205885.42</v>
      </c>
      <c r="R97" s="252">
        <v>2326634.9900000002</v>
      </c>
      <c r="T97" s="73">
        <v>775027.03</v>
      </c>
      <c r="V97" s="73">
        <v>829.08</v>
      </c>
      <c r="X97" s="73">
        <v>1281693.3</v>
      </c>
      <c r="Z97" s="73">
        <v>51600</v>
      </c>
      <c r="AA97" s="90">
        <v>1618173.3</v>
      </c>
      <c r="AD97" s="90">
        <v>415140.47</v>
      </c>
      <c r="AE97" s="90">
        <v>153284.94</v>
      </c>
      <c r="AH97" s="90">
        <v>680</v>
      </c>
    </row>
    <row r="98" spans="1:34" x14ac:dyDescent="0.2">
      <c r="A98" s="252" t="s">
        <v>2686</v>
      </c>
      <c r="B98" s="89">
        <v>830100.24</v>
      </c>
      <c r="C98" s="89">
        <v>174269.3</v>
      </c>
      <c r="D98" s="89">
        <v>60334.85</v>
      </c>
      <c r="G98" s="252">
        <v>1127641.8</v>
      </c>
      <c r="H98" s="252">
        <v>548302.55000000005</v>
      </c>
      <c r="K98" s="232">
        <v>6050</v>
      </c>
      <c r="L98" s="232">
        <v>41485.24</v>
      </c>
      <c r="N98" s="232">
        <v>90.65</v>
      </c>
      <c r="O98" s="252">
        <v>317800</v>
      </c>
      <c r="Q98" s="252">
        <v>298499.42</v>
      </c>
      <c r="R98" s="252">
        <v>2310530.36</v>
      </c>
      <c r="T98" s="73">
        <v>1580984.88</v>
      </c>
      <c r="U98" s="73">
        <v>222200</v>
      </c>
      <c r="V98" s="73">
        <v>990.14</v>
      </c>
      <c r="X98" s="73">
        <v>973585.21</v>
      </c>
      <c r="Z98" s="73">
        <v>98583.25</v>
      </c>
      <c r="AA98" s="90">
        <v>1703105.21</v>
      </c>
      <c r="AD98" s="90">
        <v>541680.91</v>
      </c>
      <c r="AE98" s="90">
        <v>202193.42</v>
      </c>
    </row>
    <row r="99" spans="1:34" x14ac:dyDescent="0.2">
      <c r="A99" s="252" t="s">
        <v>2785</v>
      </c>
      <c r="B99" s="89">
        <v>443645.49</v>
      </c>
      <c r="C99" s="89">
        <v>54426.5</v>
      </c>
      <c r="D99" s="89">
        <v>44443.1</v>
      </c>
      <c r="G99" s="252">
        <v>1089641.19</v>
      </c>
      <c r="H99" s="252">
        <v>195131.19</v>
      </c>
      <c r="K99" s="232">
        <v>0</v>
      </c>
      <c r="L99" s="232">
        <v>30522.93</v>
      </c>
      <c r="N99" s="232">
        <v>64662.86</v>
      </c>
      <c r="O99" s="252">
        <v>231847</v>
      </c>
      <c r="Q99" s="252">
        <v>-100622.95</v>
      </c>
      <c r="R99" s="252">
        <v>2166873.39</v>
      </c>
      <c r="T99" s="73">
        <v>895750.98</v>
      </c>
      <c r="U99" s="73">
        <v>50800</v>
      </c>
      <c r="V99" s="73">
        <v>550.17999999999995</v>
      </c>
      <c r="X99" s="73">
        <v>502344.14</v>
      </c>
      <c r="Z99" s="73">
        <v>15000</v>
      </c>
      <c r="AA99" s="90">
        <v>943654.14</v>
      </c>
      <c r="AD99" s="90">
        <v>444862.96</v>
      </c>
      <c r="AE99" s="90">
        <v>177769.97</v>
      </c>
    </row>
    <row r="100" spans="1:34" x14ac:dyDescent="0.2">
      <c r="A100" s="252" t="s">
        <v>2687</v>
      </c>
      <c r="B100" s="89">
        <v>518515.98</v>
      </c>
      <c r="C100" s="89">
        <v>15586.5</v>
      </c>
      <c r="D100" s="89">
        <v>161470.21</v>
      </c>
      <c r="G100" s="252">
        <v>1073895.04</v>
      </c>
      <c r="H100" s="252">
        <v>135238.51</v>
      </c>
      <c r="K100" s="232">
        <v>0</v>
      </c>
      <c r="L100" s="232">
        <v>47300</v>
      </c>
      <c r="Q100" s="252">
        <v>61575.51</v>
      </c>
      <c r="R100" s="252">
        <v>1774553.91</v>
      </c>
      <c r="T100" s="73">
        <v>965476.34</v>
      </c>
      <c r="V100" s="73">
        <v>835.44</v>
      </c>
      <c r="X100" s="73">
        <v>628707.19999999995</v>
      </c>
      <c r="Z100" s="73">
        <v>51000</v>
      </c>
      <c r="AA100" s="90">
        <v>900849.2</v>
      </c>
      <c r="AB100" s="90">
        <v>8470</v>
      </c>
      <c r="AD100" s="90">
        <v>503668.62</v>
      </c>
      <c r="AE100" s="90">
        <v>176625.84</v>
      </c>
    </row>
    <row r="101" spans="1:34" x14ac:dyDescent="0.2">
      <c r="A101" s="252" t="s">
        <v>2688</v>
      </c>
      <c r="B101" s="89">
        <v>602567.02</v>
      </c>
      <c r="C101" s="89">
        <v>52312.5</v>
      </c>
      <c r="D101" s="89">
        <v>48128.639999999999</v>
      </c>
      <c r="E101" s="89">
        <v>0</v>
      </c>
      <c r="F101" s="252">
        <v>0</v>
      </c>
      <c r="G101" s="252">
        <v>198071.99</v>
      </c>
      <c r="H101" s="252">
        <v>272912.8</v>
      </c>
      <c r="I101" s="252">
        <v>0</v>
      </c>
      <c r="J101" s="252">
        <v>0</v>
      </c>
      <c r="K101" s="232">
        <v>0</v>
      </c>
      <c r="L101" s="232">
        <v>54700.81</v>
      </c>
      <c r="M101" s="232">
        <v>0</v>
      </c>
      <c r="N101" s="232">
        <v>1379.59</v>
      </c>
      <c r="O101" s="252">
        <v>0</v>
      </c>
      <c r="P101" s="252">
        <v>0</v>
      </c>
      <c r="Q101" s="252">
        <v>119400.72</v>
      </c>
      <c r="R101" s="252">
        <v>1563007.5</v>
      </c>
      <c r="T101" s="73">
        <v>1567607</v>
      </c>
      <c r="U101" s="73">
        <v>208870</v>
      </c>
      <c r="V101" s="73">
        <v>620.35</v>
      </c>
      <c r="X101" s="73">
        <v>951622</v>
      </c>
      <c r="AA101" s="90">
        <v>1411932</v>
      </c>
      <c r="AD101" s="90">
        <v>703065.06</v>
      </c>
      <c r="AE101" s="90">
        <v>115302.02</v>
      </c>
    </row>
    <row r="102" spans="1:34" x14ac:dyDescent="0.2">
      <c r="A102" s="252" t="s">
        <v>2689</v>
      </c>
      <c r="B102" s="89">
        <v>405281.31</v>
      </c>
      <c r="C102" s="89">
        <v>142418</v>
      </c>
      <c r="D102" s="89">
        <v>90522.81</v>
      </c>
      <c r="G102" s="252">
        <v>473358.2</v>
      </c>
      <c r="H102" s="252">
        <v>249328.35</v>
      </c>
      <c r="K102" s="232">
        <v>0</v>
      </c>
      <c r="L102" s="232">
        <v>115770.36</v>
      </c>
      <c r="Q102" s="252">
        <v>-66280.710000000006</v>
      </c>
      <c r="R102" s="252">
        <v>2046781.46</v>
      </c>
      <c r="T102" s="73">
        <v>1107256.28</v>
      </c>
      <c r="U102" s="73">
        <v>210199</v>
      </c>
      <c r="V102" s="73">
        <v>418.57</v>
      </c>
      <c r="X102" s="73">
        <v>816889.5</v>
      </c>
      <c r="Z102" s="73">
        <v>21600</v>
      </c>
      <c r="AA102" s="90">
        <v>1147689.5</v>
      </c>
      <c r="AD102" s="90">
        <v>199766.5</v>
      </c>
      <c r="AE102" s="90">
        <v>119120.39</v>
      </c>
      <c r="AF102" s="90">
        <v>12317.5</v>
      </c>
    </row>
    <row r="103" spans="1:34" x14ac:dyDescent="0.2">
      <c r="A103" s="252" t="s">
        <v>2690</v>
      </c>
      <c r="B103" s="89">
        <v>547190.6</v>
      </c>
      <c r="C103" s="89">
        <v>9029.5</v>
      </c>
      <c r="D103" s="89">
        <v>42233.68</v>
      </c>
      <c r="G103" s="252">
        <v>890203.49</v>
      </c>
      <c r="H103" s="252">
        <v>324049.27</v>
      </c>
      <c r="K103" s="232">
        <v>0</v>
      </c>
      <c r="L103" s="232">
        <v>99600</v>
      </c>
      <c r="Q103" s="252">
        <v>110707.08</v>
      </c>
      <c r="R103" s="252">
        <v>3243756.17</v>
      </c>
      <c r="T103" s="73">
        <v>1210230.04</v>
      </c>
      <c r="U103" s="73">
        <v>160140</v>
      </c>
      <c r="V103" s="73">
        <v>507.5</v>
      </c>
      <c r="X103" s="73">
        <v>597005.5</v>
      </c>
      <c r="AA103" s="90">
        <v>1010455.5</v>
      </c>
      <c r="AD103" s="90">
        <v>414829.09</v>
      </c>
      <c r="AE103" s="90">
        <v>181667.46</v>
      </c>
    </row>
    <row r="104" spans="1:34" x14ac:dyDescent="0.2">
      <c r="A104" s="252" t="s">
        <v>2691</v>
      </c>
      <c r="B104" s="89">
        <v>426063</v>
      </c>
      <c r="C104" s="89">
        <v>9217.5</v>
      </c>
      <c r="D104" s="89">
        <v>54827.66</v>
      </c>
      <c r="G104" s="252">
        <v>361887.3</v>
      </c>
      <c r="H104" s="252">
        <v>156550.63</v>
      </c>
      <c r="K104" s="232">
        <v>3000</v>
      </c>
      <c r="L104" s="232">
        <v>44450</v>
      </c>
      <c r="M104" s="232">
        <v>129370</v>
      </c>
      <c r="Q104" s="252">
        <v>35077.5</v>
      </c>
      <c r="R104" s="252">
        <v>2614880.33</v>
      </c>
      <c r="T104" s="73">
        <v>857772.75</v>
      </c>
      <c r="U104" s="73">
        <v>4630</v>
      </c>
      <c r="V104" s="73">
        <v>543.64</v>
      </c>
      <c r="X104" s="73">
        <v>538632.5</v>
      </c>
      <c r="Z104" s="73">
        <v>56400</v>
      </c>
      <c r="AA104" s="90">
        <v>678655.5</v>
      </c>
      <c r="AD104" s="90">
        <v>366568.07</v>
      </c>
      <c r="AE104" s="90">
        <v>149861.65</v>
      </c>
    </row>
    <row r="105" spans="1:34" x14ac:dyDescent="0.2">
      <c r="A105" s="252" t="s">
        <v>2786</v>
      </c>
      <c r="B105" s="89">
        <v>294329.38</v>
      </c>
      <c r="C105" s="89">
        <v>4469.5</v>
      </c>
      <c r="D105" s="89">
        <v>28807.88</v>
      </c>
      <c r="G105" s="252">
        <v>528606.38</v>
      </c>
      <c r="H105" s="252">
        <v>307795.06</v>
      </c>
      <c r="K105" s="232">
        <v>1400</v>
      </c>
      <c r="L105" s="232">
        <v>26550</v>
      </c>
      <c r="M105" s="232">
        <v>108500</v>
      </c>
      <c r="Q105" s="252">
        <v>88973.07</v>
      </c>
      <c r="R105" s="252">
        <v>1695120.4</v>
      </c>
      <c r="T105" s="73">
        <v>766805.33</v>
      </c>
      <c r="V105" s="73">
        <v>374</v>
      </c>
      <c r="X105" s="73">
        <v>804580</v>
      </c>
      <c r="AA105" s="90">
        <v>1041540</v>
      </c>
      <c r="AD105" s="90">
        <v>342165.09</v>
      </c>
      <c r="AE105" s="90">
        <v>173369.35</v>
      </c>
    </row>
    <row r="106" spans="1:34" x14ac:dyDescent="0.2">
      <c r="A106" s="252" t="s">
        <v>2692</v>
      </c>
      <c r="B106" s="89">
        <v>379029.52</v>
      </c>
      <c r="C106" s="89">
        <v>41250.5</v>
      </c>
      <c r="D106" s="89">
        <v>24055.26</v>
      </c>
      <c r="G106" s="252">
        <v>728929.84</v>
      </c>
      <c r="H106" s="252">
        <v>277103.53999999998</v>
      </c>
      <c r="K106" s="232">
        <v>2000</v>
      </c>
      <c r="L106" s="232">
        <v>75475</v>
      </c>
      <c r="M106" s="232">
        <v>64804</v>
      </c>
      <c r="N106" s="232">
        <v>456.46</v>
      </c>
      <c r="R106" s="252">
        <v>1187793.3799999999</v>
      </c>
      <c r="T106" s="73">
        <v>797749.91</v>
      </c>
      <c r="U106" s="73">
        <v>35196</v>
      </c>
      <c r="V106" s="73">
        <v>936</v>
      </c>
      <c r="X106" s="73">
        <v>680960</v>
      </c>
      <c r="Z106" s="73">
        <v>144800</v>
      </c>
      <c r="AA106" s="90">
        <v>899845</v>
      </c>
      <c r="AD106" s="90">
        <v>601436.6</v>
      </c>
      <c r="AE106" s="90">
        <v>156911.26</v>
      </c>
    </row>
    <row r="107" spans="1:34" x14ac:dyDescent="0.2">
      <c r="A107" s="252" t="s">
        <v>2693</v>
      </c>
      <c r="B107" s="89">
        <v>695201.99</v>
      </c>
      <c r="C107" s="89">
        <v>36191.5</v>
      </c>
      <c r="D107" s="89">
        <v>143894.62</v>
      </c>
      <c r="G107" s="252">
        <v>569352.94999999995</v>
      </c>
      <c r="H107" s="252">
        <v>1135311.97</v>
      </c>
      <c r="K107" s="232">
        <v>12085</v>
      </c>
      <c r="L107" s="232">
        <v>65075</v>
      </c>
      <c r="M107" s="232">
        <v>223330</v>
      </c>
      <c r="N107" s="232">
        <v>938.64</v>
      </c>
      <c r="Q107" s="252">
        <v>60136</v>
      </c>
      <c r="R107" s="252">
        <v>4005245.62</v>
      </c>
      <c r="T107" s="73">
        <v>2023650.5</v>
      </c>
      <c r="U107" s="73">
        <v>24670</v>
      </c>
      <c r="V107" s="73">
        <v>1190.97</v>
      </c>
      <c r="X107" s="73">
        <v>1228305.46</v>
      </c>
      <c r="Z107" s="73">
        <v>150400</v>
      </c>
      <c r="AA107" s="90">
        <v>1782465.46</v>
      </c>
      <c r="AD107" s="90">
        <v>1215400.3500000001</v>
      </c>
      <c r="AE107" s="90">
        <v>354964.82</v>
      </c>
    </row>
    <row r="108" spans="1:34" x14ac:dyDescent="0.2">
      <c r="A108" s="252" t="s">
        <v>2694</v>
      </c>
      <c r="B108" s="89">
        <v>141004.56</v>
      </c>
      <c r="C108" s="89">
        <v>0</v>
      </c>
      <c r="D108" s="89">
        <v>104832.32000000001</v>
      </c>
      <c r="G108" s="252">
        <v>1031688.69</v>
      </c>
      <c r="H108" s="252">
        <v>1693515.3</v>
      </c>
      <c r="K108" s="232">
        <v>44230</v>
      </c>
      <c r="L108" s="232">
        <v>110650</v>
      </c>
      <c r="M108" s="232">
        <v>59645</v>
      </c>
      <c r="N108" s="232">
        <v>1028.31</v>
      </c>
      <c r="Q108" s="252">
        <v>-2547.5</v>
      </c>
      <c r="R108" s="252">
        <v>2324775.44</v>
      </c>
      <c r="T108" s="73">
        <v>2336793.88</v>
      </c>
      <c r="V108" s="73">
        <v>628.79999999999995</v>
      </c>
      <c r="X108" s="73">
        <v>1517500</v>
      </c>
      <c r="Z108" s="73">
        <v>204600</v>
      </c>
      <c r="AA108" s="90">
        <v>1966050</v>
      </c>
      <c r="AD108" s="90">
        <v>1290551.67</v>
      </c>
      <c r="AE108" s="90">
        <v>365174.95</v>
      </c>
    </row>
    <row r="109" spans="1:34" x14ac:dyDescent="0.2">
      <c r="A109" s="252" t="s">
        <v>2695</v>
      </c>
      <c r="B109" s="89">
        <v>325647.90000000002</v>
      </c>
      <c r="C109" s="89">
        <v>44088</v>
      </c>
      <c r="D109" s="89">
        <v>93208.89</v>
      </c>
      <c r="G109" s="252">
        <v>823603.81</v>
      </c>
      <c r="H109" s="252">
        <v>414990.32</v>
      </c>
      <c r="K109" s="232">
        <v>5000</v>
      </c>
      <c r="L109" s="232">
        <v>81963.06</v>
      </c>
      <c r="M109" s="232">
        <v>25900</v>
      </c>
      <c r="N109" s="232">
        <v>201.59</v>
      </c>
      <c r="Q109" s="252">
        <v>-206.15</v>
      </c>
      <c r="R109" s="252">
        <v>2600171.63</v>
      </c>
      <c r="T109" s="73">
        <v>1164187.71</v>
      </c>
      <c r="U109" s="73">
        <v>43700</v>
      </c>
      <c r="V109" s="73">
        <v>1700.28</v>
      </c>
      <c r="X109" s="73">
        <v>909800</v>
      </c>
      <c r="Z109" s="73">
        <v>83400</v>
      </c>
      <c r="AA109" s="90">
        <v>1422480</v>
      </c>
      <c r="AD109" s="90">
        <v>692792.2</v>
      </c>
      <c r="AE109" s="90">
        <v>265174.48</v>
      </c>
    </row>
    <row r="110" spans="1:34" x14ac:dyDescent="0.2">
      <c r="A110" s="252" t="s">
        <v>2696</v>
      </c>
      <c r="B110" s="89">
        <v>1021601.41</v>
      </c>
      <c r="C110" s="89">
        <v>149694.79</v>
      </c>
      <c r="D110" s="89">
        <v>318020.64</v>
      </c>
      <c r="G110" s="252">
        <v>33604.75</v>
      </c>
      <c r="H110" s="252">
        <v>237477.61</v>
      </c>
      <c r="K110" s="232">
        <v>0</v>
      </c>
      <c r="L110" s="232">
        <v>39122.97</v>
      </c>
      <c r="M110" s="232">
        <v>21020</v>
      </c>
      <c r="Q110" s="252">
        <v>54307</v>
      </c>
      <c r="R110" s="252">
        <v>961037.76</v>
      </c>
      <c r="T110" s="73">
        <v>1502800.52</v>
      </c>
      <c r="V110" s="73">
        <v>1438.72</v>
      </c>
      <c r="X110" s="73">
        <v>1046976</v>
      </c>
      <c r="Z110" s="73">
        <v>172288.2</v>
      </c>
      <c r="AA110" s="90">
        <v>1575606</v>
      </c>
      <c r="AD110" s="90">
        <v>490539.25</v>
      </c>
      <c r="AE110" s="90">
        <v>84285.68</v>
      </c>
    </row>
    <row r="111" spans="1:34" x14ac:dyDescent="0.2">
      <c r="A111" s="252" t="s">
        <v>2697</v>
      </c>
      <c r="B111" s="89">
        <v>350985.06</v>
      </c>
      <c r="C111" s="89">
        <v>14703</v>
      </c>
      <c r="D111" s="89">
        <v>110871.83</v>
      </c>
      <c r="G111" s="252">
        <v>13259.01</v>
      </c>
      <c r="H111" s="252">
        <v>349793.83</v>
      </c>
      <c r="K111" s="232">
        <v>0</v>
      </c>
      <c r="L111" s="232">
        <v>39653.69</v>
      </c>
      <c r="M111" s="232">
        <v>13830</v>
      </c>
      <c r="O111" s="252">
        <v>285640</v>
      </c>
      <c r="R111" s="252">
        <v>852668.5</v>
      </c>
      <c r="T111" s="73">
        <v>866998.53</v>
      </c>
      <c r="U111" s="73">
        <v>134080</v>
      </c>
      <c r="V111" s="73">
        <v>359.68</v>
      </c>
      <c r="X111" s="73">
        <v>804674.4</v>
      </c>
      <c r="Z111" s="73">
        <v>188861.48</v>
      </c>
      <c r="AA111" s="90">
        <v>1047994.4</v>
      </c>
      <c r="AD111" s="90">
        <v>606476.74</v>
      </c>
      <c r="AE111" s="90">
        <v>97568.78</v>
      </c>
    </row>
    <row r="112" spans="1:34" x14ac:dyDescent="0.2">
      <c r="A112" s="252" t="s">
        <v>2698</v>
      </c>
      <c r="B112" s="89">
        <v>463340.4</v>
      </c>
      <c r="C112" s="89">
        <v>120639.7</v>
      </c>
      <c r="D112" s="89">
        <v>94417.84</v>
      </c>
      <c r="G112" s="252">
        <v>631519.5</v>
      </c>
      <c r="H112" s="252">
        <v>138378.01</v>
      </c>
      <c r="K112" s="232">
        <v>0</v>
      </c>
      <c r="L112" s="232">
        <v>75676</v>
      </c>
      <c r="M112" s="232">
        <v>3130</v>
      </c>
      <c r="O112" s="252">
        <v>120400</v>
      </c>
      <c r="Q112" s="252">
        <v>16940.939999999999</v>
      </c>
      <c r="R112" s="252">
        <v>1993338.97</v>
      </c>
      <c r="T112" s="73">
        <v>861962.57</v>
      </c>
      <c r="U112" s="73">
        <v>21600</v>
      </c>
      <c r="V112" s="73">
        <v>786.37</v>
      </c>
      <c r="X112" s="73">
        <v>1067556</v>
      </c>
      <c r="Z112" s="73">
        <v>120124.36</v>
      </c>
      <c r="AA112" s="90">
        <v>1276877</v>
      </c>
      <c r="AD112" s="90">
        <v>361080.49</v>
      </c>
      <c r="AE112" s="90">
        <v>89140.160000000003</v>
      </c>
    </row>
    <row r="113" spans="1:34" x14ac:dyDescent="0.2">
      <c r="A113" s="252" t="s">
        <v>2699</v>
      </c>
      <c r="B113" s="89">
        <v>523009.84</v>
      </c>
      <c r="C113" s="89">
        <v>165216.85</v>
      </c>
      <c r="D113" s="89">
        <v>154636.96</v>
      </c>
      <c r="G113" s="252">
        <v>5</v>
      </c>
      <c r="H113" s="252">
        <v>162097</v>
      </c>
      <c r="K113" s="232">
        <v>226046</v>
      </c>
      <c r="L113" s="232">
        <v>90210.3</v>
      </c>
      <c r="M113" s="232">
        <v>18980</v>
      </c>
      <c r="O113" s="252">
        <v>38191</v>
      </c>
      <c r="R113" s="252">
        <v>3276385.87</v>
      </c>
      <c r="T113" s="73">
        <v>976934.81</v>
      </c>
      <c r="V113" s="73">
        <v>913.14</v>
      </c>
      <c r="X113" s="73">
        <v>133136</v>
      </c>
      <c r="Z113" s="73">
        <v>166252.4</v>
      </c>
      <c r="AA113" s="90">
        <v>551839</v>
      </c>
      <c r="AD113" s="90">
        <v>735661.94</v>
      </c>
      <c r="AE113" s="90">
        <v>60978.51</v>
      </c>
      <c r="AH113" s="90">
        <v>1797</v>
      </c>
    </row>
    <row r="114" spans="1:34" x14ac:dyDescent="0.2">
      <c r="A114" s="252" t="s">
        <v>2700</v>
      </c>
      <c r="B114" s="89">
        <v>329353.03999999998</v>
      </c>
      <c r="C114" s="89">
        <v>5438.84</v>
      </c>
      <c r="D114" s="89">
        <v>239819.69</v>
      </c>
      <c r="G114" s="252">
        <v>831723.06</v>
      </c>
      <c r="H114" s="252">
        <v>745609.95</v>
      </c>
      <c r="K114" s="232">
        <v>0</v>
      </c>
      <c r="L114" s="232">
        <v>41964.85</v>
      </c>
      <c r="N114" s="232">
        <v>414.25</v>
      </c>
      <c r="O114" s="252">
        <v>120000</v>
      </c>
      <c r="Q114" s="252">
        <v>1094.1199999999999</v>
      </c>
      <c r="R114" s="252">
        <v>3690825.96</v>
      </c>
      <c r="T114" s="73">
        <v>855908.43</v>
      </c>
      <c r="V114" s="73">
        <v>582.78</v>
      </c>
      <c r="X114" s="73">
        <v>921928</v>
      </c>
      <c r="Z114" s="73">
        <v>155729.19</v>
      </c>
      <c r="AA114" s="90">
        <v>1242985</v>
      </c>
      <c r="AD114" s="90">
        <v>615901.66</v>
      </c>
      <c r="AE114" s="90">
        <v>230302.85</v>
      </c>
    </row>
    <row r="115" spans="1:34" x14ac:dyDescent="0.2">
      <c r="A115" s="252" t="s">
        <v>2701</v>
      </c>
      <c r="B115" s="89">
        <v>718094.26</v>
      </c>
      <c r="C115" s="89">
        <v>112521.25</v>
      </c>
      <c r="D115" s="89">
        <v>132320.89000000001</v>
      </c>
      <c r="G115" s="252">
        <v>135465.03</v>
      </c>
      <c r="H115" s="252">
        <v>301377.61</v>
      </c>
      <c r="K115" s="232">
        <v>0</v>
      </c>
      <c r="L115" s="232">
        <v>28425.200000000001</v>
      </c>
      <c r="M115" s="232">
        <v>3590</v>
      </c>
      <c r="O115" s="252">
        <v>81500</v>
      </c>
      <c r="Q115" s="252">
        <v>600</v>
      </c>
      <c r="R115" s="252">
        <v>1854865.59</v>
      </c>
      <c r="T115" s="73">
        <v>961457.7</v>
      </c>
      <c r="V115" s="73">
        <v>1572.09</v>
      </c>
      <c r="X115" s="73">
        <v>880408</v>
      </c>
      <c r="Z115" s="73">
        <v>43483.839999999997</v>
      </c>
      <c r="AA115" s="90">
        <v>1163330</v>
      </c>
      <c r="AD115" s="90">
        <v>444607.9</v>
      </c>
      <c r="AE115" s="90">
        <v>46411.31</v>
      </c>
    </row>
    <row r="116" spans="1:34" x14ac:dyDescent="0.2">
      <c r="A116" s="252" t="s">
        <v>2702</v>
      </c>
      <c r="B116" s="89">
        <v>940344.71</v>
      </c>
      <c r="C116" s="89">
        <v>131164.5</v>
      </c>
      <c r="D116" s="89">
        <v>268001.02</v>
      </c>
      <c r="G116" s="252">
        <v>330130.76</v>
      </c>
      <c r="H116" s="252">
        <v>932626.73</v>
      </c>
      <c r="K116" s="232">
        <v>0</v>
      </c>
      <c r="L116" s="232">
        <v>25611.3</v>
      </c>
      <c r="M116" s="232">
        <v>5000</v>
      </c>
      <c r="N116" s="232">
        <v>40000</v>
      </c>
      <c r="O116" s="252">
        <v>409859.8</v>
      </c>
      <c r="Q116" s="252">
        <v>3860</v>
      </c>
      <c r="R116" s="252">
        <v>1808375.97</v>
      </c>
      <c r="T116" s="73">
        <v>877817.16</v>
      </c>
      <c r="U116" s="73">
        <v>255847.2</v>
      </c>
      <c r="V116" s="73">
        <v>1961.4</v>
      </c>
      <c r="X116" s="73">
        <v>553876.69999999995</v>
      </c>
      <c r="Z116" s="73">
        <v>134339.92000000001</v>
      </c>
      <c r="AA116" s="90">
        <v>860036.7</v>
      </c>
      <c r="AD116" s="90">
        <v>612109.6</v>
      </c>
      <c r="AE116" s="90">
        <v>238058.43</v>
      </c>
    </row>
    <row r="117" spans="1:34" x14ac:dyDescent="0.2">
      <c r="A117" s="252" t="s">
        <v>2703</v>
      </c>
      <c r="B117" s="89">
        <v>830681.25</v>
      </c>
      <c r="C117" s="89">
        <v>48316.77</v>
      </c>
      <c r="D117" s="89">
        <v>249861.33</v>
      </c>
      <c r="G117" s="252">
        <v>326402.51</v>
      </c>
      <c r="H117" s="252">
        <v>460741.38</v>
      </c>
      <c r="K117" s="232">
        <v>0</v>
      </c>
      <c r="L117" s="232">
        <v>86993.42</v>
      </c>
      <c r="M117" s="232">
        <v>22890</v>
      </c>
      <c r="O117" s="252">
        <v>423178</v>
      </c>
      <c r="Q117" s="252">
        <v>2181</v>
      </c>
      <c r="R117" s="252">
        <v>2329931.42</v>
      </c>
      <c r="T117" s="73">
        <v>1032439.43</v>
      </c>
      <c r="U117" s="73">
        <v>77214</v>
      </c>
      <c r="V117" s="73">
        <v>1126.76</v>
      </c>
      <c r="X117" s="73">
        <v>891520</v>
      </c>
      <c r="Z117" s="73">
        <v>174685.18</v>
      </c>
      <c r="AA117" s="90">
        <v>1180000</v>
      </c>
      <c r="AD117" s="90">
        <v>664478.63</v>
      </c>
      <c r="AE117" s="90">
        <v>121155.18</v>
      </c>
      <c r="AG117" s="90">
        <v>131351.4</v>
      </c>
    </row>
    <row r="118" spans="1:34" x14ac:dyDescent="0.2">
      <c r="A118" s="252" t="s">
        <v>2704</v>
      </c>
      <c r="B118" s="89">
        <v>178276.96</v>
      </c>
      <c r="C118" s="89">
        <v>27866.400000000001</v>
      </c>
      <c r="D118" s="89">
        <v>55384.08</v>
      </c>
      <c r="G118" s="252">
        <v>1419853.82</v>
      </c>
      <c r="H118" s="252">
        <v>375725.42</v>
      </c>
      <c r="K118" s="232">
        <v>359000</v>
      </c>
      <c r="L118" s="232">
        <v>30849.98</v>
      </c>
      <c r="M118" s="232">
        <v>18420</v>
      </c>
      <c r="N118" s="232">
        <v>50000</v>
      </c>
      <c r="O118" s="252">
        <v>82400</v>
      </c>
      <c r="R118" s="252">
        <v>857017.52</v>
      </c>
      <c r="T118" s="73">
        <v>816776.1</v>
      </c>
      <c r="U118" s="73">
        <v>18100</v>
      </c>
      <c r="V118" s="73">
        <v>267.44</v>
      </c>
      <c r="X118" s="73">
        <v>544404</v>
      </c>
      <c r="Z118" s="73">
        <v>178914</v>
      </c>
      <c r="AA118" s="90">
        <v>872276</v>
      </c>
      <c r="AD118" s="90">
        <v>423714.4</v>
      </c>
      <c r="AE118" s="90">
        <v>149862.45000000001</v>
      </c>
    </row>
    <row r="119" spans="1:34" x14ac:dyDescent="0.2">
      <c r="A119" s="252" t="s">
        <v>2787</v>
      </c>
      <c r="B119" s="89">
        <v>271399.61</v>
      </c>
      <c r="C119" s="89">
        <v>1124.53</v>
      </c>
      <c r="D119" s="89">
        <v>169140.43</v>
      </c>
      <c r="G119" s="252">
        <v>917561.93</v>
      </c>
      <c r="H119" s="252">
        <v>117213.35</v>
      </c>
      <c r="K119" s="232">
        <v>130000</v>
      </c>
      <c r="L119" s="232">
        <v>71643.789999999994</v>
      </c>
      <c r="O119" s="252">
        <v>92250</v>
      </c>
      <c r="R119" s="252">
        <v>2768353.45</v>
      </c>
      <c r="T119" s="73">
        <v>662127.05000000005</v>
      </c>
      <c r="V119" s="73">
        <v>274.2</v>
      </c>
      <c r="X119" s="73">
        <v>442512</v>
      </c>
      <c r="Z119" s="73">
        <v>131197.65</v>
      </c>
      <c r="AA119" s="90">
        <v>651714</v>
      </c>
      <c r="AD119" s="90">
        <v>320400.99</v>
      </c>
      <c r="AE119" s="90">
        <v>116801.86</v>
      </c>
    </row>
    <row r="120" spans="1:34" x14ac:dyDescent="0.2">
      <c r="A120" s="252" t="s">
        <v>2788</v>
      </c>
      <c r="B120" s="89">
        <v>243845.47</v>
      </c>
      <c r="C120" s="89">
        <v>5707</v>
      </c>
      <c r="D120" s="89">
        <v>15860.24</v>
      </c>
      <c r="G120" s="252">
        <v>349605.97</v>
      </c>
      <c r="H120" s="252">
        <v>130994.26</v>
      </c>
      <c r="K120" s="232">
        <v>60000</v>
      </c>
      <c r="L120" s="232">
        <v>42385.29</v>
      </c>
      <c r="M120" s="232">
        <v>5120</v>
      </c>
      <c r="O120" s="252">
        <v>43050</v>
      </c>
      <c r="Q120" s="252">
        <v>8071</v>
      </c>
      <c r="R120" s="252">
        <v>3313708.59</v>
      </c>
      <c r="T120" s="73">
        <v>817947.83</v>
      </c>
      <c r="V120" s="73">
        <v>264.72000000000003</v>
      </c>
      <c r="X120" s="73">
        <v>925792</v>
      </c>
      <c r="Z120" s="73">
        <v>177872.55</v>
      </c>
      <c r="AA120" s="90">
        <v>1279058</v>
      </c>
      <c r="AD120" s="90">
        <v>380031.39</v>
      </c>
      <c r="AE120" s="90">
        <v>45865.82</v>
      </c>
    </row>
    <row r="121" spans="1:34" x14ac:dyDescent="0.2">
      <c r="A121" s="252" t="s">
        <v>2800</v>
      </c>
      <c r="B121" s="89">
        <v>678842.91</v>
      </c>
      <c r="C121" s="89">
        <v>2548.4499999999998</v>
      </c>
      <c r="D121" s="89">
        <v>58943.46</v>
      </c>
      <c r="G121" s="252">
        <v>623283.68999999994</v>
      </c>
      <c r="H121" s="252">
        <v>134607.04999999999</v>
      </c>
      <c r="K121" s="232">
        <v>0</v>
      </c>
      <c r="L121" s="232">
        <v>24556.3</v>
      </c>
      <c r="M121" s="232">
        <v>120000</v>
      </c>
      <c r="O121" s="252">
        <v>120000</v>
      </c>
      <c r="R121" s="252">
        <v>3532326.06</v>
      </c>
      <c r="T121" s="73">
        <v>1132740.24</v>
      </c>
      <c r="V121" s="73">
        <v>980.76</v>
      </c>
      <c r="X121" s="73">
        <v>814684.5</v>
      </c>
      <c r="Z121" s="73">
        <v>114507.72</v>
      </c>
      <c r="AA121" s="90">
        <v>1059195.5</v>
      </c>
      <c r="AD121" s="90">
        <v>642427.61</v>
      </c>
      <c r="AE121" s="90">
        <v>129447.2</v>
      </c>
    </row>
    <row r="122" spans="1:34" x14ac:dyDescent="0.2">
      <c r="A122" s="252" t="s">
        <v>2705</v>
      </c>
      <c r="B122" s="89">
        <v>404241.86</v>
      </c>
      <c r="C122" s="89">
        <v>0</v>
      </c>
      <c r="D122" s="89">
        <v>121647.74</v>
      </c>
      <c r="G122" s="252">
        <v>1141522.47</v>
      </c>
      <c r="H122" s="252">
        <v>578762.46</v>
      </c>
      <c r="K122" s="232">
        <v>0</v>
      </c>
      <c r="L122" s="232">
        <v>34120</v>
      </c>
      <c r="N122" s="232">
        <v>120</v>
      </c>
      <c r="O122" s="252">
        <v>128390</v>
      </c>
      <c r="P122" s="252">
        <v>431805.14</v>
      </c>
      <c r="Q122" s="252">
        <v>380722.05</v>
      </c>
      <c r="R122" s="252">
        <v>1454124.22</v>
      </c>
      <c r="T122" s="73">
        <v>1389811.74</v>
      </c>
      <c r="U122" s="73">
        <v>217900</v>
      </c>
      <c r="V122" s="73">
        <v>911.92</v>
      </c>
      <c r="X122" s="73">
        <v>735981.7</v>
      </c>
      <c r="Z122" s="73">
        <v>196800</v>
      </c>
      <c r="AA122" s="90">
        <v>1418741.7</v>
      </c>
      <c r="AD122" s="90">
        <v>778544.3</v>
      </c>
      <c r="AE122" s="90">
        <v>213372.24</v>
      </c>
    </row>
    <row r="123" spans="1:34" x14ac:dyDescent="0.2">
      <c r="A123" s="252" t="s">
        <v>2706</v>
      </c>
      <c r="B123" s="89">
        <v>526745.17000000004</v>
      </c>
      <c r="C123" s="89">
        <v>0</v>
      </c>
      <c r="D123" s="89">
        <v>19289.669999999998</v>
      </c>
      <c r="G123" s="252">
        <v>142632.31</v>
      </c>
      <c r="H123" s="252">
        <v>260426.62</v>
      </c>
      <c r="K123" s="232">
        <v>5500</v>
      </c>
      <c r="L123" s="232">
        <v>33969.19</v>
      </c>
      <c r="N123" s="232">
        <v>574</v>
      </c>
      <c r="P123" s="252">
        <v>324701.88</v>
      </c>
      <c r="R123" s="252">
        <v>5145573.0199999996</v>
      </c>
      <c r="T123" s="73">
        <v>1139024.68</v>
      </c>
      <c r="U123" s="73">
        <v>108800</v>
      </c>
      <c r="V123" s="73">
        <v>775.27</v>
      </c>
      <c r="X123" s="73">
        <v>1568186</v>
      </c>
      <c r="Z123" s="73">
        <v>105200</v>
      </c>
      <c r="AA123" s="90">
        <v>2044346</v>
      </c>
      <c r="AD123" s="90">
        <v>515375.67</v>
      </c>
      <c r="AE123" s="90">
        <v>74265.84</v>
      </c>
    </row>
    <row r="124" spans="1:34" x14ac:dyDescent="0.2">
      <c r="A124" s="252" t="s">
        <v>2707</v>
      </c>
      <c r="B124" s="89">
        <v>70342.58</v>
      </c>
      <c r="C124" s="89">
        <v>32635</v>
      </c>
      <c r="D124" s="89">
        <v>54536.74</v>
      </c>
      <c r="G124" s="252">
        <v>2</v>
      </c>
      <c r="H124" s="252">
        <v>6873.96</v>
      </c>
      <c r="K124" s="232">
        <v>0</v>
      </c>
      <c r="L124" s="232">
        <v>35600</v>
      </c>
      <c r="N124" s="232">
        <v>121000</v>
      </c>
      <c r="R124" s="252">
        <v>2682156.15</v>
      </c>
      <c r="T124" s="73">
        <v>528323</v>
      </c>
      <c r="V124" s="73">
        <v>183.41</v>
      </c>
      <c r="X124" s="73">
        <v>190176</v>
      </c>
      <c r="Z124" s="73">
        <v>61600</v>
      </c>
      <c r="AA124" s="90">
        <v>542096</v>
      </c>
      <c r="AD124" s="90">
        <v>187911.3</v>
      </c>
      <c r="AE124" s="90">
        <v>3333.28</v>
      </c>
      <c r="AF124" s="90">
        <v>29652</v>
      </c>
    </row>
    <row r="125" spans="1:34" x14ac:dyDescent="0.2">
      <c r="A125" s="252" t="s">
        <v>2708</v>
      </c>
      <c r="B125" s="89">
        <v>403089.29</v>
      </c>
      <c r="C125" s="89">
        <v>0</v>
      </c>
      <c r="D125" s="89">
        <v>68467.350000000006</v>
      </c>
      <c r="G125" s="252">
        <v>528765.6</v>
      </c>
      <c r="H125" s="252">
        <v>41981.77</v>
      </c>
      <c r="K125" s="232">
        <v>0</v>
      </c>
      <c r="L125" s="232">
        <v>45118.23</v>
      </c>
      <c r="Q125" s="252">
        <v>-1215771.3999999999</v>
      </c>
      <c r="R125" s="252">
        <v>2132666.9300000002</v>
      </c>
      <c r="T125" s="73">
        <v>803378.5</v>
      </c>
      <c r="U125" s="73">
        <v>55000</v>
      </c>
      <c r="V125" s="73">
        <v>573.12</v>
      </c>
      <c r="X125" s="73">
        <v>782292</v>
      </c>
      <c r="Z125" s="73">
        <v>82600</v>
      </c>
      <c r="AA125" s="90">
        <v>1025572</v>
      </c>
      <c r="AD125" s="90">
        <v>367284.75</v>
      </c>
      <c r="AE125" s="90">
        <v>104793.12</v>
      </c>
    </row>
    <row r="126" spans="1:34" x14ac:dyDescent="0.2">
      <c r="A126" s="252" t="s">
        <v>2709</v>
      </c>
      <c r="B126" s="89">
        <v>715588.78</v>
      </c>
      <c r="C126" s="89">
        <v>12950.69</v>
      </c>
      <c r="D126" s="89">
        <v>57493.62</v>
      </c>
      <c r="G126" s="252">
        <v>923603.87</v>
      </c>
      <c r="H126" s="252">
        <v>220630.86</v>
      </c>
      <c r="K126" s="232">
        <v>15895</v>
      </c>
      <c r="L126" s="232">
        <v>45957.04</v>
      </c>
      <c r="N126" s="232">
        <v>200.9</v>
      </c>
      <c r="R126" s="252">
        <v>2748053.22</v>
      </c>
      <c r="T126" s="73">
        <v>869766.05</v>
      </c>
      <c r="U126" s="73">
        <v>100000</v>
      </c>
      <c r="V126" s="73">
        <v>1757.78</v>
      </c>
      <c r="X126" s="73">
        <v>939139</v>
      </c>
      <c r="Z126" s="73">
        <v>92800</v>
      </c>
      <c r="AA126" s="90">
        <v>1451294</v>
      </c>
      <c r="AD126" s="90">
        <v>621820.38</v>
      </c>
      <c r="AE126" s="90">
        <v>105192</v>
      </c>
    </row>
    <row r="127" spans="1:34" x14ac:dyDescent="0.2">
      <c r="A127" s="252" t="s">
        <v>2710</v>
      </c>
      <c r="B127" s="89">
        <v>819411.03</v>
      </c>
      <c r="C127" s="89">
        <v>0</v>
      </c>
      <c r="D127" s="89">
        <v>68673.63</v>
      </c>
      <c r="G127" s="252">
        <v>287420.88</v>
      </c>
      <c r="H127" s="252">
        <v>525197.72</v>
      </c>
      <c r="L127" s="232">
        <v>59229.69</v>
      </c>
      <c r="N127" s="232">
        <v>5170</v>
      </c>
      <c r="P127" s="252">
        <v>592794.93999999994</v>
      </c>
      <c r="Q127" s="252">
        <v>-10</v>
      </c>
      <c r="R127" s="252">
        <v>2326269.85</v>
      </c>
      <c r="T127" s="73">
        <v>987001.64</v>
      </c>
      <c r="V127" s="73">
        <v>1705.4</v>
      </c>
      <c r="X127" s="73">
        <v>441805</v>
      </c>
      <c r="Z127" s="73">
        <v>59400</v>
      </c>
      <c r="AA127" s="90">
        <v>944660</v>
      </c>
      <c r="AD127" s="90">
        <v>515728.99</v>
      </c>
      <c r="AE127" s="90">
        <v>42545.01</v>
      </c>
    </row>
    <row r="128" spans="1:34" x14ac:dyDescent="0.2">
      <c r="A128" s="252" t="s">
        <v>2711</v>
      </c>
      <c r="B128" s="89">
        <v>551135.1</v>
      </c>
      <c r="C128" s="89">
        <v>0</v>
      </c>
      <c r="D128" s="89">
        <v>92714.53</v>
      </c>
      <c r="G128" s="252">
        <v>2280905.73</v>
      </c>
      <c r="H128" s="252">
        <v>92652.24</v>
      </c>
      <c r="L128" s="232">
        <v>23872.77</v>
      </c>
      <c r="N128" s="232">
        <v>11.8</v>
      </c>
      <c r="R128" s="252">
        <v>3580405.02</v>
      </c>
      <c r="T128" s="73">
        <v>1014979.7</v>
      </c>
      <c r="V128" s="73">
        <v>369.32</v>
      </c>
      <c r="X128" s="73">
        <v>987238</v>
      </c>
      <c r="Z128" s="73">
        <v>81400</v>
      </c>
      <c r="AA128" s="90">
        <v>1391638</v>
      </c>
      <c r="AD128" s="90">
        <v>394233</v>
      </c>
      <c r="AE128" s="90">
        <v>64238.48</v>
      </c>
    </row>
    <row r="129" spans="1:34" x14ac:dyDescent="0.2">
      <c r="A129" s="252" t="s">
        <v>2712</v>
      </c>
      <c r="B129" s="89">
        <v>818625.61</v>
      </c>
      <c r="C129" s="89">
        <v>21652.25</v>
      </c>
      <c r="D129" s="89">
        <v>89300.800000000003</v>
      </c>
      <c r="G129" s="252">
        <v>389653.08</v>
      </c>
      <c r="H129" s="252">
        <v>43010.82</v>
      </c>
      <c r="L129" s="232">
        <v>2700</v>
      </c>
      <c r="N129" s="232">
        <v>215000</v>
      </c>
      <c r="P129" s="252">
        <v>1275271.24</v>
      </c>
      <c r="R129" s="252">
        <v>2242898.44</v>
      </c>
      <c r="T129" s="73">
        <v>637086.59</v>
      </c>
      <c r="V129" s="73">
        <v>1338.89</v>
      </c>
      <c r="X129" s="73">
        <v>1137150</v>
      </c>
      <c r="Z129" s="73">
        <v>10</v>
      </c>
      <c r="AA129" s="90">
        <v>1286430</v>
      </c>
      <c r="AD129" s="90">
        <v>516710.79</v>
      </c>
      <c r="AE129" s="90">
        <v>62588</v>
      </c>
      <c r="AH129" s="90">
        <v>11990</v>
      </c>
    </row>
    <row r="130" spans="1:34" x14ac:dyDescent="0.2">
      <c r="A130" s="252" t="s">
        <v>2789</v>
      </c>
      <c r="B130" s="89">
        <v>343841.94</v>
      </c>
      <c r="C130" s="89">
        <v>0</v>
      </c>
      <c r="D130" s="89">
        <v>80165.08</v>
      </c>
      <c r="G130" s="252">
        <v>1370964</v>
      </c>
      <c r="H130" s="252">
        <v>631749.02</v>
      </c>
      <c r="L130" s="232">
        <v>33751.68</v>
      </c>
      <c r="P130" s="252">
        <v>-2895289.86</v>
      </c>
      <c r="R130" s="252">
        <v>3888577.01</v>
      </c>
      <c r="T130" s="73">
        <v>891207.97</v>
      </c>
      <c r="V130" s="73">
        <v>483.31</v>
      </c>
      <c r="X130" s="73">
        <v>875782.4</v>
      </c>
      <c r="Z130" s="73">
        <v>81600</v>
      </c>
      <c r="AA130" s="90">
        <v>1247722.3999999999</v>
      </c>
      <c r="AD130" s="90">
        <v>463289.82</v>
      </c>
      <c r="AE130" s="90">
        <v>34910</v>
      </c>
    </row>
    <row r="131" spans="1:34" x14ac:dyDescent="0.2">
      <c r="A131" s="252" t="s">
        <v>2790</v>
      </c>
      <c r="B131" s="89">
        <v>94110.84</v>
      </c>
      <c r="C131" s="89">
        <v>0</v>
      </c>
      <c r="D131" s="89">
        <v>78888.13</v>
      </c>
      <c r="G131" s="252">
        <v>3644875.61</v>
      </c>
      <c r="H131" s="252">
        <v>352461.44</v>
      </c>
      <c r="L131" s="232">
        <v>121050</v>
      </c>
      <c r="P131" s="252">
        <v>-2803193.59</v>
      </c>
      <c r="R131" s="252">
        <v>6097995.7300000004</v>
      </c>
      <c r="T131" s="73">
        <v>709955.93</v>
      </c>
      <c r="V131" s="73">
        <v>225.51</v>
      </c>
      <c r="X131" s="73">
        <v>470640</v>
      </c>
      <c r="Z131" s="73">
        <v>63000</v>
      </c>
      <c r="AA131" s="90">
        <v>738353</v>
      </c>
      <c r="AD131" s="90">
        <v>440229.8</v>
      </c>
      <c r="AE131" s="90">
        <v>200610.45</v>
      </c>
    </row>
    <row r="132" spans="1:34" x14ac:dyDescent="0.2">
      <c r="A132" s="252" t="s">
        <v>2713</v>
      </c>
      <c r="B132" s="89">
        <v>653239.63</v>
      </c>
      <c r="C132" s="89">
        <v>17545</v>
      </c>
      <c r="D132" s="89">
        <v>155031.19</v>
      </c>
      <c r="G132" s="252">
        <v>614025.99</v>
      </c>
      <c r="H132" s="252">
        <v>102027.26</v>
      </c>
      <c r="K132" s="232">
        <v>10000</v>
      </c>
      <c r="L132" s="232">
        <v>75555.98</v>
      </c>
      <c r="N132" s="232">
        <v>2225</v>
      </c>
      <c r="O132" s="252">
        <v>39010</v>
      </c>
      <c r="Q132" s="252">
        <v>227257.32</v>
      </c>
      <c r="R132" s="252">
        <v>3801436</v>
      </c>
      <c r="T132" s="73">
        <v>1857205.71</v>
      </c>
      <c r="U132" s="73">
        <v>9000</v>
      </c>
      <c r="V132" s="73">
        <v>1099.45</v>
      </c>
      <c r="X132" s="73">
        <v>1065152.1000000001</v>
      </c>
      <c r="Z132" s="73">
        <v>206000</v>
      </c>
      <c r="AA132" s="90">
        <v>1814435.1</v>
      </c>
      <c r="AC132" s="90">
        <v>4340</v>
      </c>
      <c r="AD132" s="90">
        <v>918902.82</v>
      </c>
      <c r="AE132" s="90">
        <v>134319.34</v>
      </c>
    </row>
    <row r="133" spans="1:34" x14ac:dyDescent="0.2">
      <c r="A133" s="252" t="s">
        <v>2714</v>
      </c>
      <c r="B133" s="89">
        <v>704119.83</v>
      </c>
      <c r="C133" s="89">
        <v>18226.900000000001</v>
      </c>
      <c r="D133" s="89">
        <v>228349.39</v>
      </c>
      <c r="G133" s="252">
        <v>424862.6</v>
      </c>
      <c r="H133" s="252">
        <v>17519.2</v>
      </c>
      <c r="K133" s="232">
        <v>0</v>
      </c>
      <c r="L133" s="232">
        <v>47161</v>
      </c>
      <c r="N133" s="232">
        <v>1677</v>
      </c>
      <c r="Q133" s="252">
        <v>98439.79</v>
      </c>
      <c r="R133" s="252">
        <v>2453088.7400000002</v>
      </c>
      <c r="T133" s="73">
        <v>1344931.12</v>
      </c>
      <c r="U133" s="73">
        <v>43100</v>
      </c>
      <c r="V133" s="73">
        <v>883.34</v>
      </c>
      <c r="X133" s="73">
        <v>795100.9</v>
      </c>
      <c r="Z133" s="73">
        <v>236368.5</v>
      </c>
      <c r="AA133" s="90">
        <v>1211822.3999999999</v>
      </c>
      <c r="AB133" s="90">
        <v>1870</v>
      </c>
      <c r="AD133" s="90">
        <v>694409.19</v>
      </c>
      <c r="AE133" s="90">
        <v>47986.93</v>
      </c>
    </row>
    <row r="134" spans="1:34" x14ac:dyDescent="0.2">
      <c r="A134" s="252" t="s">
        <v>2715</v>
      </c>
      <c r="B134" s="89">
        <v>971930.76</v>
      </c>
      <c r="C134" s="89">
        <v>22081.32</v>
      </c>
      <c r="D134" s="89">
        <v>197350.26</v>
      </c>
      <c r="G134" s="252">
        <v>352796.83</v>
      </c>
      <c r="H134" s="252">
        <v>413671.5</v>
      </c>
      <c r="K134" s="232">
        <v>0</v>
      </c>
      <c r="L134" s="232">
        <v>78867.73</v>
      </c>
      <c r="N134" s="232">
        <v>3713</v>
      </c>
      <c r="O134" s="252">
        <v>325000</v>
      </c>
      <c r="Q134" s="252">
        <v>27424.04</v>
      </c>
      <c r="R134" s="252">
        <v>3154882.42</v>
      </c>
      <c r="T134" s="73">
        <v>2500441.0299999998</v>
      </c>
      <c r="V134" s="73">
        <v>1223.02</v>
      </c>
      <c r="X134" s="73">
        <v>1276660</v>
      </c>
      <c r="Z134" s="73">
        <v>262310</v>
      </c>
      <c r="AA134" s="90">
        <v>2235220</v>
      </c>
      <c r="AB134" s="90">
        <v>1460</v>
      </c>
      <c r="AD134" s="90">
        <v>1504742.73</v>
      </c>
      <c r="AE134" s="90">
        <v>82539.820000000007</v>
      </c>
      <c r="AH134" s="90">
        <v>50000</v>
      </c>
    </row>
    <row r="135" spans="1:34" x14ac:dyDescent="0.2">
      <c r="A135" s="252" t="s">
        <v>2716</v>
      </c>
      <c r="B135" s="89">
        <v>407574.64</v>
      </c>
      <c r="C135" s="89">
        <v>67724.899999999994</v>
      </c>
      <c r="D135" s="89">
        <v>213654.79</v>
      </c>
      <c r="G135" s="252">
        <v>234010.94</v>
      </c>
      <c r="H135" s="252">
        <v>237844.2</v>
      </c>
      <c r="K135" s="232">
        <v>1950</v>
      </c>
      <c r="L135" s="232">
        <v>58829.75</v>
      </c>
      <c r="N135" s="232">
        <v>2793</v>
      </c>
      <c r="O135" s="252">
        <v>155240</v>
      </c>
      <c r="Q135" s="252">
        <v>56600.58</v>
      </c>
      <c r="R135" s="252">
        <v>2689973.6</v>
      </c>
      <c r="T135" s="73">
        <v>1291568.49</v>
      </c>
      <c r="V135" s="73">
        <v>725.11</v>
      </c>
      <c r="X135" s="73">
        <v>468601</v>
      </c>
      <c r="Z135" s="73">
        <v>362500</v>
      </c>
      <c r="AA135" s="90">
        <v>908841</v>
      </c>
      <c r="AB135" s="90">
        <v>4540</v>
      </c>
      <c r="AD135" s="90">
        <v>806938.02</v>
      </c>
      <c r="AE135" s="90">
        <v>89102.71</v>
      </c>
      <c r="AG135" s="90">
        <v>137407.72</v>
      </c>
    </row>
    <row r="136" spans="1:34" x14ac:dyDescent="0.2">
      <c r="A136" s="252" t="s">
        <v>2717</v>
      </c>
      <c r="B136" s="89">
        <v>657598.09</v>
      </c>
      <c r="C136" s="89">
        <v>36590.5</v>
      </c>
      <c r="D136" s="89">
        <v>101026.13</v>
      </c>
      <c r="G136" s="252">
        <v>702275.82</v>
      </c>
      <c r="H136" s="252">
        <v>21250.79</v>
      </c>
      <c r="L136" s="232">
        <v>60056.06</v>
      </c>
      <c r="N136" s="232">
        <v>2732</v>
      </c>
      <c r="O136" s="252">
        <v>20000</v>
      </c>
      <c r="Q136" s="252">
        <v>-2167.29</v>
      </c>
      <c r="R136" s="252">
        <v>2072080.16</v>
      </c>
      <c r="T136" s="73">
        <v>1110462.83</v>
      </c>
      <c r="U136" s="73">
        <v>21800</v>
      </c>
      <c r="V136" s="73">
        <v>647.36</v>
      </c>
      <c r="X136" s="73">
        <v>464226</v>
      </c>
      <c r="Z136" s="73">
        <v>208100</v>
      </c>
      <c r="AA136" s="90">
        <v>921766</v>
      </c>
      <c r="AB136" s="90">
        <v>1385</v>
      </c>
      <c r="AD136" s="90">
        <v>502621.41</v>
      </c>
      <c r="AE136" s="90">
        <v>84995.66</v>
      </c>
    </row>
    <row r="137" spans="1:34" x14ac:dyDescent="0.2">
      <c r="A137" s="252" t="s">
        <v>2718</v>
      </c>
      <c r="B137" s="89">
        <v>600210.97</v>
      </c>
      <c r="C137" s="89">
        <v>25700</v>
      </c>
      <c r="D137" s="89">
        <v>510836.61</v>
      </c>
      <c r="G137" s="252">
        <v>429835.25</v>
      </c>
      <c r="H137" s="252">
        <v>31269.69</v>
      </c>
      <c r="K137" s="232">
        <v>0</v>
      </c>
      <c r="L137" s="232">
        <v>65759.039999999994</v>
      </c>
      <c r="N137" s="232">
        <v>2509</v>
      </c>
      <c r="Q137" s="252">
        <v>89964.71</v>
      </c>
      <c r="R137" s="252">
        <v>3517785.78</v>
      </c>
      <c r="T137" s="73">
        <v>2275982.16</v>
      </c>
      <c r="V137" s="73">
        <v>761.26</v>
      </c>
      <c r="X137" s="73">
        <v>1104944.3999999999</v>
      </c>
      <c r="Z137" s="73">
        <v>251300</v>
      </c>
      <c r="AA137" s="90">
        <v>1697444.4</v>
      </c>
      <c r="AD137" s="90">
        <v>629678.76</v>
      </c>
      <c r="AE137" s="90">
        <v>39477.339999999997</v>
      </c>
    </row>
    <row r="138" spans="1:34" x14ac:dyDescent="0.2">
      <c r="A138" s="252" t="s">
        <v>2719</v>
      </c>
      <c r="B138" s="89">
        <v>506195.46</v>
      </c>
      <c r="C138" s="89">
        <v>61040</v>
      </c>
      <c r="D138" s="89">
        <v>231031.02</v>
      </c>
      <c r="G138" s="252">
        <v>718887.11</v>
      </c>
      <c r="H138" s="252">
        <v>301098.71000000002</v>
      </c>
      <c r="K138" s="232">
        <v>24960</v>
      </c>
      <c r="L138" s="232">
        <v>53712.42</v>
      </c>
      <c r="N138" s="232">
        <v>1676</v>
      </c>
      <c r="O138" s="252">
        <v>101860</v>
      </c>
      <c r="Q138" s="252">
        <v>-199056.76</v>
      </c>
      <c r="R138" s="252">
        <v>2461639.23</v>
      </c>
      <c r="T138" s="73">
        <v>962542.39</v>
      </c>
      <c r="V138" s="73">
        <v>633.6</v>
      </c>
      <c r="X138" s="73">
        <v>995988</v>
      </c>
      <c r="Z138" s="73">
        <v>275500</v>
      </c>
      <c r="AA138" s="90">
        <v>1426615</v>
      </c>
      <c r="AB138" s="90">
        <v>600</v>
      </c>
      <c r="AD138" s="90">
        <v>605780.03</v>
      </c>
      <c r="AE138" s="90">
        <v>101611.94</v>
      </c>
    </row>
    <row r="139" spans="1:34" x14ac:dyDescent="0.2">
      <c r="A139" s="252" t="s">
        <v>2720</v>
      </c>
      <c r="B139" s="89">
        <v>309957.14</v>
      </c>
      <c r="C139" s="89">
        <v>14176.52</v>
      </c>
      <c r="D139" s="89">
        <v>130158.19</v>
      </c>
      <c r="G139" s="252">
        <v>2072320.05</v>
      </c>
      <c r="H139" s="252">
        <v>21250.97</v>
      </c>
      <c r="K139" s="232">
        <v>0</v>
      </c>
      <c r="L139" s="232">
        <v>46492.49</v>
      </c>
      <c r="N139" s="232">
        <v>2632</v>
      </c>
      <c r="O139" s="252">
        <v>49470</v>
      </c>
      <c r="P139" s="252">
        <v>-313129.26</v>
      </c>
      <c r="Q139" s="252">
        <v>76944.789999999994</v>
      </c>
      <c r="R139" s="252">
        <v>1490475.39</v>
      </c>
      <c r="T139" s="73">
        <v>1334287.44</v>
      </c>
      <c r="U139" s="73">
        <v>62920</v>
      </c>
      <c r="V139" s="73">
        <v>322.17</v>
      </c>
      <c r="X139" s="73">
        <v>719324.8</v>
      </c>
      <c r="Z139" s="73">
        <v>264670</v>
      </c>
      <c r="AA139" s="90">
        <v>1356644.8</v>
      </c>
      <c r="AD139" s="90">
        <v>789595.72</v>
      </c>
      <c r="AE139" s="90">
        <v>172606.72</v>
      </c>
      <c r="AH139" s="90">
        <v>50000</v>
      </c>
    </row>
    <row r="140" spans="1:34" x14ac:dyDescent="0.2">
      <c r="A140" s="252" t="s">
        <v>2721</v>
      </c>
      <c r="B140" s="89">
        <v>650366.78</v>
      </c>
      <c r="C140" s="89">
        <v>39550.15</v>
      </c>
      <c r="D140" s="89">
        <v>385370.02</v>
      </c>
      <c r="G140" s="252">
        <v>183294</v>
      </c>
      <c r="H140" s="252">
        <v>613561.96</v>
      </c>
      <c r="K140" s="232">
        <v>0</v>
      </c>
      <c r="L140" s="232">
        <v>66183.320000000007</v>
      </c>
      <c r="N140" s="232">
        <v>975</v>
      </c>
      <c r="O140" s="252">
        <v>341640</v>
      </c>
      <c r="P140" s="252">
        <v>-278782.13</v>
      </c>
      <c r="Q140" s="252">
        <v>61716.160000000003</v>
      </c>
      <c r="R140" s="252">
        <v>3511106.83</v>
      </c>
      <c r="T140" s="73">
        <v>1919904.63</v>
      </c>
      <c r="X140" s="73">
        <v>962903</v>
      </c>
      <c r="Z140" s="73">
        <v>206000</v>
      </c>
      <c r="AA140" s="90">
        <v>1782319</v>
      </c>
      <c r="AD140" s="90">
        <v>1167052.43</v>
      </c>
      <c r="AE140" s="90">
        <v>40201.75</v>
      </c>
    </row>
    <row r="141" spans="1:34" x14ac:dyDescent="0.2">
      <c r="A141" s="252" t="s">
        <v>2722</v>
      </c>
      <c r="B141" s="89">
        <v>741381.17</v>
      </c>
      <c r="C141" s="89">
        <v>160611.25</v>
      </c>
      <c r="D141" s="89">
        <v>158339.07</v>
      </c>
      <c r="G141" s="252">
        <v>408988.85</v>
      </c>
      <c r="H141" s="252">
        <v>66734.12</v>
      </c>
      <c r="K141" s="232">
        <v>0</v>
      </c>
      <c r="L141" s="232">
        <v>71791.649999999994</v>
      </c>
      <c r="N141" s="232">
        <v>897</v>
      </c>
      <c r="O141" s="252">
        <v>88375</v>
      </c>
      <c r="Q141" s="252">
        <v>1852.01</v>
      </c>
      <c r="R141" s="252">
        <v>1290976.01</v>
      </c>
      <c r="T141" s="73">
        <v>1751979.3</v>
      </c>
      <c r="U141" s="73">
        <v>18000</v>
      </c>
      <c r="V141" s="73">
        <v>938.33</v>
      </c>
      <c r="X141" s="73">
        <v>1272420</v>
      </c>
      <c r="Z141" s="73">
        <v>210800</v>
      </c>
      <c r="AA141" s="90">
        <v>1576884</v>
      </c>
      <c r="AD141" s="90">
        <v>718852.3</v>
      </c>
      <c r="AE141" s="90">
        <v>137561.67000000001</v>
      </c>
    </row>
    <row r="142" spans="1:34" x14ac:dyDescent="0.2">
      <c r="A142" s="252" t="s">
        <v>2723</v>
      </c>
      <c r="B142" s="89">
        <v>419180.91</v>
      </c>
      <c r="C142" s="89">
        <v>13220</v>
      </c>
      <c r="D142" s="89">
        <v>191963.03</v>
      </c>
      <c r="G142" s="252">
        <v>440584.84</v>
      </c>
      <c r="H142" s="252">
        <v>272347.90000000002</v>
      </c>
      <c r="L142" s="232">
        <v>56832.42</v>
      </c>
      <c r="N142" s="232">
        <v>2351</v>
      </c>
      <c r="Q142" s="252">
        <v>17869.57</v>
      </c>
      <c r="R142" s="252">
        <v>431311.75</v>
      </c>
      <c r="T142" s="73">
        <v>2167691.1</v>
      </c>
      <c r="V142" s="73">
        <v>541.29</v>
      </c>
      <c r="X142" s="73">
        <v>679749</v>
      </c>
      <c r="Z142" s="73">
        <v>446500</v>
      </c>
      <c r="AA142" s="90">
        <v>1276141</v>
      </c>
      <c r="AB142" s="90">
        <v>1700</v>
      </c>
      <c r="AD142" s="90">
        <v>529016.97</v>
      </c>
      <c r="AE142" s="90">
        <v>123327.08</v>
      </c>
    </row>
    <row r="143" spans="1:34" x14ac:dyDescent="0.2">
      <c r="A143" s="252" t="s">
        <v>2724</v>
      </c>
      <c r="B143" s="89">
        <v>484181.1</v>
      </c>
      <c r="C143" s="89">
        <v>51380.85</v>
      </c>
      <c r="D143" s="89">
        <v>188441.76</v>
      </c>
      <c r="G143" s="252">
        <v>665645.51</v>
      </c>
      <c r="H143" s="252">
        <v>112150.15</v>
      </c>
      <c r="K143" s="232">
        <v>0</v>
      </c>
      <c r="L143" s="232">
        <v>53619.3</v>
      </c>
      <c r="N143" s="232">
        <v>1520</v>
      </c>
      <c r="O143" s="252">
        <v>50200</v>
      </c>
      <c r="Q143" s="252">
        <v>102514.45</v>
      </c>
      <c r="R143" s="252">
        <v>2115546</v>
      </c>
      <c r="T143" s="73">
        <v>1261278.43</v>
      </c>
      <c r="U143" s="73">
        <v>14700</v>
      </c>
      <c r="V143" s="73">
        <v>634.33000000000004</v>
      </c>
      <c r="X143" s="73">
        <v>768369</v>
      </c>
      <c r="Z143" s="73">
        <v>217800</v>
      </c>
      <c r="AA143" s="90">
        <v>1203249</v>
      </c>
      <c r="AD143" s="90">
        <v>690898.52</v>
      </c>
      <c r="AE143" s="90">
        <v>104884.26</v>
      </c>
    </row>
    <row r="144" spans="1:34" x14ac:dyDescent="0.2">
      <c r="A144" s="252" t="s">
        <v>2725</v>
      </c>
      <c r="B144" s="89">
        <v>301098.93</v>
      </c>
      <c r="C144" s="89">
        <v>6000</v>
      </c>
      <c r="D144" s="89">
        <v>121833.69</v>
      </c>
      <c r="G144" s="252">
        <v>1227191.78</v>
      </c>
      <c r="H144" s="252">
        <v>13069.61</v>
      </c>
      <c r="K144" s="232">
        <v>0</v>
      </c>
      <c r="L144" s="232">
        <v>46201.75</v>
      </c>
      <c r="N144" s="232">
        <v>1186</v>
      </c>
      <c r="Q144" s="252">
        <v>45030.15</v>
      </c>
      <c r="R144" s="252">
        <v>2263113.85</v>
      </c>
      <c r="T144" s="73">
        <v>811159.24</v>
      </c>
      <c r="V144" s="73">
        <v>311.3</v>
      </c>
      <c r="X144" s="73">
        <v>788801</v>
      </c>
      <c r="Z144" s="73">
        <v>206000</v>
      </c>
      <c r="AA144" s="90">
        <v>1144341</v>
      </c>
      <c r="AB144" s="90">
        <v>4160</v>
      </c>
      <c r="AD144" s="90">
        <v>424829.27</v>
      </c>
      <c r="AE144" s="90">
        <v>120069.84</v>
      </c>
    </row>
    <row r="145" spans="1:34" x14ac:dyDescent="0.2">
      <c r="A145" s="252" t="s">
        <v>2726</v>
      </c>
      <c r="B145" s="89">
        <v>337903.33</v>
      </c>
      <c r="C145" s="89">
        <v>21674</v>
      </c>
      <c r="D145" s="89">
        <v>318689.78999999998</v>
      </c>
      <c r="G145" s="252">
        <v>721057.2</v>
      </c>
      <c r="H145" s="252">
        <v>48549.7</v>
      </c>
      <c r="K145" s="232">
        <v>0</v>
      </c>
      <c r="L145" s="232">
        <v>63496.11</v>
      </c>
      <c r="N145" s="232">
        <v>2189</v>
      </c>
      <c r="O145" s="252">
        <v>10000</v>
      </c>
      <c r="Q145" s="252">
        <v>140107.18</v>
      </c>
      <c r="R145" s="252">
        <v>2512572.4500000002</v>
      </c>
      <c r="T145" s="73">
        <v>1313654.6000000001</v>
      </c>
      <c r="U145" s="73">
        <v>47000</v>
      </c>
      <c r="V145" s="73">
        <v>502.5</v>
      </c>
      <c r="X145" s="73">
        <v>1272565</v>
      </c>
      <c r="Z145" s="73">
        <v>206000</v>
      </c>
      <c r="AA145" s="90">
        <v>1846365</v>
      </c>
      <c r="AB145" s="90">
        <v>1420</v>
      </c>
      <c r="AD145" s="90">
        <v>658354.96</v>
      </c>
      <c r="AE145" s="90">
        <v>43879.09</v>
      </c>
      <c r="AG145" s="90">
        <v>185810.85</v>
      </c>
    </row>
    <row r="146" spans="1:34" x14ac:dyDescent="0.2">
      <c r="A146" s="252" t="s">
        <v>2727</v>
      </c>
      <c r="B146" s="89">
        <v>678779.72</v>
      </c>
      <c r="C146" s="89">
        <v>41703.440000000002</v>
      </c>
      <c r="D146" s="89">
        <v>211322.73</v>
      </c>
      <c r="G146" s="252">
        <v>1965129.98</v>
      </c>
      <c r="H146" s="252">
        <v>730385.65</v>
      </c>
      <c r="K146" s="232">
        <v>0</v>
      </c>
      <c r="L146" s="232">
        <v>70968.95</v>
      </c>
      <c r="N146" s="232">
        <v>2562</v>
      </c>
      <c r="Q146" s="252">
        <v>216130.25</v>
      </c>
      <c r="R146" s="252">
        <v>1298036.29</v>
      </c>
      <c r="T146" s="73">
        <v>1866558.65</v>
      </c>
      <c r="V146" s="73">
        <v>509.25</v>
      </c>
      <c r="X146" s="73">
        <v>921164</v>
      </c>
      <c r="Z146" s="73">
        <v>301700</v>
      </c>
      <c r="AA146" s="90">
        <v>1492524</v>
      </c>
      <c r="AD146" s="90">
        <v>837135.52</v>
      </c>
      <c r="AE146" s="90">
        <v>316356.12</v>
      </c>
    </row>
    <row r="147" spans="1:34" x14ac:dyDescent="0.2">
      <c r="A147" s="252" t="s">
        <v>2728</v>
      </c>
      <c r="B147" s="89">
        <v>260317.82</v>
      </c>
      <c r="C147" s="89">
        <v>37941.4</v>
      </c>
      <c r="D147" s="89">
        <v>590579.17000000004</v>
      </c>
      <c r="G147" s="252">
        <v>756218</v>
      </c>
      <c r="H147" s="252">
        <v>282431.8</v>
      </c>
      <c r="K147" s="232">
        <v>63</v>
      </c>
      <c r="L147" s="232">
        <v>81715.58</v>
      </c>
      <c r="Q147" s="252">
        <v>301959.06</v>
      </c>
      <c r="R147" s="252">
        <v>1854562.35</v>
      </c>
      <c r="T147" s="73">
        <v>1175687.25</v>
      </c>
      <c r="U147" s="73">
        <v>44280</v>
      </c>
      <c r="V147" s="73">
        <v>1640.25</v>
      </c>
      <c r="X147" s="73">
        <v>605514</v>
      </c>
      <c r="Z147" s="73">
        <v>102128.8</v>
      </c>
      <c r="AA147" s="90">
        <v>1265834</v>
      </c>
      <c r="AD147" s="90">
        <v>659271.48</v>
      </c>
      <c r="AE147" s="90">
        <v>172431.26</v>
      </c>
    </row>
    <row r="148" spans="1:34" x14ac:dyDescent="0.2">
      <c r="A148" s="252" t="s">
        <v>2729</v>
      </c>
      <c r="B148" s="89">
        <v>1313527.7</v>
      </c>
      <c r="C148" s="89">
        <v>55588.85</v>
      </c>
      <c r="D148" s="89">
        <v>45921.22</v>
      </c>
      <c r="G148" s="252">
        <v>890067.83</v>
      </c>
      <c r="H148" s="252">
        <v>412020.09</v>
      </c>
      <c r="K148" s="232">
        <v>0</v>
      </c>
      <c r="L148" s="232">
        <v>182800</v>
      </c>
      <c r="Q148" s="252">
        <v>486310.76</v>
      </c>
      <c r="R148" s="252">
        <v>3974625.34</v>
      </c>
      <c r="T148" s="73">
        <v>1866343.19</v>
      </c>
      <c r="U148" s="73">
        <v>237850</v>
      </c>
      <c r="V148" s="73">
        <v>2154.7399999999998</v>
      </c>
      <c r="X148" s="73">
        <v>702051</v>
      </c>
      <c r="Z148" s="73">
        <v>98808.960000000006</v>
      </c>
      <c r="AA148" s="90">
        <v>1424091</v>
      </c>
      <c r="AD148" s="90">
        <v>1017293.29</v>
      </c>
      <c r="AE148" s="90">
        <v>240642.69</v>
      </c>
      <c r="AH148" s="90">
        <v>800</v>
      </c>
    </row>
    <row r="149" spans="1:34" x14ac:dyDescent="0.2">
      <c r="A149" s="252" t="s">
        <v>2730</v>
      </c>
      <c r="B149" s="89">
        <v>565785.52</v>
      </c>
      <c r="C149" s="89">
        <v>7545</v>
      </c>
      <c r="D149" s="89">
        <v>54468.74</v>
      </c>
      <c r="G149" s="252">
        <v>1041487.41</v>
      </c>
      <c r="H149" s="252">
        <v>496036.63</v>
      </c>
      <c r="I149" s="252">
        <v>3500</v>
      </c>
      <c r="K149" s="232">
        <v>4800</v>
      </c>
      <c r="L149" s="232">
        <v>35232.6</v>
      </c>
      <c r="N149" s="232">
        <v>1895.33</v>
      </c>
      <c r="Q149" s="252">
        <v>128779.28</v>
      </c>
      <c r="R149" s="252">
        <v>2427116.52</v>
      </c>
      <c r="T149" s="73">
        <v>741914.44</v>
      </c>
      <c r="U149" s="73">
        <v>180850</v>
      </c>
      <c r="V149" s="73">
        <v>883.88</v>
      </c>
      <c r="X149" s="73">
        <v>1374580.2</v>
      </c>
      <c r="Z149" s="73">
        <v>100362.44</v>
      </c>
      <c r="AA149" s="90">
        <v>1575780.2</v>
      </c>
      <c r="AD149" s="90">
        <v>502137.33</v>
      </c>
      <c r="AE149" s="90">
        <v>174513.74</v>
      </c>
      <c r="AH149" s="90">
        <v>2200</v>
      </c>
    </row>
    <row r="150" spans="1:34" x14ac:dyDescent="0.2">
      <c r="A150" s="252" t="s">
        <v>2731</v>
      </c>
      <c r="B150" s="89">
        <v>1042208.34</v>
      </c>
      <c r="C150" s="89">
        <v>14635.34</v>
      </c>
      <c r="D150" s="89">
        <v>258885.22</v>
      </c>
      <c r="G150" s="252">
        <v>856839.65</v>
      </c>
      <c r="H150" s="252">
        <v>646680.85</v>
      </c>
      <c r="K150" s="232">
        <v>440</v>
      </c>
      <c r="L150" s="232">
        <v>91400</v>
      </c>
      <c r="N150" s="232">
        <v>2005.62</v>
      </c>
      <c r="Q150" s="252">
        <v>502435.42</v>
      </c>
      <c r="R150" s="252">
        <v>2538450.7999999998</v>
      </c>
      <c r="T150" s="73">
        <v>866055.26</v>
      </c>
      <c r="U150" s="73">
        <v>264900</v>
      </c>
      <c r="V150" s="73">
        <v>1423.91</v>
      </c>
      <c r="X150" s="73">
        <v>1677198</v>
      </c>
      <c r="Z150" s="73">
        <v>192398.12</v>
      </c>
      <c r="AA150" s="90">
        <v>2009792</v>
      </c>
      <c r="AD150" s="90">
        <v>607665.31999999995</v>
      </c>
      <c r="AE150" s="90">
        <v>241791.95</v>
      </c>
    </row>
    <row r="151" spans="1:34" x14ac:dyDescent="0.2">
      <c r="A151" s="252" t="s">
        <v>2732</v>
      </c>
      <c r="B151" s="89">
        <v>797872.96</v>
      </c>
      <c r="C151" s="89">
        <v>81330.2</v>
      </c>
      <c r="D151" s="89">
        <v>365309.93</v>
      </c>
      <c r="G151" s="252">
        <v>1031029.61</v>
      </c>
      <c r="H151" s="252">
        <v>384377.89</v>
      </c>
      <c r="K151" s="232">
        <v>6760</v>
      </c>
      <c r="L151" s="232">
        <v>455127.26</v>
      </c>
      <c r="Q151" s="252">
        <v>291191.95</v>
      </c>
      <c r="R151" s="252">
        <v>3053279.47</v>
      </c>
      <c r="T151" s="73">
        <v>1562130.01</v>
      </c>
      <c r="U151" s="73">
        <v>136900</v>
      </c>
      <c r="V151" s="73">
        <v>1396.8</v>
      </c>
      <c r="X151" s="73">
        <v>832216</v>
      </c>
      <c r="Z151" s="73">
        <v>262312.44</v>
      </c>
      <c r="AA151" s="90">
        <v>1380000</v>
      </c>
      <c r="AD151" s="90">
        <v>1224124.54</v>
      </c>
      <c r="AE151" s="90">
        <v>120684.18</v>
      </c>
    </row>
    <row r="152" spans="1:34" x14ac:dyDescent="0.2">
      <c r="A152" s="252" t="s">
        <v>2733</v>
      </c>
      <c r="B152" s="89">
        <v>521062.56</v>
      </c>
      <c r="C152" s="89">
        <v>19048.689999999999</v>
      </c>
      <c r="D152" s="89">
        <v>55037.23</v>
      </c>
      <c r="G152" s="252">
        <v>252760.52</v>
      </c>
      <c r="H152" s="252">
        <v>199747.29</v>
      </c>
      <c r="L152" s="232">
        <v>50500</v>
      </c>
      <c r="Q152" s="252">
        <v>411308.96</v>
      </c>
      <c r="R152" s="252">
        <v>1819262.69</v>
      </c>
      <c r="T152" s="73">
        <v>1094917.28</v>
      </c>
      <c r="U152" s="73">
        <v>248770</v>
      </c>
      <c r="V152" s="73">
        <v>743.16</v>
      </c>
      <c r="X152" s="73">
        <v>844242</v>
      </c>
      <c r="Z152" s="73">
        <v>169854.56</v>
      </c>
      <c r="AA152" s="90">
        <v>1468742</v>
      </c>
      <c r="AD152" s="90">
        <v>704687.16</v>
      </c>
      <c r="AE152" s="90">
        <v>77918.48</v>
      </c>
    </row>
    <row r="153" spans="1:34" x14ac:dyDescent="0.2">
      <c r="A153" s="252" t="s">
        <v>2734</v>
      </c>
      <c r="B153" s="89">
        <v>443163</v>
      </c>
      <c r="C153" s="89">
        <v>13695.3</v>
      </c>
      <c r="D153" s="89">
        <v>527606.31999999995</v>
      </c>
      <c r="G153" s="252">
        <v>972221.28</v>
      </c>
      <c r="H153" s="252">
        <v>154322.21</v>
      </c>
      <c r="K153" s="232">
        <v>13672</v>
      </c>
      <c r="L153" s="232">
        <v>44123</v>
      </c>
      <c r="Q153" s="252">
        <v>363417.3</v>
      </c>
      <c r="R153" s="252">
        <v>2522678.58</v>
      </c>
      <c r="T153" s="73">
        <v>842526.69</v>
      </c>
      <c r="U153" s="73">
        <v>232610</v>
      </c>
      <c r="V153" s="73">
        <v>444.56</v>
      </c>
      <c r="X153" s="73">
        <v>1531726</v>
      </c>
      <c r="Z153" s="73">
        <v>110968.24</v>
      </c>
      <c r="AA153" s="90">
        <v>1857766</v>
      </c>
      <c r="AD153" s="90">
        <v>736246.48</v>
      </c>
      <c r="AE153" s="90">
        <v>172403.52</v>
      </c>
    </row>
    <row r="154" spans="1:34" x14ac:dyDescent="0.2">
      <c r="A154" s="252" t="s">
        <v>2735</v>
      </c>
      <c r="B154" s="89">
        <v>277422.13</v>
      </c>
      <c r="C154" s="89">
        <v>3640</v>
      </c>
      <c r="D154" s="89">
        <v>108481.25</v>
      </c>
      <c r="G154" s="252">
        <v>1173604.95</v>
      </c>
      <c r="H154" s="252">
        <v>278085.46999999997</v>
      </c>
      <c r="K154" s="232">
        <v>3310</v>
      </c>
      <c r="L154" s="232">
        <v>52801.3</v>
      </c>
      <c r="N154" s="232">
        <v>1539.92</v>
      </c>
      <c r="Q154" s="252">
        <v>324338.53000000003</v>
      </c>
      <c r="R154" s="252">
        <v>4801199.47</v>
      </c>
      <c r="T154" s="73">
        <v>829949.17</v>
      </c>
      <c r="V154" s="73">
        <v>650.20000000000005</v>
      </c>
      <c r="X154" s="73">
        <v>288687</v>
      </c>
      <c r="Z154" s="73">
        <v>155145.35999999999</v>
      </c>
      <c r="AA154" s="90">
        <v>694767</v>
      </c>
      <c r="AD154" s="90">
        <v>765898.74</v>
      </c>
      <c r="AE154" s="90">
        <v>284597.83</v>
      </c>
    </row>
    <row r="155" spans="1:34" x14ac:dyDescent="0.2">
      <c r="A155" s="252" t="s">
        <v>2736</v>
      </c>
      <c r="B155" s="89">
        <v>72195.56</v>
      </c>
      <c r="C155" s="89">
        <v>28252.55</v>
      </c>
      <c r="D155" s="89">
        <v>366874.11</v>
      </c>
      <c r="G155" s="252">
        <v>1485634.33</v>
      </c>
      <c r="H155" s="252">
        <v>209336.54</v>
      </c>
      <c r="K155" s="232">
        <v>31000</v>
      </c>
      <c r="L155" s="232">
        <v>168687.78</v>
      </c>
      <c r="N155" s="232">
        <v>333.06</v>
      </c>
      <c r="Q155" s="252">
        <v>1077311.21</v>
      </c>
      <c r="R155" s="252">
        <v>5209136.26</v>
      </c>
      <c r="T155" s="73">
        <v>1044761.23</v>
      </c>
      <c r="V155" s="73">
        <v>311.26</v>
      </c>
      <c r="X155" s="73">
        <v>1219603</v>
      </c>
      <c r="Z155" s="73">
        <v>98503.12</v>
      </c>
      <c r="AA155" s="90">
        <v>1666803</v>
      </c>
      <c r="AD155" s="90">
        <v>627610.65</v>
      </c>
      <c r="AE155" s="90">
        <v>318862.7</v>
      </c>
    </row>
    <row r="156" spans="1:34" x14ac:dyDescent="0.2">
      <c r="A156" s="252" t="s">
        <v>2737</v>
      </c>
      <c r="B156" s="89">
        <v>418819.04</v>
      </c>
      <c r="C156" s="89">
        <v>17950.650000000001</v>
      </c>
      <c r="D156" s="89">
        <v>268944.11</v>
      </c>
      <c r="G156" s="252">
        <v>884710.51</v>
      </c>
      <c r="H156" s="252">
        <v>138797.19</v>
      </c>
      <c r="K156" s="232">
        <v>3500</v>
      </c>
      <c r="L156" s="232">
        <v>108800</v>
      </c>
      <c r="Q156" s="252">
        <v>365666.13</v>
      </c>
      <c r="R156" s="252">
        <v>2453318.4700000002</v>
      </c>
      <c r="T156" s="73">
        <v>675687.15</v>
      </c>
      <c r="V156" s="73">
        <v>906.87</v>
      </c>
      <c r="X156" s="73">
        <v>686910</v>
      </c>
      <c r="Z156" s="73">
        <v>123082.42</v>
      </c>
      <c r="AA156" s="90">
        <v>868046.5</v>
      </c>
      <c r="AD156" s="90">
        <v>775038.57</v>
      </c>
      <c r="AE156" s="90">
        <v>175821.11</v>
      </c>
    </row>
    <row r="157" spans="1:34" x14ac:dyDescent="0.2">
      <c r="A157" s="252" t="s">
        <v>2738</v>
      </c>
      <c r="B157" s="89">
        <v>776972.27</v>
      </c>
      <c r="C157" s="89">
        <v>69123.33</v>
      </c>
      <c r="D157" s="89">
        <v>424918.68</v>
      </c>
      <c r="G157" s="252">
        <v>325796.27</v>
      </c>
      <c r="H157" s="252">
        <v>1298011.8400000001</v>
      </c>
      <c r="K157" s="232">
        <v>39510</v>
      </c>
      <c r="L157" s="232">
        <v>85855.24</v>
      </c>
      <c r="O157" s="252">
        <v>3100</v>
      </c>
      <c r="Q157" s="252">
        <v>558350.16</v>
      </c>
      <c r="R157" s="252">
        <v>4517827.99</v>
      </c>
      <c r="T157" s="73">
        <v>1482363.44</v>
      </c>
      <c r="V157" s="73">
        <v>1570.42</v>
      </c>
      <c r="X157" s="73">
        <v>1216684</v>
      </c>
      <c r="Z157" s="73">
        <v>228921.77</v>
      </c>
      <c r="AA157" s="90">
        <v>1717485.45</v>
      </c>
      <c r="AD157" s="90">
        <v>929470.59</v>
      </c>
      <c r="AE157" s="90">
        <v>286552.24</v>
      </c>
      <c r="AH157" s="90">
        <v>4259</v>
      </c>
    </row>
    <row r="158" spans="1:34" x14ac:dyDescent="0.2">
      <c r="A158" s="252" t="s">
        <v>2739</v>
      </c>
      <c r="B158" s="89">
        <v>774404.85</v>
      </c>
      <c r="C158" s="89">
        <v>16308.5</v>
      </c>
      <c r="D158" s="89">
        <v>62258.33</v>
      </c>
      <c r="G158" s="252">
        <v>668544</v>
      </c>
      <c r="H158" s="252">
        <v>237277.75</v>
      </c>
      <c r="K158" s="232">
        <v>0</v>
      </c>
      <c r="L158" s="232">
        <v>50148</v>
      </c>
      <c r="Q158" s="252">
        <v>385962.23</v>
      </c>
      <c r="R158" s="252">
        <v>3061336.79</v>
      </c>
      <c r="T158" s="73">
        <v>1071733.9099999999</v>
      </c>
      <c r="U158" s="73">
        <v>195450</v>
      </c>
      <c r="V158" s="73">
        <v>1095.43</v>
      </c>
      <c r="X158" s="73">
        <v>976801</v>
      </c>
      <c r="Z158" s="73">
        <v>246333.88</v>
      </c>
      <c r="AA158" s="90">
        <v>1389691</v>
      </c>
      <c r="AD158" s="90">
        <v>722044.41</v>
      </c>
      <c r="AE158" s="90">
        <v>204463.21</v>
      </c>
    </row>
    <row r="159" spans="1:34" x14ac:dyDescent="0.2">
      <c r="A159" s="252" t="s">
        <v>2740</v>
      </c>
      <c r="B159" s="89">
        <v>420999.47</v>
      </c>
      <c r="C159" s="89">
        <v>40746.9</v>
      </c>
      <c r="D159" s="89">
        <v>247580.03</v>
      </c>
      <c r="G159" s="252">
        <v>1756490.79</v>
      </c>
      <c r="H159" s="252">
        <v>571012.65</v>
      </c>
      <c r="K159" s="232">
        <v>0</v>
      </c>
      <c r="L159" s="232">
        <v>205333.29</v>
      </c>
      <c r="Q159" s="252">
        <v>200726.69</v>
      </c>
      <c r="R159" s="252">
        <v>2227904.62</v>
      </c>
      <c r="T159" s="73">
        <v>896711.58</v>
      </c>
      <c r="U159" s="73">
        <v>83763</v>
      </c>
      <c r="V159" s="73">
        <v>394.48</v>
      </c>
      <c r="X159" s="73">
        <v>858162.2</v>
      </c>
      <c r="Z159" s="73">
        <v>75636.960000000006</v>
      </c>
      <c r="AA159" s="90">
        <v>1243792.2</v>
      </c>
      <c r="AB159" s="90">
        <v>8532</v>
      </c>
      <c r="AD159" s="90">
        <v>504973.64</v>
      </c>
      <c r="AE159" s="90">
        <v>47762</v>
      </c>
    </row>
    <row r="160" spans="1:34" x14ac:dyDescent="0.2">
      <c r="A160" s="252" t="s">
        <v>2741</v>
      </c>
      <c r="B160" s="89">
        <v>684765.31</v>
      </c>
      <c r="C160" s="89">
        <v>69302.100000000006</v>
      </c>
      <c r="D160" s="89">
        <v>341382.83</v>
      </c>
      <c r="G160" s="252">
        <v>1392286.29</v>
      </c>
      <c r="H160" s="252">
        <v>291907.11</v>
      </c>
      <c r="K160" s="232">
        <v>2000</v>
      </c>
      <c r="L160" s="232">
        <v>125162.6</v>
      </c>
      <c r="Q160" s="252">
        <v>249455.07</v>
      </c>
      <c r="R160" s="252">
        <v>1652500.79</v>
      </c>
      <c r="T160" s="73">
        <v>1033023.5</v>
      </c>
      <c r="U160" s="73">
        <v>262300</v>
      </c>
      <c r="V160" s="73">
        <v>945.67</v>
      </c>
      <c r="X160" s="73">
        <v>512249.5</v>
      </c>
      <c r="Z160" s="73">
        <v>78662.100000000006</v>
      </c>
      <c r="AA160" s="90">
        <v>986939.5</v>
      </c>
      <c r="AD160" s="90">
        <v>559768.52</v>
      </c>
      <c r="AE160" s="90">
        <v>148506.32</v>
      </c>
    </row>
    <row r="161" spans="1:34" x14ac:dyDescent="0.2">
      <c r="A161" s="252" t="s">
        <v>2742</v>
      </c>
      <c r="B161" s="89">
        <v>696435.11</v>
      </c>
      <c r="C161" s="89">
        <v>0</v>
      </c>
      <c r="D161" s="89">
        <v>49941.51</v>
      </c>
      <c r="G161" s="252">
        <v>1116996.57</v>
      </c>
      <c r="H161" s="252">
        <v>413987.23</v>
      </c>
      <c r="L161" s="232">
        <v>120068.57</v>
      </c>
      <c r="Q161" s="252">
        <v>218921.19</v>
      </c>
      <c r="R161" s="252">
        <v>2038406.69</v>
      </c>
      <c r="T161" s="73">
        <v>622494.47</v>
      </c>
      <c r="U161" s="73">
        <v>184060</v>
      </c>
      <c r="V161" s="73">
        <v>1057.46</v>
      </c>
      <c r="X161" s="73">
        <v>735750</v>
      </c>
      <c r="Z161" s="73">
        <v>82709.279999999999</v>
      </c>
      <c r="AA161" s="90">
        <v>994565</v>
      </c>
      <c r="AC161" s="90">
        <v>18535</v>
      </c>
      <c r="AD161" s="90">
        <v>342652.17</v>
      </c>
      <c r="AE161" s="90">
        <v>315952.71999999997</v>
      </c>
    </row>
    <row r="162" spans="1:34" x14ac:dyDescent="0.2">
      <c r="A162" s="252" t="s">
        <v>2743</v>
      </c>
      <c r="B162" s="89">
        <v>688489.14</v>
      </c>
      <c r="C162" s="89">
        <v>3296.49</v>
      </c>
      <c r="D162" s="89">
        <v>71016.56</v>
      </c>
      <c r="G162" s="252">
        <v>1135107.03</v>
      </c>
      <c r="H162" s="252">
        <v>409992.54</v>
      </c>
      <c r="K162" s="232">
        <v>0</v>
      </c>
      <c r="L162" s="232">
        <v>59350</v>
      </c>
      <c r="Q162" s="252">
        <v>442700.66</v>
      </c>
      <c r="R162" s="252">
        <v>2546107.46</v>
      </c>
      <c r="T162" s="73">
        <v>1084881.3500000001</v>
      </c>
      <c r="U162" s="73">
        <v>84030</v>
      </c>
      <c r="V162" s="73">
        <v>1005.65</v>
      </c>
      <c r="X162" s="73">
        <v>754005</v>
      </c>
      <c r="Z162" s="73">
        <v>210830.95</v>
      </c>
      <c r="AA162" s="90">
        <v>1269281.75</v>
      </c>
      <c r="AD162" s="90">
        <v>665569.27</v>
      </c>
      <c r="AE162" s="90">
        <v>200275.37</v>
      </c>
      <c r="AH162" s="90">
        <v>14368</v>
      </c>
    </row>
    <row r="163" spans="1:34" x14ac:dyDescent="0.2">
      <c r="A163" s="252" t="s">
        <v>2744</v>
      </c>
      <c r="B163" s="89">
        <v>262723.06</v>
      </c>
      <c r="C163" s="89">
        <v>20201.61</v>
      </c>
      <c r="D163" s="89">
        <v>21812.52</v>
      </c>
      <c r="G163" s="252">
        <v>275332.90999999997</v>
      </c>
      <c r="H163" s="252">
        <v>472710.87</v>
      </c>
      <c r="K163" s="232">
        <v>9154</v>
      </c>
      <c r="L163" s="232">
        <v>76900</v>
      </c>
      <c r="Q163" s="252">
        <v>263762.55</v>
      </c>
      <c r="R163" s="252">
        <v>2320392.7599999998</v>
      </c>
      <c r="T163" s="73">
        <v>902212.4</v>
      </c>
      <c r="U163" s="73">
        <v>75000</v>
      </c>
      <c r="V163" s="73">
        <v>561.19000000000005</v>
      </c>
      <c r="X163" s="73">
        <v>551922</v>
      </c>
      <c r="Z163" s="73">
        <v>187417.24</v>
      </c>
      <c r="AA163" s="90">
        <v>928482</v>
      </c>
      <c r="AD163" s="90">
        <v>724873.28</v>
      </c>
      <c r="AE163" s="90">
        <v>173811.29</v>
      </c>
    </row>
    <row r="164" spans="1:34" x14ac:dyDescent="0.2">
      <c r="A164" s="252" t="s">
        <v>2793</v>
      </c>
      <c r="B164" s="89">
        <v>718701.72</v>
      </c>
      <c r="C164" s="89">
        <v>22208</v>
      </c>
      <c r="D164" s="89">
        <v>147168.68</v>
      </c>
      <c r="G164" s="252">
        <v>1060400.58</v>
      </c>
      <c r="H164" s="252">
        <v>414922.72</v>
      </c>
      <c r="K164" s="232">
        <v>3000</v>
      </c>
      <c r="L164" s="232">
        <v>48241.3</v>
      </c>
      <c r="Q164" s="252">
        <v>254035.98</v>
      </c>
      <c r="R164" s="252">
        <v>2754433.99</v>
      </c>
      <c r="T164" s="73">
        <v>938671.68</v>
      </c>
      <c r="U164" s="73">
        <v>51665</v>
      </c>
      <c r="V164" s="73">
        <v>988.37</v>
      </c>
      <c r="X164" s="73">
        <v>754621</v>
      </c>
      <c r="Z164" s="73">
        <v>120473.84</v>
      </c>
      <c r="AA164" s="90">
        <v>1155141</v>
      </c>
      <c r="AD164" s="90">
        <v>493863.31</v>
      </c>
      <c r="AE164" s="90">
        <v>257650.65</v>
      </c>
      <c r="AH164" s="90">
        <v>15870</v>
      </c>
    </row>
    <row r="165" spans="1:34" x14ac:dyDescent="0.2">
      <c r="A165" s="252" t="s">
        <v>2797</v>
      </c>
      <c r="B165" s="89">
        <v>612767.9</v>
      </c>
      <c r="C165" s="89">
        <v>409</v>
      </c>
      <c r="D165" s="89">
        <v>107466.58</v>
      </c>
      <c r="G165" s="252">
        <v>525630</v>
      </c>
      <c r="H165" s="252">
        <v>228940.63</v>
      </c>
      <c r="K165" s="232">
        <v>48181</v>
      </c>
      <c r="L165" s="232">
        <v>119512.8</v>
      </c>
      <c r="M165" s="232">
        <v>16900</v>
      </c>
      <c r="Q165" s="252">
        <v>739953.83</v>
      </c>
      <c r="R165" s="252">
        <v>4164124</v>
      </c>
      <c r="T165" s="73">
        <v>1245174.78</v>
      </c>
      <c r="U165" s="73">
        <v>227360</v>
      </c>
      <c r="V165" s="73">
        <v>1210.75</v>
      </c>
      <c r="X165" s="73">
        <v>2381883</v>
      </c>
      <c r="Z165" s="73">
        <v>143023.44</v>
      </c>
      <c r="AA165" s="90">
        <v>2780703</v>
      </c>
      <c r="AD165" s="90">
        <v>1272279.99</v>
      </c>
      <c r="AE165" s="90">
        <v>65673.36</v>
      </c>
    </row>
    <row r="166" spans="1:34" x14ac:dyDescent="0.2">
      <c r="A166" s="252" t="s">
        <v>2801</v>
      </c>
      <c r="B166" s="89">
        <v>441071.41</v>
      </c>
      <c r="C166" s="89">
        <v>2430.31</v>
      </c>
      <c r="D166" s="89">
        <v>373167.44</v>
      </c>
      <c r="G166" s="252">
        <v>934021.7</v>
      </c>
      <c r="H166" s="252">
        <v>434659.2</v>
      </c>
      <c r="K166" s="232">
        <v>0</v>
      </c>
      <c r="L166" s="232">
        <v>175804.3</v>
      </c>
      <c r="Q166" s="252">
        <v>216016.07</v>
      </c>
      <c r="R166" s="252">
        <v>3254719.47</v>
      </c>
      <c r="T166" s="73">
        <v>845745.8</v>
      </c>
      <c r="U166" s="73">
        <v>81710</v>
      </c>
      <c r="V166" s="73">
        <v>755.84</v>
      </c>
      <c r="X166" s="73">
        <v>532980</v>
      </c>
      <c r="Z166" s="73">
        <v>23269.84</v>
      </c>
      <c r="AA166" s="90">
        <v>817940</v>
      </c>
      <c r="AD166" s="90">
        <v>380395.84</v>
      </c>
      <c r="AE166" s="90">
        <v>207543.34</v>
      </c>
      <c r="AH166" s="90">
        <v>4800</v>
      </c>
    </row>
    <row r="167" spans="1:34" x14ac:dyDescent="0.2">
      <c r="A167" s="252" t="s">
        <v>2745</v>
      </c>
      <c r="B167" s="89">
        <v>699055.2</v>
      </c>
      <c r="C167" s="89">
        <v>612781.07999999996</v>
      </c>
      <c r="D167" s="89">
        <v>54726.17</v>
      </c>
      <c r="G167" s="252">
        <v>412821.16</v>
      </c>
      <c r="H167" s="252">
        <v>527849.81000000006</v>
      </c>
      <c r="K167" s="232">
        <v>3000</v>
      </c>
      <c r="L167" s="232">
        <v>80789.740000000005</v>
      </c>
      <c r="N167" s="232">
        <v>507.39</v>
      </c>
      <c r="P167" s="252">
        <v>38010.5</v>
      </c>
      <c r="Q167" s="252">
        <v>20750</v>
      </c>
      <c r="R167" s="252">
        <v>4774273.9400000004</v>
      </c>
      <c r="T167" s="73">
        <v>1355643.66</v>
      </c>
      <c r="U167" s="73">
        <v>22234</v>
      </c>
      <c r="V167" s="73">
        <v>1137.0899999999999</v>
      </c>
      <c r="X167" s="73">
        <v>526932</v>
      </c>
      <c r="Z167" s="73">
        <v>178400</v>
      </c>
      <c r="AA167" s="90">
        <v>898996</v>
      </c>
      <c r="AD167" s="90">
        <v>593686.15</v>
      </c>
      <c r="AE167" s="90">
        <v>223566.26</v>
      </c>
    </row>
    <row r="168" spans="1:34" x14ac:dyDescent="0.2">
      <c r="A168" s="252" t="s">
        <v>2746</v>
      </c>
      <c r="B168" s="89">
        <v>507373.4</v>
      </c>
      <c r="C168" s="89">
        <v>27470.95</v>
      </c>
      <c r="D168" s="89">
        <v>45260.29</v>
      </c>
      <c r="G168" s="252">
        <v>840499.92</v>
      </c>
      <c r="H168" s="252">
        <v>345846.8</v>
      </c>
      <c r="K168" s="232">
        <v>3000</v>
      </c>
      <c r="L168" s="232">
        <v>49750</v>
      </c>
      <c r="N168" s="232">
        <v>154.21</v>
      </c>
      <c r="P168" s="252">
        <v>-260256.04</v>
      </c>
      <c r="Q168" s="252">
        <v>-2650</v>
      </c>
      <c r="R168" s="252">
        <v>3320080.98</v>
      </c>
      <c r="T168" s="73">
        <v>786596.44</v>
      </c>
      <c r="U168" s="73">
        <v>52765</v>
      </c>
      <c r="V168" s="73">
        <v>448.24</v>
      </c>
      <c r="X168" s="73">
        <v>1247000.5</v>
      </c>
      <c r="Z168" s="73">
        <v>105880</v>
      </c>
      <c r="AA168" s="90">
        <v>1412280.5</v>
      </c>
      <c r="AD168" s="90">
        <v>412848.89</v>
      </c>
      <c r="AE168" s="90">
        <v>226591.67</v>
      </c>
    </row>
    <row r="169" spans="1:34" x14ac:dyDescent="0.2">
      <c r="A169" s="252" t="s">
        <v>2747</v>
      </c>
      <c r="B169" s="89">
        <v>410039.25</v>
      </c>
      <c r="C169" s="89">
        <v>244799.14</v>
      </c>
      <c r="D169" s="89">
        <v>18564.21</v>
      </c>
      <c r="G169" s="252">
        <v>802553.49</v>
      </c>
      <c r="H169" s="252">
        <v>275449.52</v>
      </c>
      <c r="K169" s="232">
        <v>1500</v>
      </c>
      <c r="L169" s="232">
        <v>45035.12</v>
      </c>
      <c r="N169" s="232">
        <v>28.04</v>
      </c>
      <c r="P169" s="252">
        <v>-239048.11</v>
      </c>
      <c r="Q169" s="252">
        <v>21100</v>
      </c>
      <c r="R169" s="252">
        <v>2333757.04</v>
      </c>
      <c r="T169" s="73">
        <v>937820.81</v>
      </c>
      <c r="U169" s="73">
        <v>151390</v>
      </c>
      <c r="V169" s="73">
        <v>421.56</v>
      </c>
      <c r="X169" s="73">
        <v>930160</v>
      </c>
      <c r="Z169" s="73">
        <v>118700</v>
      </c>
      <c r="AA169" s="90">
        <v>1192620</v>
      </c>
      <c r="AD169" s="90">
        <v>559747.74</v>
      </c>
      <c r="AE169" s="90">
        <v>177874.21</v>
      </c>
    </row>
    <row r="170" spans="1:34" x14ac:dyDescent="0.2">
      <c r="A170" s="252" t="s">
        <v>2748</v>
      </c>
      <c r="B170" s="89">
        <v>1633993.4</v>
      </c>
      <c r="C170" s="89">
        <v>478298.46</v>
      </c>
      <c r="D170" s="89">
        <v>103943.38</v>
      </c>
      <c r="G170" s="252">
        <v>128075.86</v>
      </c>
      <c r="H170" s="252">
        <v>234931.19</v>
      </c>
      <c r="K170" s="232">
        <v>0</v>
      </c>
      <c r="L170" s="232">
        <v>75610.61</v>
      </c>
      <c r="N170" s="232">
        <v>0</v>
      </c>
      <c r="P170" s="252">
        <v>541546.69999999995</v>
      </c>
      <c r="Q170" s="252">
        <v>57090.99</v>
      </c>
      <c r="R170" s="252">
        <v>2500833.27</v>
      </c>
      <c r="T170" s="73">
        <v>1760706.89</v>
      </c>
      <c r="U170" s="73">
        <v>330531</v>
      </c>
      <c r="V170" s="73">
        <v>3008.74</v>
      </c>
      <c r="X170" s="73">
        <v>904496</v>
      </c>
      <c r="Z170" s="73">
        <v>208100</v>
      </c>
      <c r="AA170" s="90">
        <v>1524838</v>
      </c>
      <c r="AD170" s="90">
        <v>967758.88</v>
      </c>
      <c r="AE170" s="90">
        <v>116297.98</v>
      </c>
    </row>
    <row r="171" spans="1:34" x14ac:dyDescent="0.2">
      <c r="A171" s="252" t="s">
        <v>2749</v>
      </c>
      <c r="B171" s="89">
        <v>2380170.7200000002</v>
      </c>
      <c r="C171" s="89">
        <v>2822451.84</v>
      </c>
      <c r="D171" s="89">
        <v>102931.53</v>
      </c>
      <c r="G171" s="252">
        <v>529364.07999999996</v>
      </c>
      <c r="H171" s="252">
        <v>641403.22</v>
      </c>
      <c r="K171" s="232">
        <v>1200</v>
      </c>
      <c r="L171" s="232">
        <v>163823.45000000001</v>
      </c>
      <c r="N171" s="232">
        <v>831.03</v>
      </c>
      <c r="O171" s="252">
        <v>800</v>
      </c>
      <c r="P171" s="252">
        <v>1408404.31</v>
      </c>
      <c r="Q171" s="252">
        <v>41253.370000000003</v>
      </c>
      <c r="R171" s="252">
        <v>1757956.06</v>
      </c>
      <c r="T171" s="73">
        <v>2695684.36</v>
      </c>
      <c r="U171" s="73">
        <v>634661</v>
      </c>
      <c r="V171" s="73">
        <v>3749.78</v>
      </c>
      <c r="X171" s="73">
        <v>926205</v>
      </c>
      <c r="Z171" s="73">
        <v>222600</v>
      </c>
      <c r="AA171" s="90">
        <v>1323935</v>
      </c>
      <c r="AD171" s="90">
        <v>1257125.22</v>
      </c>
      <c r="AE171" s="90">
        <v>276385.19</v>
      </c>
      <c r="AH171" s="90">
        <v>56100</v>
      </c>
    </row>
    <row r="172" spans="1:34" x14ac:dyDescent="0.2">
      <c r="A172" s="252" t="s">
        <v>2750</v>
      </c>
      <c r="B172" s="89">
        <v>475758.89</v>
      </c>
      <c r="C172" s="89">
        <v>217551.9</v>
      </c>
      <c r="D172" s="89">
        <v>18487.09</v>
      </c>
      <c r="G172" s="252">
        <v>820407.66</v>
      </c>
      <c r="H172" s="252">
        <v>208760.39</v>
      </c>
      <c r="K172" s="232">
        <v>3000</v>
      </c>
      <c r="L172" s="232">
        <v>47440.01</v>
      </c>
      <c r="N172" s="232">
        <v>0</v>
      </c>
      <c r="P172" s="252">
        <v>-310797.40000000002</v>
      </c>
      <c r="Q172" s="252">
        <v>17801</v>
      </c>
      <c r="R172" s="252">
        <v>2321876.0699999998</v>
      </c>
      <c r="T172" s="73">
        <v>908540.2</v>
      </c>
      <c r="U172" s="73">
        <v>10000</v>
      </c>
      <c r="V172" s="73">
        <v>676.61</v>
      </c>
      <c r="X172" s="73">
        <v>674268</v>
      </c>
      <c r="Z172" s="73">
        <v>156600</v>
      </c>
      <c r="AA172" s="90">
        <v>887693</v>
      </c>
      <c r="AD172" s="90">
        <v>545874.67000000004</v>
      </c>
      <c r="AE172" s="90">
        <v>184100.8</v>
      </c>
      <c r="AH172" s="90">
        <v>2160</v>
      </c>
    </row>
    <row r="173" spans="1:34" x14ac:dyDescent="0.2">
      <c r="A173" s="252" t="s">
        <v>2751</v>
      </c>
      <c r="B173" s="89">
        <v>832770.59</v>
      </c>
      <c r="C173" s="89">
        <v>697151.55</v>
      </c>
      <c r="D173" s="89">
        <v>26438.84</v>
      </c>
      <c r="G173" s="252">
        <v>354626.57</v>
      </c>
      <c r="H173" s="252">
        <v>151945.43</v>
      </c>
      <c r="K173" s="232">
        <v>4000</v>
      </c>
      <c r="L173" s="232">
        <v>95541.49</v>
      </c>
      <c r="N173" s="232">
        <v>1692.52</v>
      </c>
      <c r="P173" s="252">
        <v>98620.23</v>
      </c>
      <c r="Q173" s="252">
        <v>56557.62</v>
      </c>
      <c r="R173" s="252">
        <v>2694098.62</v>
      </c>
      <c r="T173" s="73">
        <v>1087159.6299999999</v>
      </c>
      <c r="U173" s="73">
        <v>117100</v>
      </c>
      <c r="V173" s="73">
        <v>1232.31</v>
      </c>
      <c r="X173" s="73">
        <v>701804</v>
      </c>
      <c r="Z173" s="73">
        <v>178600</v>
      </c>
      <c r="AA173" s="90">
        <v>1044924</v>
      </c>
      <c r="AC173" s="90">
        <v>6180</v>
      </c>
      <c r="AD173" s="90">
        <v>482979.03</v>
      </c>
      <c r="AE173" s="90">
        <v>170801.54</v>
      </c>
    </row>
    <row r="174" spans="1:34" x14ac:dyDescent="0.2">
      <c r="A174" s="252" t="s">
        <v>2791</v>
      </c>
      <c r="B174" s="89">
        <v>566327.03</v>
      </c>
      <c r="C174" s="89">
        <v>275468</v>
      </c>
      <c r="D174" s="89">
        <v>19680.54</v>
      </c>
      <c r="G174" s="252">
        <v>591410.78</v>
      </c>
      <c r="H174" s="252">
        <v>214257.55</v>
      </c>
      <c r="K174" s="232">
        <v>3500</v>
      </c>
      <c r="L174" s="232">
        <v>44086.97</v>
      </c>
      <c r="N174" s="232">
        <v>980</v>
      </c>
      <c r="P174" s="252">
        <v>50221.99</v>
      </c>
      <c r="Q174" s="252">
        <v>109550</v>
      </c>
      <c r="R174" s="252">
        <v>2583494.75</v>
      </c>
      <c r="T174" s="73">
        <v>901506.71</v>
      </c>
      <c r="U174" s="73">
        <v>150650</v>
      </c>
      <c r="V174" s="73">
        <v>676.39</v>
      </c>
      <c r="X174" s="73">
        <v>278040</v>
      </c>
      <c r="Z174" s="73">
        <v>133800</v>
      </c>
      <c r="AA174" s="90">
        <v>698577</v>
      </c>
      <c r="AD174" s="90">
        <v>368009.04</v>
      </c>
      <c r="AE174" s="90">
        <v>114248</v>
      </c>
      <c r="AH174" s="90">
        <v>1382.35</v>
      </c>
    </row>
    <row r="175" spans="1:34" x14ac:dyDescent="0.2">
      <c r="A175" s="252" t="s">
        <v>2802</v>
      </c>
      <c r="B175" s="89">
        <v>327416.08</v>
      </c>
      <c r="C175" s="89">
        <v>43373.95</v>
      </c>
      <c r="D175" s="89">
        <v>44985.29</v>
      </c>
      <c r="G175" s="252">
        <v>1193422.6599999999</v>
      </c>
      <c r="H175" s="252">
        <v>66036.72</v>
      </c>
      <c r="L175" s="232">
        <v>37188.410000000003</v>
      </c>
      <c r="N175" s="232">
        <v>1382.54</v>
      </c>
      <c r="P175" s="252">
        <v>-227846.8</v>
      </c>
      <c r="Q175" s="252">
        <v>27700</v>
      </c>
      <c r="R175" s="252">
        <v>2913433.4</v>
      </c>
      <c r="T175" s="73">
        <v>619716.4</v>
      </c>
      <c r="U175" s="73">
        <v>83000</v>
      </c>
      <c r="V175" s="73">
        <v>379.75</v>
      </c>
      <c r="X175" s="73">
        <v>463680</v>
      </c>
      <c r="Z175" s="73">
        <v>109000</v>
      </c>
      <c r="AA175" s="90">
        <v>609360</v>
      </c>
      <c r="AC175" s="90">
        <v>12240</v>
      </c>
      <c r="AD175" s="90">
        <v>339181.73</v>
      </c>
      <c r="AE175" s="90">
        <v>106024.25</v>
      </c>
    </row>
    <row r="176" spans="1:34" x14ac:dyDescent="0.2">
      <c r="A176" s="252" t="s">
        <v>17</v>
      </c>
      <c r="B176" s="89">
        <v>1746383.23</v>
      </c>
      <c r="C176" s="89">
        <v>1354951.13</v>
      </c>
      <c r="D176" s="89">
        <v>165261.17000000001</v>
      </c>
      <c r="G176" s="252">
        <v>1028384.6</v>
      </c>
      <c r="H176" s="252">
        <v>420217.95</v>
      </c>
      <c r="L176" s="232">
        <v>97958.31</v>
      </c>
      <c r="N176" s="232">
        <v>10391.200000000001</v>
      </c>
      <c r="Q176" s="252">
        <v>673951.84</v>
      </c>
      <c r="R176" s="252">
        <v>2535471.5499999998</v>
      </c>
      <c r="T176" s="73">
        <v>3382595.4</v>
      </c>
      <c r="V176" s="73">
        <v>1272.3499999999999</v>
      </c>
      <c r="X176" s="73">
        <v>490960</v>
      </c>
      <c r="Z176" s="73">
        <v>124</v>
      </c>
      <c r="AA176" s="90">
        <v>1281869</v>
      </c>
      <c r="AB176" s="90">
        <v>4670</v>
      </c>
      <c r="AD176" s="90">
        <v>1121679.3700000001</v>
      </c>
      <c r="AE176" s="90">
        <v>250103.31</v>
      </c>
      <c r="AH176" s="90">
        <v>180</v>
      </c>
    </row>
    <row r="177" spans="1:34" x14ac:dyDescent="0.2">
      <c r="A177" s="252" t="s">
        <v>18</v>
      </c>
      <c r="B177" s="89">
        <v>630014.59</v>
      </c>
      <c r="C177" s="89">
        <v>36000</v>
      </c>
      <c r="D177" s="89">
        <v>299444.89</v>
      </c>
      <c r="G177" s="252">
        <v>352629.44</v>
      </c>
      <c r="H177" s="252">
        <v>366870.68</v>
      </c>
      <c r="K177" s="232">
        <v>0</v>
      </c>
      <c r="L177" s="232">
        <v>65569.070000000007</v>
      </c>
      <c r="M177" s="232">
        <v>79610</v>
      </c>
      <c r="N177" s="232">
        <v>10000</v>
      </c>
      <c r="Q177" s="252">
        <v>208817.42</v>
      </c>
      <c r="R177" s="252">
        <v>3491897.05</v>
      </c>
      <c r="T177" s="73">
        <v>1441876.1</v>
      </c>
      <c r="U177" s="73">
        <v>42600</v>
      </c>
      <c r="V177" s="73">
        <v>951.67</v>
      </c>
      <c r="X177" s="73">
        <v>1010163.1</v>
      </c>
      <c r="Z177" s="73">
        <v>88800</v>
      </c>
      <c r="AA177" s="90">
        <v>1629663.1</v>
      </c>
      <c r="AB177" s="90">
        <v>6285</v>
      </c>
      <c r="AD177" s="90">
        <v>913934.21</v>
      </c>
      <c r="AE177" s="90">
        <v>151546.47</v>
      </c>
    </row>
    <row r="178" spans="1:34" x14ac:dyDescent="0.2">
      <c r="A178" s="252" t="s">
        <v>2752</v>
      </c>
      <c r="B178" s="89">
        <v>1058648.71</v>
      </c>
      <c r="C178" s="89">
        <v>4003</v>
      </c>
      <c r="D178" s="89">
        <v>161350.04</v>
      </c>
      <c r="G178" s="252">
        <v>9354679.5099999998</v>
      </c>
      <c r="H178" s="252">
        <v>2569871.06</v>
      </c>
      <c r="K178" s="232">
        <v>26236.54</v>
      </c>
      <c r="L178" s="232">
        <v>133507.91</v>
      </c>
      <c r="N178" s="232">
        <v>144.56</v>
      </c>
      <c r="Q178" s="252">
        <v>104204.56</v>
      </c>
      <c r="R178" s="252">
        <v>2917750.69</v>
      </c>
      <c r="T178" s="73">
        <v>1831107.36</v>
      </c>
      <c r="U178" s="73">
        <v>1194462.68</v>
      </c>
      <c r="V178" s="73">
        <v>719.41</v>
      </c>
      <c r="X178" s="73">
        <v>2237694</v>
      </c>
      <c r="Z178" s="73">
        <v>18040</v>
      </c>
      <c r="AA178" s="90">
        <v>3012020</v>
      </c>
      <c r="AB178" s="90">
        <v>88650</v>
      </c>
      <c r="AD178" s="90">
        <v>1285651.72</v>
      </c>
      <c r="AE178" s="90">
        <v>1473451.8</v>
      </c>
      <c r="AG178" s="90">
        <v>479198.43</v>
      </c>
    </row>
    <row r="179" spans="1:34" x14ac:dyDescent="0.2">
      <c r="A179" s="252" t="s">
        <v>19</v>
      </c>
      <c r="B179" s="89">
        <v>1194484.21</v>
      </c>
      <c r="C179" s="89">
        <v>23627.55</v>
      </c>
      <c r="D179" s="89">
        <v>63958.86</v>
      </c>
      <c r="G179" s="252">
        <v>197231.48</v>
      </c>
      <c r="H179" s="252">
        <v>227890.71</v>
      </c>
      <c r="K179" s="232">
        <v>0</v>
      </c>
      <c r="L179" s="232">
        <v>32898.6</v>
      </c>
      <c r="M179" s="232">
        <v>65000</v>
      </c>
      <c r="N179" s="232">
        <v>666.4</v>
      </c>
      <c r="O179" s="252">
        <v>215000</v>
      </c>
      <c r="Q179" s="252">
        <v>88947.48</v>
      </c>
      <c r="R179" s="252">
        <v>3101018.9</v>
      </c>
      <c r="T179" s="73">
        <v>966807.54</v>
      </c>
      <c r="U179" s="73">
        <v>1000000</v>
      </c>
      <c r="V179" s="73">
        <v>445.4</v>
      </c>
      <c r="Z179" s="73">
        <v>6000</v>
      </c>
      <c r="AA179" s="90">
        <v>292600</v>
      </c>
      <c r="AB179" s="90">
        <v>11320</v>
      </c>
      <c r="AD179" s="90">
        <v>567212.22</v>
      </c>
      <c r="AE179" s="90">
        <v>233331.14</v>
      </c>
    </row>
    <row r="180" spans="1:34" x14ac:dyDescent="0.2">
      <c r="A180" s="252" t="s">
        <v>20</v>
      </c>
      <c r="B180" s="89">
        <v>1018601.04</v>
      </c>
      <c r="C180" s="89">
        <v>26706.7</v>
      </c>
      <c r="D180" s="89">
        <v>230710.5</v>
      </c>
      <c r="G180" s="252">
        <v>57319.42</v>
      </c>
      <c r="H180" s="252">
        <v>814919.51</v>
      </c>
      <c r="L180" s="232">
        <v>41835.26</v>
      </c>
      <c r="M180" s="232">
        <v>74960</v>
      </c>
      <c r="N180" s="232">
        <v>10000</v>
      </c>
      <c r="Q180" s="252">
        <v>337180.58</v>
      </c>
      <c r="R180" s="252">
        <v>254405.43</v>
      </c>
      <c r="T180" s="73">
        <v>1995871.35</v>
      </c>
      <c r="V180" s="73">
        <v>1139.53</v>
      </c>
      <c r="X180" s="73">
        <v>1146803.3999999999</v>
      </c>
      <c r="Z180" s="73">
        <v>87600</v>
      </c>
      <c r="AA180" s="90">
        <v>1820733.4</v>
      </c>
      <c r="AD180" s="90">
        <v>579440.52</v>
      </c>
      <c r="AE180" s="90">
        <v>202830.7</v>
      </c>
    </row>
    <row r="181" spans="1:34" x14ac:dyDescent="0.2">
      <c r="A181" s="252" t="s">
        <v>21</v>
      </c>
      <c r="B181" s="89">
        <v>1011168.98</v>
      </c>
      <c r="C181" s="89">
        <v>52491.5</v>
      </c>
      <c r="D181" s="89">
        <v>126251.23</v>
      </c>
      <c r="G181" s="252">
        <v>1341209.56</v>
      </c>
      <c r="H181" s="252">
        <v>294345.21000000002</v>
      </c>
      <c r="K181" s="232">
        <v>2700</v>
      </c>
      <c r="L181" s="232">
        <v>79719.600000000006</v>
      </c>
      <c r="M181" s="232">
        <v>118960</v>
      </c>
      <c r="N181" s="232">
        <v>110092.8</v>
      </c>
      <c r="Q181" s="252">
        <v>359552.37</v>
      </c>
      <c r="R181" s="252">
        <v>4470863.96</v>
      </c>
      <c r="T181" s="73">
        <v>2748724.75</v>
      </c>
      <c r="V181" s="73">
        <v>985.7</v>
      </c>
      <c r="X181" s="73">
        <v>1688917.11</v>
      </c>
      <c r="Z181" s="73">
        <v>96800</v>
      </c>
      <c r="AA181" s="90">
        <v>2360877.11</v>
      </c>
      <c r="AB181" s="90">
        <v>4240</v>
      </c>
      <c r="AD181" s="90">
        <v>564195.98</v>
      </c>
      <c r="AE181" s="90">
        <v>125852.3</v>
      </c>
    </row>
    <row r="182" spans="1:34" x14ac:dyDescent="0.2">
      <c r="A182" s="252" t="s">
        <v>22</v>
      </c>
      <c r="B182" s="89">
        <v>949783.03</v>
      </c>
      <c r="C182" s="89">
        <v>31491</v>
      </c>
      <c r="D182" s="89">
        <v>188806.65</v>
      </c>
      <c r="G182" s="252">
        <v>81840.039999999994</v>
      </c>
      <c r="H182" s="252">
        <v>151182.85</v>
      </c>
      <c r="K182" s="232">
        <v>13448</v>
      </c>
      <c r="L182" s="232">
        <v>155504.01999999999</v>
      </c>
      <c r="M182" s="232">
        <v>68000</v>
      </c>
      <c r="N182" s="232">
        <v>13779.62</v>
      </c>
      <c r="Q182" s="252">
        <v>-398988.77</v>
      </c>
      <c r="R182" s="252">
        <v>1315785.06</v>
      </c>
      <c r="T182" s="73">
        <v>1718010.37</v>
      </c>
      <c r="V182" s="73">
        <v>1079.94</v>
      </c>
      <c r="X182" s="73">
        <v>1765998.4</v>
      </c>
      <c r="Z182" s="73">
        <v>90000</v>
      </c>
      <c r="AA182" s="90">
        <v>2297627.4</v>
      </c>
      <c r="AD182" s="90">
        <v>819505.92</v>
      </c>
      <c r="AE182" s="90">
        <v>164102.56</v>
      </c>
    </row>
    <row r="183" spans="1:34" x14ac:dyDescent="0.2">
      <c r="A183" s="252" t="s">
        <v>23</v>
      </c>
      <c r="B183" s="89">
        <v>1126308.17</v>
      </c>
      <c r="C183" s="89">
        <v>5100.75</v>
      </c>
      <c r="D183" s="89">
        <v>271427.61</v>
      </c>
      <c r="G183" s="252">
        <v>889292.1</v>
      </c>
      <c r="H183" s="252">
        <v>382684.51</v>
      </c>
      <c r="K183" s="232">
        <v>1500</v>
      </c>
      <c r="L183" s="232">
        <v>65513.87</v>
      </c>
      <c r="M183" s="232">
        <v>151225</v>
      </c>
      <c r="N183" s="232">
        <v>52148.69</v>
      </c>
      <c r="Q183" s="252">
        <v>342193.35</v>
      </c>
      <c r="R183" s="252">
        <v>1137972.49</v>
      </c>
      <c r="T183" s="73">
        <v>1829021.99</v>
      </c>
      <c r="U183" s="73">
        <v>148255</v>
      </c>
      <c r="V183" s="73">
        <v>1545.45</v>
      </c>
      <c r="X183" s="73">
        <v>1217083.3600000001</v>
      </c>
      <c r="Z183" s="73">
        <v>84000</v>
      </c>
      <c r="AA183" s="90">
        <v>1873723.36</v>
      </c>
      <c r="AB183" s="90">
        <v>380</v>
      </c>
      <c r="AD183" s="90">
        <v>988922.14</v>
      </c>
      <c r="AE183" s="90">
        <v>176060.65</v>
      </c>
      <c r="AH183" s="90">
        <v>171750</v>
      </c>
    </row>
    <row r="184" spans="1:34" x14ac:dyDescent="0.2">
      <c r="A184" s="252" t="s">
        <v>24</v>
      </c>
      <c r="B184" s="89">
        <v>2033382.16</v>
      </c>
      <c r="C184" s="89">
        <v>47092.49</v>
      </c>
      <c r="D184" s="89">
        <v>108579.53</v>
      </c>
      <c r="G184" s="252">
        <v>1840074.18</v>
      </c>
      <c r="H184" s="252">
        <v>649793.43999999994</v>
      </c>
      <c r="K184" s="232">
        <v>5170</v>
      </c>
      <c r="L184" s="232">
        <v>82353.38</v>
      </c>
      <c r="M184" s="232">
        <v>13000</v>
      </c>
      <c r="N184" s="232">
        <v>10514.59</v>
      </c>
      <c r="Q184" s="252">
        <v>850704.83</v>
      </c>
      <c r="R184" s="252">
        <v>1899168.01</v>
      </c>
      <c r="T184" s="73">
        <v>3058898.05</v>
      </c>
      <c r="V184" s="73">
        <v>2276.1</v>
      </c>
      <c r="X184" s="73">
        <v>765640.8</v>
      </c>
      <c r="Z184" s="73">
        <v>106800</v>
      </c>
      <c r="AA184" s="90">
        <v>1588600.8</v>
      </c>
      <c r="AB184" s="90">
        <v>12210</v>
      </c>
      <c r="AD184" s="90">
        <v>1147831.8899999999</v>
      </c>
      <c r="AE184" s="90">
        <v>245180.85</v>
      </c>
    </row>
    <row r="185" spans="1:34" x14ac:dyDescent="0.2">
      <c r="A185" s="252" t="s">
        <v>25</v>
      </c>
      <c r="B185" s="89">
        <v>348784.05</v>
      </c>
      <c r="C185" s="89">
        <v>21120.61</v>
      </c>
      <c r="D185" s="89">
        <v>222852</v>
      </c>
      <c r="G185" s="252">
        <v>1704918.44</v>
      </c>
      <c r="H185" s="252">
        <v>285157.34999999998</v>
      </c>
      <c r="K185" s="232">
        <v>26420</v>
      </c>
      <c r="L185" s="232">
        <v>73519.8</v>
      </c>
      <c r="M185" s="232">
        <v>15120</v>
      </c>
      <c r="N185" s="232">
        <v>10830.76</v>
      </c>
      <c r="Q185" s="252">
        <v>175249.57</v>
      </c>
      <c r="R185" s="252">
        <v>4128965.53</v>
      </c>
      <c r="T185" s="73">
        <v>1451743.35</v>
      </c>
      <c r="U185" s="73">
        <v>260000</v>
      </c>
      <c r="V185" s="73">
        <v>825.62</v>
      </c>
      <c r="X185" s="73">
        <v>632170</v>
      </c>
      <c r="Z185" s="73">
        <v>978400</v>
      </c>
      <c r="AA185" s="90">
        <v>1147280</v>
      </c>
      <c r="AB185" s="90">
        <v>1680</v>
      </c>
      <c r="AD185" s="90">
        <v>972152.37</v>
      </c>
      <c r="AE185" s="90">
        <v>143220.19</v>
      </c>
    </row>
    <row r="186" spans="1:34" x14ac:dyDescent="0.2">
      <c r="A186" s="252" t="s">
        <v>26</v>
      </c>
      <c r="B186" s="89">
        <v>565763.69999999995</v>
      </c>
      <c r="C186" s="89">
        <v>17419.400000000001</v>
      </c>
      <c r="D186" s="89">
        <v>194479.77</v>
      </c>
      <c r="G186" s="252">
        <v>260860.36</v>
      </c>
      <c r="H186" s="252">
        <v>598984.64</v>
      </c>
      <c r="K186" s="232">
        <v>0</v>
      </c>
      <c r="L186" s="232">
        <v>65424.6</v>
      </c>
      <c r="M186" s="232">
        <v>31900</v>
      </c>
      <c r="N186" s="232">
        <v>12300.4</v>
      </c>
      <c r="O186" s="252">
        <v>37200</v>
      </c>
      <c r="Q186" s="252">
        <v>318617.68</v>
      </c>
      <c r="R186" s="252">
        <v>1898710.57</v>
      </c>
      <c r="T186" s="73">
        <v>1785021.14</v>
      </c>
      <c r="U186" s="73">
        <v>112040</v>
      </c>
      <c r="V186" s="73">
        <v>936.99</v>
      </c>
      <c r="X186" s="73">
        <v>1391009.5</v>
      </c>
      <c r="Z186" s="73">
        <v>45000</v>
      </c>
      <c r="AA186" s="90">
        <v>1950989.5</v>
      </c>
      <c r="AB186" s="90">
        <v>7850</v>
      </c>
      <c r="AD186" s="90">
        <v>695462.07</v>
      </c>
      <c r="AE186" s="90">
        <v>93098.11</v>
      </c>
    </row>
    <row r="187" spans="1:34" x14ac:dyDescent="0.2">
      <c r="A187" s="252" t="s">
        <v>27</v>
      </c>
      <c r="B187" s="89">
        <v>552238.5</v>
      </c>
      <c r="C187" s="89">
        <v>6967.16</v>
      </c>
      <c r="D187" s="89">
        <v>68275.740000000005</v>
      </c>
      <c r="G187" s="252">
        <v>167696.03</v>
      </c>
      <c r="H187" s="252">
        <v>619824.57999999996</v>
      </c>
      <c r="K187" s="232">
        <v>7500</v>
      </c>
      <c r="L187" s="232">
        <v>64679.38</v>
      </c>
      <c r="N187" s="232">
        <v>14178.1</v>
      </c>
      <c r="Q187" s="252">
        <v>-651194.34</v>
      </c>
      <c r="R187" s="252">
        <v>2242933.0699999998</v>
      </c>
      <c r="T187" s="73">
        <v>1367212.12</v>
      </c>
      <c r="V187" s="73">
        <v>762.7</v>
      </c>
      <c r="X187" s="73">
        <v>1166968.3999999999</v>
      </c>
      <c r="Z187" s="73">
        <v>91200</v>
      </c>
      <c r="AA187" s="90">
        <v>1722626.4</v>
      </c>
      <c r="AB187" s="90">
        <v>4625</v>
      </c>
      <c r="AD187" s="90">
        <v>741350.67</v>
      </c>
      <c r="AE187" s="90">
        <v>220760.6</v>
      </c>
      <c r="AG187" s="90">
        <v>87451.8</v>
      </c>
    </row>
    <row r="188" spans="1:34" x14ac:dyDescent="0.2">
      <c r="A188" s="252" t="s">
        <v>2794</v>
      </c>
      <c r="B188" s="89">
        <v>151013.43</v>
      </c>
      <c r="C188" s="89">
        <v>22262.5</v>
      </c>
      <c r="D188" s="89">
        <v>128731.22</v>
      </c>
      <c r="G188" s="252">
        <v>803036.35</v>
      </c>
      <c r="H188" s="252">
        <v>383642.56</v>
      </c>
      <c r="K188" s="232">
        <v>22085</v>
      </c>
      <c r="L188" s="232">
        <v>58129.82</v>
      </c>
      <c r="M188" s="232">
        <v>2720</v>
      </c>
      <c r="N188" s="232">
        <v>11962.61</v>
      </c>
      <c r="Q188" s="252">
        <v>111278.68</v>
      </c>
      <c r="R188" s="252">
        <v>3605471.06</v>
      </c>
      <c r="T188" s="73">
        <v>1296582.26</v>
      </c>
      <c r="V188" s="73">
        <v>347.23</v>
      </c>
      <c r="X188" s="73">
        <v>845680</v>
      </c>
      <c r="Z188" s="73">
        <v>70800</v>
      </c>
      <c r="AA188" s="90">
        <v>1462880</v>
      </c>
      <c r="AB188" s="90">
        <v>4130</v>
      </c>
      <c r="AD188" s="90">
        <v>645196.01</v>
      </c>
      <c r="AE188" s="90">
        <v>223787.22</v>
      </c>
    </row>
    <row r="189" spans="1:34" x14ac:dyDescent="0.2">
      <c r="A189" s="252" t="s">
        <v>28</v>
      </c>
      <c r="B189" s="89">
        <v>1216441.31</v>
      </c>
      <c r="C189" s="89">
        <v>5597.49</v>
      </c>
      <c r="D189" s="89">
        <v>253545.93</v>
      </c>
      <c r="G189" s="252">
        <v>2001187.65</v>
      </c>
      <c r="H189" s="252">
        <v>389147.62</v>
      </c>
      <c r="K189" s="232">
        <v>1200</v>
      </c>
      <c r="L189" s="232">
        <v>75930.94</v>
      </c>
      <c r="M189" s="232">
        <v>6000</v>
      </c>
      <c r="N189" s="232">
        <v>46296.75</v>
      </c>
      <c r="Q189" s="252">
        <v>384122.99</v>
      </c>
      <c r="R189" s="252">
        <v>3600900</v>
      </c>
      <c r="T189" s="73">
        <v>1982463.04</v>
      </c>
      <c r="V189" s="73">
        <v>1210.92</v>
      </c>
      <c r="X189" s="73">
        <v>1051168.6000000001</v>
      </c>
      <c r="Z189" s="73">
        <v>526850</v>
      </c>
      <c r="AA189" s="90">
        <v>1601907.6</v>
      </c>
      <c r="AB189" s="90">
        <v>370</v>
      </c>
      <c r="AD189" s="90">
        <v>733341.79</v>
      </c>
      <c r="AE189" s="90">
        <v>294276.68</v>
      </c>
    </row>
    <row r="190" spans="1:34" x14ac:dyDescent="0.2">
      <c r="A190" s="252" t="s">
        <v>2753</v>
      </c>
      <c r="B190" s="89">
        <v>727061.42</v>
      </c>
      <c r="C190" s="89">
        <v>4106</v>
      </c>
      <c r="D190" s="89">
        <v>106631.13</v>
      </c>
      <c r="G190" s="252">
        <v>694006.08</v>
      </c>
      <c r="H190" s="252">
        <v>68006.91</v>
      </c>
      <c r="L190" s="232">
        <v>29871</v>
      </c>
      <c r="N190" s="232">
        <v>3750</v>
      </c>
      <c r="Q190" s="252">
        <v>70666.070000000007</v>
      </c>
      <c r="R190" s="252">
        <v>2938659.03</v>
      </c>
      <c r="T190" s="73">
        <v>1020904.37</v>
      </c>
      <c r="U190" s="73">
        <v>234130</v>
      </c>
      <c r="V190" s="73">
        <v>701.62</v>
      </c>
      <c r="X190" s="73">
        <v>1120697.5900000001</v>
      </c>
      <c r="Z190" s="73">
        <v>4500</v>
      </c>
      <c r="AA190" s="90">
        <v>1373626.59</v>
      </c>
      <c r="AD190" s="90">
        <v>324595.55</v>
      </c>
      <c r="AE190" s="90">
        <v>143695.12</v>
      </c>
    </row>
    <row r="191" spans="1:34" x14ac:dyDescent="0.2">
      <c r="A191" s="252" t="s">
        <v>2754</v>
      </c>
      <c r="B191" s="89">
        <v>311005.59999999998</v>
      </c>
      <c r="C191" s="89">
        <v>1275</v>
      </c>
      <c r="D191" s="89">
        <v>180588.23</v>
      </c>
      <c r="G191" s="252">
        <v>1784289.6</v>
      </c>
      <c r="H191" s="252">
        <v>616181.34</v>
      </c>
      <c r="L191" s="232">
        <v>58615.61</v>
      </c>
      <c r="N191" s="232">
        <v>1322.4</v>
      </c>
      <c r="Q191" s="252">
        <v>15200</v>
      </c>
      <c r="R191" s="252">
        <v>309271.51</v>
      </c>
      <c r="T191" s="73">
        <v>1016493.27</v>
      </c>
      <c r="V191" s="73">
        <v>953.16</v>
      </c>
      <c r="X191" s="73">
        <v>999661</v>
      </c>
      <c r="Z191" s="73">
        <v>94500</v>
      </c>
      <c r="AA191" s="90">
        <v>1285681</v>
      </c>
      <c r="AD191" s="90">
        <v>424174.19</v>
      </c>
      <c r="AE191" s="90">
        <v>20522.919999999998</v>
      </c>
    </row>
    <row r="192" spans="1:34" x14ac:dyDescent="0.2">
      <c r="A192" s="252" t="s">
        <v>2755</v>
      </c>
      <c r="B192" s="89">
        <v>435140.29</v>
      </c>
      <c r="C192" s="89">
        <v>2600</v>
      </c>
      <c r="D192" s="89">
        <v>83964.55</v>
      </c>
      <c r="G192" s="252">
        <v>2542761.92</v>
      </c>
      <c r="H192" s="252">
        <v>287582.11</v>
      </c>
      <c r="K192" s="232">
        <v>0</v>
      </c>
      <c r="L192" s="232">
        <v>58007</v>
      </c>
      <c r="N192" s="232">
        <v>30.84</v>
      </c>
      <c r="Q192" s="252">
        <v>154894.44</v>
      </c>
      <c r="R192" s="252">
        <v>2920045.89</v>
      </c>
      <c r="T192" s="73">
        <v>1402157.86</v>
      </c>
      <c r="V192" s="73">
        <v>427.89</v>
      </c>
      <c r="X192" s="73">
        <v>1585876.65</v>
      </c>
      <c r="Z192" s="73">
        <v>17240</v>
      </c>
      <c r="AA192" s="90">
        <v>2058876.65</v>
      </c>
      <c r="AD192" s="90">
        <v>489226.17</v>
      </c>
      <c r="AE192" s="90">
        <v>284038.73</v>
      </c>
    </row>
    <row r="193" spans="1:32" x14ac:dyDescent="0.2">
      <c r="A193" s="252" t="s">
        <v>2756</v>
      </c>
      <c r="B193" s="89">
        <v>723189.04</v>
      </c>
      <c r="C193" s="89">
        <v>418</v>
      </c>
      <c r="D193" s="89">
        <v>82373.070000000007</v>
      </c>
      <c r="G193" s="252">
        <v>473509.19</v>
      </c>
      <c r="H193" s="252">
        <v>416407.82</v>
      </c>
      <c r="K193" s="232">
        <v>0</v>
      </c>
      <c r="L193" s="232">
        <v>35120</v>
      </c>
      <c r="N193" s="232">
        <v>0</v>
      </c>
      <c r="Q193" s="252">
        <v>48312.09</v>
      </c>
      <c r="R193" s="252">
        <v>2662416.9900000002</v>
      </c>
      <c r="T193" s="73">
        <v>1031525.79</v>
      </c>
      <c r="U193" s="73">
        <v>223874</v>
      </c>
      <c r="V193" s="73">
        <v>873.43</v>
      </c>
      <c r="X193" s="73">
        <v>622692</v>
      </c>
      <c r="Z193" s="73">
        <v>21000</v>
      </c>
      <c r="AA193" s="90">
        <v>880132</v>
      </c>
      <c r="AD193" s="90">
        <v>456025.74</v>
      </c>
      <c r="AE193" s="90">
        <v>119893.44</v>
      </c>
    </row>
    <row r="194" spans="1:32" x14ac:dyDescent="0.2">
      <c r="A194" s="252" t="s">
        <v>2757</v>
      </c>
      <c r="B194" s="89">
        <v>1082183.83</v>
      </c>
      <c r="C194" s="89">
        <v>0</v>
      </c>
      <c r="D194" s="89">
        <v>40739.519999999997</v>
      </c>
      <c r="G194" s="252">
        <v>242943.95</v>
      </c>
      <c r="H194" s="252">
        <v>276750.7</v>
      </c>
      <c r="K194" s="232">
        <v>0</v>
      </c>
      <c r="L194" s="232">
        <v>45380</v>
      </c>
      <c r="N194" s="232">
        <v>754.81</v>
      </c>
      <c r="Q194" s="252">
        <v>18000</v>
      </c>
      <c r="R194" s="252">
        <v>2577037.9500000002</v>
      </c>
      <c r="T194" s="73">
        <v>1395709.04</v>
      </c>
      <c r="U194" s="73">
        <v>141330</v>
      </c>
      <c r="V194" s="73">
        <v>1150.96</v>
      </c>
      <c r="X194" s="73">
        <v>360535</v>
      </c>
      <c r="AA194" s="90">
        <v>819804</v>
      </c>
      <c r="AD194" s="90">
        <v>459848.04</v>
      </c>
      <c r="AE194" s="90">
        <v>125180.49</v>
      </c>
    </row>
    <row r="195" spans="1:32" x14ac:dyDescent="0.2">
      <c r="A195" s="252" t="s">
        <v>2758</v>
      </c>
      <c r="B195" s="89">
        <v>1491801.48</v>
      </c>
      <c r="C195" s="89">
        <v>16980</v>
      </c>
      <c r="D195" s="89">
        <v>98122.32</v>
      </c>
      <c r="E195" s="89">
        <v>2032.96</v>
      </c>
      <c r="G195" s="252">
        <v>703180.89</v>
      </c>
      <c r="H195" s="252">
        <v>615380.46</v>
      </c>
      <c r="L195" s="232">
        <v>48050</v>
      </c>
      <c r="N195" s="232">
        <v>0</v>
      </c>
      <c r="Q195" s="252">
        <v>554040.53</v>
      </c>
      <c r="R195" s="252">
        <v>2987149.95</v>
      </c>
      <c r="T195" s="73">
        <v>1413436.34</v>
      </c>
      <c r="U195" s="73">
        <v>118032</v>
      </c>
      <c r="V195" s="73">
        <v>1984.22</v>
      </c>
      <c r="X195" s="73">
        <v>564080</v>
      </c>
      <c r="Z195" s="73">
        <v>78400</v>
      </c>
      <c r="AA195" s="90">
        <v>1032000</v>
      </c>
      <c r="AD195" s="90">
        <v>766756.56</v>
      </c>
      <c r="AE195" s="90">
        <v>240009.8</v>
      </c>
    </row>
    <row r="196" spans="1:32" x14ac:dyDescent="0.2">
      <c r="A196" s="252" t="s">
        <v>2759</v>
      </c>
      <c r="B196" s="89">
        <v>985309.56</v>
      </c>
      <c r="C196" s="89">
        <v>31695.65</v>
      </c>
      <c r="D196" s="89">
        <v>174152.28</v>
      </c>
      <c r="G196" s="252">
        <v>3291863.71</v>
      </c>
      <c r="H196" s="252">
        <v>310790.53000000003</v>
      </c>
      <c r="K196" s="232">
        <v>0</v>
      </c>
      <c r="M196" s="232">
        <v>51300</v>
      </c>
      <c r="N196" s="232">
        <v>2261.67</v>
      </c>
      <c r="Q196" s="252">
        <v>178471.18</v>
      </c>
      <c r="R196" s="252">
        <v>2987149.95</v>
      </c>
      <c r="T196" s="73">
        <v>1137556.68</v>
      </c>
      <c r="V196" s="73">
        <v>1433.48</v>
      </c>
      <c r="X196" s="73">
        <v>1245600</v>
      </c>
      <c r="AA196" s="90">
        <v>1309343</v>
      </c>
      <c r="AD196" s="90">
        <v>631432.77</v>
      </c>
      <c r="AE196" s="90">
        <v>4724.72</v>
      </c>
    </row>
    <row r="197" spans="1:32" x14ac:dyDescent="0.2">
      <c r="A197" s="252" t="s">
        <v>2760</v>
      </c>
      <c r="B197" s="89">
        <v>903976.62</v>
      </c>
      <c r="C197" s="89">
        <v>9833</v>
      </c>
      <c r="D197" s="89">
        <v>58782.25</v>
      </c>
      <c r="G197" s="252">
        <v>677430.74</v>
      </c>
      <c r="H197" s="252">
        <v>202458.15</v>
      </c>
      <c r="K197" s="232">
        <v>0</v>
      </c>
      <c r="L197" s="232">
        <v>30817</v>
      </c>
      <c r="N197" s="232">
        <v>1112.1500000000001</v>
      </c>
      <c r="Q197" s="252">
        <v>321933.95</v>
      </c>
      <c r="R197" s="252">
        <v>2090614.96</v>
      </c>
      <c r="T197" s="73">
        <v>1133054.83</v>
      </c>
      <c r="V197" s="73">
        <v>1506.82</v>
      </c>
      <c r="X197" s="73">
        <v>1061652.7</v>
      </c>
      <c r="Z197" s="73">
        <v>62300</v>
      </c>
      <c r="AA197" s="90">
        <v>1490082.7</v>
      </c>
      <c r="AD197" s="90">
        <v>622881.77</v>
      </c>
      <c r="AE197" s="90">
        <v>135891.76</v>
      </c>
      <c r="AF197" s="90">
        <v>0</v>
      </c>
    </row>
    <row r="198" spans="1:32" x14ac:dyDescent="0.2">
      <c r="A198" s="252" t="s">
        <v>2761</v>
      </c>
      <c r="B198" s="89">
        <v>1230355.6599999999</v>
      </c>
      <c r="C198" s="89">
        <v>288718.38</v>
      </c>
      <c r="D198" s="89">
        <v>99608.51</v>
      </c>
      <c r="G198" s="252">
        <v>552729.49</v>
      </c>
      <c r="H198" s="252">
        <v>586992.14</v>
      </c>
      <c r="L198" s="232">
        <v>89070</v>
      </c>
      <c r="N198" s="232">
        <v>2546.1999999999998</v>
      </c>
      <c r="Q198" s="252">
        <v>-40532.050000000003</v>
      </c>
      <c r="R198" s="252">
        <v>433496.95</v>
      </c>
      <c r="T198" s="73">
        <v>1842366.64</v>
      </c>
      <c r="U198" s="73">
        <v>71600</v>
      </c>
      <c r="V198" s="73">
        <v>1669.75</v>
      </c>
      <c r="X198" s="73">
        <v>1065760</v>
      </c>
      <c r="Z198" s="73">
        <v>95900</v>
      </c>
      <c r="AA198" s="90">
        <v>1442235</v>
      </c>
      <c r="AB198" s="90">
        <v>4736</v>
      </c>
      <c r="AD198" s="90">
        <v>850623.01</v>
      </c>
      <c r="AE198" s="90">
        <v>150032.29999999999</v>
      </c>
    </row>
    <row r="199" spans="1:32" x14ac:dyDescent="0.2">
      <c r="A199" s="252" t="s">
        <v>2762</v>
      </c>
      <c r="B199" s="89">
        <v>763354.36</v>
      </c>
      <c r="C199" s="89">
        <v>0</v>
      </c>
      <c r="D199" s="89">
        <v>106326.89</v>
      </c>
      <c r="E199" s="89">
        <v>7374</v>
      </c>
      <c r="G199" s="252">
        <v>997584.08</v>
      </c>
      <c r="H199" s="252">
        <v>-673311.94</v>
      </c>
      <c r="K199" s="232">
        <v>38500</v>
      </c>
      <c r="L199" s="232">
        <v>109916.63</v>
      </c>
      <c r="M199" s="232">
        <v>7640</v>
      </c>
      <c r="Q199" s="252">
        <v>-1731260.95</v>
      </c>
      <c r="R199" s="252">
        <v>4047651.72</v>
      </c>
      <c r="T199" s="73">
        <v>537407.44999999995</v>
      </c>
      <c r="V199" s="73">
        <v>1541.09</v>
      </c>
      <c r="X199" s="73">
        <v>1065920</v>
      </c>
      <c r="AA199" s="90">
        <v>1266920</v>
      </c>
      <c r="AC199" s="90">
        <v>7744</v>
      </c>
      <c r="AD199" s="90">
        <v>401768.79</v>
      </c>
      <c r="AE199" s="90">
        <v>999916.48</v>
      </c>
    </row>
    <row r="200" spans="1:32" x14ac:dyDescent="0.2">
      <c r="A200" s="252" t="s">
        <v>2763</v>
      </c>
      <c r="B200" s="89">
        <v>499559.25</v>
      </c>
      <c r="C200" s="89">
        <v>0</v>
      </c>
      <c r="D200" s="89">
        <v>80060.98</v>
      </c>
      <c r="E200" s="89">
        <v>0</v>
      </c>
      <c r="G200" s="252">
        <v>799169.23</v>
      </c>
      <c r="H200" s="252">
        <v>290947.34999999998</v>
      </c>
      <c r="K200" s="232">
        <v>3500</v>
      </c>
      <c r="L200" s="232">
        <v>85950.73</v>
      </c>
      <c r="Q200" s="252">
        <v>875921.81</v>
      </c>
      <c r="R200" s="252">
        <v>769808.6</v>
      </c>
      <c r="T200" s="73">
        <v>681807.51</v>
      </c>
      <c r="V200" s="73">
        <v>1000.18</v>
      </c>
      <c r="X200" s="73">
        <v>797467</v>
      </c>
      <c r="AA200" s="90">
        <v>1079957</v>
      </c>
      <c r="AD200" s="90">
        <v>363251</v>
      </c>
      <c r="AE200" s="90">
        <v>120298.72</v>
      </c>
    </row>
    <row r="201" spans="1:32" x14ac:dyDescent="0.2">
      <c r="A201" s="252" t="s">
        <v>2764</v>
      </c>
      <c r="B201" s="89">
        <v>315051.46000000002</v>
      </c>
      <c r="C201" s="89">
        <v>138759.38</v>
      </c>
      <c r="D201" s="89">
        <v>66703.94</v>
      </c>
      <c r="E201" s="89">
        <v>0</v>
      </c>
      <c r="G201" s="252">
        <v>970545.76</v>
      </c>
      <c r="H201" s="252">
        <v>169626.15</v>
      </c>
      <c r="K201" s="232">
        <v>8500</v>
      </c>
      <c r="L201" s="232">
        <v>25350</v>
      </c>
      <c r="M201" s="232">
        <v>57679</v>
      </c>
      <c r="Q201" s="252">
        <v>1838407.9</v>
      </c>
      <c r="T201" s="73">
        <v>760398.17</v>
      </c>
      <c r="U201" s="73">
        <v>486480</v>
      </c>
      <c r="V201" s="73">
        <v>636.15</v>
      </c>
      <c r="X201" s="73">
        <v>818272</v>
      </c>
      <c r="AA201" s="90">
        <v>1252862</v>
      </c>
      <c r="AD201" s="90">
        <v>727403.97</v>
      </c>
      <c r="AE201" s="90">
        <v>108250</v>
      </c>
    </row>
    <row r="202" spans="1:32" x14ac:dyDescent="0.2">
      <c r="A202" s="252" t="s">
        <v>2765</v>
      </c>
      <c r="B202" s="89">
        <v>134791.69</v>
      </c>
      <c r="C202" s="89">
        <v>0</v>
      </c>
      <c r="D202" s="89">
        <v>36528.15</v>
      </c>
      <c r="E202" s="89">
        <v>0</v>
      </c>
      <c r="G202" s="252">
        <v>953698.44</v>
      </c>
      <c r="H202" s="252">
        <v>313761.64</v>
      </c>
      <c r="K202" s="232">
        <v>12900</v>
      </c>
      <c r="L202" s="232">
        <v>40000</v>
      </c>
      <c r="Q202" s="252">
        <v>-537437.31000000006</v>
      </c>
      <c r="R202" s="252">
        <v>2464354.4300000002</v>
      </c>
      <c r="T202" s="73">
        <v>592345.18999999994</v>
      </c>
      <c r="U202" s="73">
        <v>45000</v>
      </c>
      <c r="V202" s="73">
        <v>470.54</v>
      </c>
      <c r="X202" s="73">
        <v>657622</v>
      </c>
      <c r="AA202" s="90">
        <v>960302</v>
      </c>
      <c r="AD202" s="90">
        <v>295017.37</v>
      </c>
      <c r="AE202" s="90">
        <v>235088.99</v>
      </c>
    </row>
    <row r="203" spans="1:32" x14ac:dyDescent="0.2">
      <c r="A203" s="252" t="s">
        <v>2766</v>
      </c>
      <c r="B203" s="89">
        <v>537496.75</v>
      </c>
      <c r="C203" s="89">
        <v>0</v>
      </c>
      <c r="D203" s="89">
        <v>191750.73</v>
      </c>
      <c r="G203" s="252">
        <v>1320866.17</v>
      </c>
      <c r="H203" s="252">
        <v>200427.65</v>
      </c>
      <c r="K203" s="232">
        <v>83044</v>
      </c>
      <c r="L203" s="232">
        <v>132100</v>
      </c>
      <c r="Q203" s="252">
        <v>1079706.33</v>
      </c>
      <c r="R203" s="252">
        <v>1488605.78</v>
      </c>
      <c r="T203" s="73">
        <v>533292.22</v>
      </c>
      <c r="V203" s="73">
        <v>1152.1199999999999</v>
      </c>
      <c r="X203" s="73">
        <v>1073432</v>
      </c>
      <c r="AA203" s="90">
        <v>1517192</v>
      </c>
      <c r="AD203" s="90">
        <v>367462.92</v>
      </c>
      <c r="AE203" s="90">
        <v>209026.54</v>
      </c>
    </row>
    <row r="204" spans="1:32" x14ac:dyDescent="0.2">
      <c r="A204" s="252" t="s">
        <v>2767</v>
      </c>
      <c r="B204" s="89">
        <v>555412.1</v>
      </c>
      <c r="C204" s="89">
        <v>900</v>
      </c>
      <c r="D204" s="89">
        <v>13996.3</v>
      </c>
      <c r="E204" s="89">
        <v>1415</v>
      </c>
      <c r="G204" s="252">
        <v>239718.88</v>
      </c>
      <c r="H204" s="252">
        <v>130756.47</v>
      </c>
      <c r="K204" s="232">
        <v>55550</v>
      </c>
      <c r="L204" s="232">
        <v>22183.88</v>
      </c>
      <c r="M204" s="232">
        <v>400</v>
      </c>
      <c r="Q204" s="252">
        <v>-1592681.02</v>
      </c>
      <c r="R204" s="252">
        <v>2328715.77</v>
      </c>
      <c r="T204" s="73">
        <v>431802.51</v>
      </c>
      <c r="U204" s="73">
        <v>205800</v>
      </c>
      <c r="V204" s="73">
        <v>940.05</v>
      </c>
      <c r="X204" s="73">
        <v>834960</v>
      </c>
      <c r="AA204" s="90">
        <v>973680</v>
      </c>
      <c r="AD204" s="90">
        <v>309730.09999999998</v>
      </c>
      <c r="AE204" s="90">
        <v>52181.34</v>
      </c>
    </row>
    <row r="205" spans="1:32" x14ac:dyDescent="0.2">
      <c r="A205" s="252" t="s">
        <v>2768</v>
      </c>
      <c r="B205" s="89">
        <v>691701.49</v>
      </c>
      <c r="C205" s="89">
        <v>0</v>
      </c>
      <c r="D205" s="89">
        <v>147003.4</v>
      </c>
      <c r="G205" s="252">
        <v>2285045.6</v>
      </c>
      <c r="H205" s="252">
        <v>411274.86</v>
      </c>
      <c r="K205" s="232">
        <v>13500</v>
      </c>
      <c r="L205" s="232">
        <v>23160</v>
      </c>
      <c r="Q205" s="252">
        <v>-320180.18</v>
      </c>
      <c r="R205" s="252">
        <v>4119895.74</v>
      </c>
      <c r="T205" s="73">
        <v>383182.86</v>
      </c>
      <c r="V205" s="73">
        <v>1597.43</v>
      </c>
      <c r="X205" s="73">
        <v>885591</v>
      </c>
      <c r="AA205" s="90">
        <v>1041304.5</v>
      </c>
      <c r="AD205" s="90">
        <v>429297.72</v>
      </c>
      <c r="AE205" s="90">
        <v>60450.78</v>
      </c>
    </row>
    <row r="206" spans="1:32" x14ac:dyDescent="0.2">
      <c r="A206" s="252" t="s">
        <v>2792</v>
      </c>
      <c r="B206" s="89">
        <v>787830.57</v>
      </c>
      <c r="C206" s="89">
        <v>30442.95</v>
      </c>
      <c r="D206" s="89">
        <v>117808.81</v>
      </c>
      <c r="G206" s="252">
        <v>607816.46</v>
      </c>
      <c r="H206" s="252">
        <v>40836.58</v>
      </c>
      <c r="K206" s="232">
        <v>22600</v>
      </c>
      <c r="L206" s="232">
        <v>68835.59</v>
      </c>
      <c r="Q206" s="252">
        <v>-1374289.93</v>
      </c>
      <c r="R206" s="252">
        <v>2992215.82</v>
      </c>
      <c r="T206" s="73">
        <v>689762.65</v>
      </c>
      <c r="V206" s="73">
        <v>1328.07</v>
      </c>
      <c r="X206" s="73">
        <v>1604250</v>
      </c>
      <c r="AA206" s="90">
        <v>1759615</v>
      </c>
      <c r="AC206" s="90">
        <v>7552</v>
      </c>
      <c r="AD206" s="90">
        <v>350957.16</v>
      </c>
      <c r="AE206" s="90">
        <v>179332.41</v>
      </c>
    </row>
    <row r="207" spans="1:32" x14ac:dyDescent="0.2">
      <c r="A207" s="252" t="s">
        <v>2803</v>
      </c>
      <c r="B207" s="89">
        <v>224271.27</v>
      </c>
      <c r="C207" s="89">
        <v>5400</v>
      </c>
      <c r="D207" s="89">
        <v>22335.64</v>
      </c>
      <c r="G207" s="252">
        <v>1223167.58</v>
      </c>
      <c r="H207" s="252">
        <v>192182.14</v>
      </c>
      <c r="K207" s="232">
        <v>4800</v>
      </c>
      <c r="L207" s="232">
        <v>23643.759999999998</v>
      </c>
      <c r="Q207" s="252">
        <v>1010547.35</v>
      </c>
      <c r="R207" s="252">
        <v>889745.48</v>
      </c>
      <c r="T207" s="73">
        <v>320308.65999999997</v>
      </c>
      <c r="U207" s="73">
        <v>91600</v>
      </c>
      <c r="V207" s="73">
        <v>393.64</v>
      </c>
      <c r="AA207" s="90">
        <v>85670</v>
      </c>
      <c r="AC207" s="90">
        <v>11280</v>
      </c>
      <c r="AD207" s="90">
        <v>268859.45</v>
      </c>
      <c r="AE207" s="90">
        <v>105518.69</v>
      </c>
    </row>
    <row r="208" spans="1:32" x14ac:dyDescent="0.2">
      <c r="A208" s="252" t="s">
        <v>2769</v>
      </c>
      <c r="B208" s="89">
        <v>915665.12</v>
      </c>
      <c r="C208" s="89">
        <v>6400</v>
      </c>
      <c r="D208" s="89">
        <v>81803.070000000007</v>
      </c>
      <c r="G208" s="252">
        <v>1934998.87</v>
      </c>
      <c r="H208" s="252">
        <v>302814.52</v>
      </c>
      <c r="L208" s="232">
        <v>30420</v>
      </c>
      <c r="N208" s="232">
        <v>945</v>
      </c>
      <c r="Q208" s="252">
        <v>4422.49</v>
      </c>
      <c r="R208" s="252">
        <v>574807.30000000005</v>
      </c>
      <c r="T208" s="73">
        <v>1162008.51</v>
      </c>
      <c r="V208" s="73">
        <v>1327.9</v>
      </c>
      <c r="X208" s="73">
        <v>1269616</v>
      </c>
      <c r="Z208" s="73">
        <v>78597</v>
      </c>
      <c r="AA208" s="90">
        <v>1413063</v>
      </c>
      <c r="AD208" s="90">
        <v>493455.71</v>
      </c>
      <c r="AE208" s="90">
        <v>225168.2</v>
      </c>
    </row>
    <row r="209" spans="1:34" x14ac:dyDescent="0.2">
      <c r="A209" s="252" t="s">
        <v>2770</v>
      </c>
      <c r="B209" s="89">
        <v>534764.16</v>
      </c>
      <c r="C209" s="89">
        <v>17858</v>
      </c>
      <c r="D209" s="89">
        <v>53575.21</v>
      </c>
      <c r="G209" s="252">
        <v>-925307.77</v>
      </c>
      <c r="H209" s="252">
        <v>43523.68</v>
      </c>
      <c r="K209" s="232">
        <v>18750</v>
      </c>
      <c r="L209" s="232">
        <v>49831.29</v>
      </c>
      <c r="Q209" s="252">
        <v>4286</v>
      </c>
      <c r="R209" s="252">
        <v>2085517.75</v>
      </c>
      <c r="T209" s="73">
        <v>1037644.61</v>
      </c>
      <c r="V209" s="73">
        <v>885.46</v>
      </c>
      <c r="X209" s="73">
        <v>271022</v>
      </c>
      <c r="Z209" s="73">
        <v>63000</v>
      </c>
      <c r="AA209" s="90">
        <v>550659</v>
      </c>
      <c r="AD209" s="90">
        <v>404890.58</v>
      </c>
      <c r="AE209" s="90">
        <v>213099.14</v>
      </c>
    </row>
    <row r="210" spans="1:34" x14ac:dyDescent="0.2">
      <c r="A210" s="252" t="s">
        <v>2771</v>
      </c>
      <c r="B210" s="89">
        <v>1716245.85</v>
      </c>
      <c r="C210" s="89">
        <v>50486</v>
      </c>
      <c r="D210" s="89">
        <v>166980.41</v>
      </c>
      <c r="G210" s="252">
        <v>853240.49</v>
      </c>
      <c r="H210" s="252">
        <v>399345.42</v>
      </c>
      <c r="K210" s="232">
        <v>1000</v>
      </c>
      <c r="L210" s="232">
        <v>131855.93</v>
      </c>
      <c r="O210" s="252">
        <v>230744.26</v>
      </c>
      <c r="Q210" s="252">
        <v>733.36</v>
      </c>
      <c r="R210" s="252">
        <v>2982894.62</v>
      </c>
      <c r="T210" s="73">
        <v>1609394.95</v>
      </c>
      <c r="U210" s="73">
        <v>71250</v>
      </c>
      <c r="V210" s="73">
        <v>2293.6999999999998</v>
      </c>
      <c r="X210" s="73">
        <v>1530107</v>
      </c>
      <c r="Z210" s="73">
        <v>116900</v>
      </c>
      <c r="AA210" s="90">
        <v>1939880</v>
      </c>
      <c r="AD210" s="90">
        <v>614077.89</v>
      </c>
      <c r="AE210" s="90">
        <v>154853.72</v>
      </c>
    </row>
    <row r="211" spans="1:34" x14ac:dyDescent="0.2">
      <c r="A211" s="252" t="s">
        <v>2795</v>
      </c>
      <c r="B211" s="89">
        <v>606374.68000000005</v>
      </c>
      <c r="C211" s="89">
        <v>2510</v>
      </c>
      <c r="D211" s="89">
        <v>111586.52</v>
      </c>
      <c r="G211" s="252">
        <v>2138776.0099999998</v>
      </c>
      <c r="H211" s="252">
        <v>174768.64000000001</v>
      </c>
      <c r="K211" s="232">
        <v>0</v>
      </c>
      <c r="L211" s="232">
        <v>33340</v>
      </c>
      <c r="Q211" s="252">
        <v>119881.43</v>
      </c>
      <c r="R211" s="252">
        <v>2454994.11</v>
      </c>
      <c r="T211" s="73">
        <v>1058863.3400000001</v>
      </c>
      <c r="V211" s="73">
        <v>756.25</v>
      </c>
      <c r="X211" s="73">
        <v>1068702.3</v>
      </c>
      <c r="Z211" s="73">
        <v>139888</v>
      </c>
      <c r="AA211" s="90">
        <v>1261936.3</v>
      </c>
      <c r="AD211" s="90">
        <v>535177.27</v>
      </c>
      <c r="AE211" s="90">
        <v>171001.07</v>
      </c>
    </row>
    <row r="212" spans="1:34" x14ac:dyDescent="0.2">
      <c r="A212" s="252" t="s">
        <v>2772</v>
      </c>
      <c r="B212" s="89">
        <v>1338106.8</v>
      </c>
      <c r="C212" s="89">
        <v>243549.34</v>
      </c>
      <c r="D212" s="89">
        <v>125634.99</v>
      </c>
      <c r="G212" s="252">
        <v>1456488.7</v>
      </c>
      <c r="H212" s="252">
        <v>389156.23</v>
      </c>
      <c r="K212" s="232">
        <v>92168</v>
      </c>
      <c r="L212" s="232">
        <v>96517.72</v>
      </c>
      <c r="N212" s="232">
        <v>136.78</v>
      </c>
      <c r="Q212" s="252">
        <v>3281871.5</v>
      </c>
      <c r="T212" s="73">
        <v>1535063.04</v>
      </c>
      <c r="U212" s="73">
        <v>99500</v>
      </c>
      <c r="V212" s="73">
        <v>2100.37</v>
      </c>
      <c r="X212" s="73">
        <v>1014750</v>
      </c>
      <c r="Z212" s="73">
        <v>7020</v>
      </c>
      <c r="AA212" s="90">
        <v>1405710</v>
      </c>
      <c r="AB212" s="90">
        <v>1540</v>
      </c>
      <c r="AD212" s="90">
        <v>911568.67</v>
      </c>
      <c r="AE212" s="90">
        <v>157837.68</v>
      </c>
      <c r="AF212" s="90">
        <v>75221</v>
      </c>
    </row>
    <row r="213" spans="1:34" x14ac:dyDescent="0.2">
      <c r="A213" s="252" t="s">
        <v>2773</v>
      </c>
      <c r="B213" s="89">
        <v>792255.69</v>
      </c>
      <c r="C213" s="89">
        <v>16807.5</v>
      </c>
      <c r="D213" s="89">
        <v>141002.82999999999</v>
      </c>
      <c r="G213" s="252">
        <v>582935.66</v>
      </c>
      <c r="H213" s="252">
        <v>448309.4</v>
      </c>
      <c r="K213" s="232">
        <v>0</v>
      </c>
      <c r="L213" s="232">
        <v>41081.81</v>
      </c>
      <c r="N213" s="232">
        <v>110.46</v>
      </c>
      <c r="Q213" s="252">
        <v>1733966.78</v>
      </c>
      <c r="T213" s="73">
        <v>182213.58</v>
      </c>
      <c r="V213" s="73">
        <v>982.51</v>
      </c>
      <c r="X213" s="73">
        <v>736000</v>
      </c>
      <c r="Z213" s="73">
        <v>967143.06</v>
      </c>
      <c r="AA213" s="90">
        <v>1121120</v>
      </c>
      <c r="AD213" s="90">
        <v>409009.03</v>
      </c>
      <c r="AE213" s="90">
        <v>105429.18</v>
      </c>
      <c r="AF213" s="90">
        <v>12440</v>
      </c>
      <c r="AH213" s="90">
        <v>7449.91</v>
      </c>
    </row>
    <row r="214" spans="1:34" x14ac:dyDescent="0.2">
      <c r="A214" s="252" t="s">
        <v>2774</v>
      </c>
      <c r="B214" s="89">
        <v>954515</v>
      </c>
      <c r="C214" s="89">
        <v>302174.5</v>
      </c>
      <c r="D214" s="89">
        <v>96178.08</v>
      </c>
      <c r="G214" s="252">
        <v>1883191.45</v>
      </c>
      <c r="H214" s="252">
        <v>95227.41</v>
      </c>
      <c r="K214" s="232">
        <v>5556</v>
      </c>
      <c r="L214" s="232">
        <v>195614.73</v>
      </c>
      <c r="Q214" s="252">
        <v>2788476.86</v>
      </c>
      <c r="T214" s="73">
        <v>1187182.31</v>
      </c>
      <c r="X214" s="73">
        <v>566020</v>
      </c>
      <c r="Z214" s="73">
        <v>56400</v>
      </c>
      <c r="AA214" s="90">
        <v>967492</v>
      </c>
      <c r="AB214" s="90">
        <v>5410</v>
      </c>
      <c r="AD214" s="90">
        <v>340150.1</v>
      </c>
      <c r="AE214" s="90">
        <v>127845.36</v>
      </c>
    </row>
    <row r="215" spans="1:34" x14ac:dyDescent="0.2">
      <c r="A215" s="252" t="s">
        <v>2775</v>
      </c>
      <c r="B215" s="89">
        <v>1812063.07</v>
      </c>
      <c r="C215" s="89">
        <v>32761.919999999998</v>
      </c>
      <c r="D215" s="89">
        <v>179637.06</v>
      </c>
      <c r="G215" s="252">
        <v>1861099.82</v>
      </c>
      <c r="H215" s="252">
        <v>1000772.77</v>
      </c>
      <c r="K215" s="232">
        <v>34500</v>
      </c>
      <c r="L215" s="232">
        <v>58414.99</v>
      </c>
      <c r="N215" s="232">
        <v>1995.28</v>
      </c>
      <c r="Q215" s="252">
        <v>-787794.2</v>
      </c>
      <c r="R215" s="252">
        <v>5060758.04</v>
      </c>
      <c r="T215" s="73">
        <v>2118754.2400000002</v>
      </c>
      <c r="U215" s="73">
        <v>279043</v>
      </c>
      <c r="V215" s="73">
        <v>2655.44</v>
      </c>
      <c r="W215" s="73">
        <v>1295</v>
      </c>
      <c r="X215" s="73">
        <v>1377820</v>
      </c>
      <c r="Z215" s="73">
        <v>87000</v>
      </c>
      <c r="AA215" s="90">
        <v>2037408</v>
      </c>
      <c r="AC215" s="90">
        <v>6260</v>
      </c>
      <c r="AD215" s="90">
        <v>1077822.6200000001</v>
      </c>
      <c r="AE215" s="90">
        <v>183578.75</v>
      </c>
      <c r="AF215" s="90">
        <v>22257.08</v>
      </c>
      <c r="AH215" s="90">
        <v>3990</v>
      </c>
    </row>
    <row r="216" spans="1:34" x14ac:dyDescent="0.2">
      <c r="A216" s="252" t="s">
        <v>2796</v>
      </c>
      <c r="B216" s="89">
        <v>809401.57</v>
      </c>
      <c r="C216" s="89">
        <v>45436.5</v>
      </c>
      <c r="D216" s="89">
        <v>97116.08</v>
      </c>
      <c r="G216" s="252">
        <v>146749.43</v>
      </c>
      <c r="H216" s="252">
        <v>267384.28000000003</v>
      </c>
      <c r="K216" s="232">
        <v>0</v>
      </c>
      <c r="L216" s="232">
        <v>30032.76</v>
      </c>
      <c r="N216" s="232">
        <v>362.67</v>
      </c>
      <c r="Q216" s="252">
        <v>-715799.46</v>
      </c>
      <c r="R216" s="252">
        <v>1741122.88</v>
      </c>
      <c r="T216" s="73">
        <v>1000807.13</v>
      </c>
      <c r="U216" s="73">
        <v>13525</v>
      </c>
      <c r="V216" s="73">
        <v>1019.01</v>
      </c>
      <c r="X216" s="73">
        <v>689410</v>
      </c>
      <c r="Z216" s="73">
        <v>44500</v>
      </c>
      <c r="AA216" s="90">
        <v>1024043</v>
      </c>
      <c r="AB216" s="90">
        <v>4130</v>
      </c>
      <c r="AD216" s="90">
        <v>316760.62</v>
      </c>
      <c r="AE216" s="90">
        <v>83610.009999999995</v>
      </c>
      <c r="AF216" s="90">
        <v>997.5</v>
      </c>
    </row>
    <row r="217" spans="1:34" x14ac:dyDescent="0.2">
      <c r="A217" s="252" t="s">
        <v>2651</v>
      </c>
      <c r="B217" s="89">
        <v>491214.33</v>
      </c>
      <c r="C217" s="89">
        <v>29510.5</v>
      </c>
      <c r="D217" s="89">
        <v>81169</v>
      </c>
      <c r="G217" s="252">
        <v>908596.38</v>
      </c>
      <c r="H217" s="252">
        <v>740156.33</v>
      </c>
      <c r="L217" s="232">
        <v>48787.15</v>
      </c>
      <c r="N217" s="232">
        <v>576.97</v>
      </c>
      <c r="O217" s="252">
        <v>51750</v>
      </c>
      <c r="Q217" s="252">
        <v>145207.03</v>
      </c>
      <c r="R217" s="252">
        <v>3760347.17</v>
      </c>
      <c r="T217" s="73">
        <v>1817408.24</v>
      </c>
      <c r="U217" s="73">
        <v>220460</v>
      </c>
      <c r="V217" s="73">
        <v>758.07</v>
      </c>
      <c r="X217" s="73">
        <v>1030785</v>
      </c>
      <c r="Z217" s="73">
        <v>192300</v>
      </c>
      <c r="AA217" s="90">
        <v>1793155</v>
      </c>
      <c r="AD217" s="90">
        <v>853150.86</v>
      </c>
      <c r="AE217" s="90">
        <v>237405.3</v>
      </c>
    </row>
    <row r="218" spans="1:34" x14ac:dyDescent="0.2">
      <c r="A218" s="252" t="s">
        <v>2654</v>
      </c>
      <c r="B218" s="89">
        <v>396410.79</v>
      </c>
      <c r="C218" s="89">
        <v>4000</v>
      </c>
      <c r="D218" s="89">
        <v>73648.160000000003</v>
      </c>
      <c r="G218" s="252">
        <v>105651.83</v>
      </c>
      <c r="H218" s="252">
        <v>50383.44</v>
      </c>
      <c r="K218" s="232">
        <v>2905</v>
      </c>
      <c r="L218" s="232">
        <v>39365.18</v>
      </c>
      <c r="N218" s="232">
        <v>1222.8699999999999</v>
      </c>
      <c r="Q218" s="252">
        <v>63888.04</v>
      </c>
      <c r="R218" s="252">
        <v>2267172.48</v>
      </c>
      <c r="T218" s="73">
        <v>1045474.84</v>
      </c>
      <c r="U218" s="73">
        <v>91906</v>
      </c>
      <c r="V218" s="73">
        <v>457.15</v>
      </c>
      <c r="X218" s="73">
        <v>661833</v>
      </c>
      <c r="AA218" s="90">
        <v>1016648</v>
      </c>
      <c r="AD218" s="90">
        <v>382460.07</v>
      </c>
      <c r="AE218" s="90">
        <v>78948.740000000005</v>
      </c>
      <c r="AF218" s="90">
        <v>62509.81</v>
      </c>
    </row>
    <row r="219" spans="1:34" x14ac:dyDescent="0.2">
      <c r="A219" s="252" t="s">
        <v>2655</v>
      </c>
      <c r="B219" s="89">
        <v>524927.19999999995</v>
      </c>
      <c r="C219" s="89">
        <v>22654.75</v>
      </c>
      <c r="D219" s="89">
        <v>118117.67</v>
      </c>
      <c r="G219" s="252">
        <v>241081.08</v>
      </c>
      <c r="H219" s="252">
        <v>218313.1</v>
      </c>
      <c r="K219" s="232">
        <v>6550</v>
      </c>
      <c r="L219" s="232">
        <v>49151.28</v>
      </c>
      <c r="N219" s="232">
        <v>28160.55</v>
      </c>
      <c r="Q219" s="252">
        <v>41301.4</v>
      </c>
      <c r="R219" s="252">
        <v>1870864.76</v>
      </c>
      <c r="T219" s="73">
        <v>961979.3</v>
      </c>
      <c r="U219" s="73">
        <v>115900</v>
      </c>
      <c r="V219" s="73">
        <v>683.59</v>
      </c>
      <c r="X219" s="73">
        <v>1011568</v>
      </c>
      <c r="AA219" s="90">
        <v>1211015.6000000001</v>
      </c>
      <c r="AD219" s="90">
        <v>538312.11</v>
      </c>
      <c r="AE219" s="90">
        <v>152454.6</v>
      </c>
    </row>
    <row r="220" spans="1:34" x14ac:dyDescent="0.2">
      <c r="A220" s="252" t="s">
        <v>2659</v>
      </c>
      <c r="B220" s="89">
        <v>694604.09</v>
      </c>
      <c r="C220" s="89">
        <v>78754.600000000006</v>
      </c>
      <c r="D220" s="89">
        <v>412914.1</v>
      </c>
      <c r="G220" s="252">
        <v>529118.18000000005</v>
      </c>
      <c r="H220" s="252">
        <v>652141.54</v>
      </c>
      <c r="K220" s="232">
        <v>14070</v>
      </c>
      <c r="L220" s="232">
        <v>136678.41</v>
      </c>
      <c r="N220" s="232">
        <v>6951.65</v>
      </c>
      <c r="Q220" s="252">
        <v>-66854.13</v>
      </c>
      <c r="R220" s="252">
        <v>4524693.96</v>
      </c>
      <c r="T220" s="73">
        <v>3412343.91</v>
      </c>
      <c r="U220" s="73">
        <v>372025</v>
      </c>
      <c r="V220" s="73">
        <v>1385.8</v>
      </c>
      <c r="X220" s="73">
        <v>1087232.8</v>
      </c>
      <c r="AA220" s="90">
        <v>1876576.4</v>
      </c>
      <c r="AB220" s="90">
        <v>5000</v>
      </c>
      <c r="AD220" s="90">
        <v>1231210.3400000001</v>
      </c>
      <c r="AE220" s="90">
        <v>659193.71</v>
      </c>
      <c r="AH220" s="90">
        <v>478989</v>
      </c>
    </row>
  </sheetData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AS222"/>
  <sheetViews>
    <sheetView topLeftCell="AJ1" zoomScale="78" zoomScaleNormal="78" workbookViewId="0">
      <pane ySplit="3" topLeftCell="A4" activePane="bottomLeft" state="frozen"/>
      <selection pane="bottomLeft" activeCell="AQ11" sqref="AQ11"/>
    </sheetView>
  </sheetViews>
  <sheetFormatPr defaultColWidth="9" defaultRowHeight="14.25" x14ac:dyDescent="0.2"/>
  <cols>
    <col min="1" max="1" width="6.75" style="257" bestFit="1" customWidth="1"/>
    <col min="2" max="2" width="14.625" style="257" customWidth="1"/>
    <col min="3" max="3" width="7.5" style="257" bestFit="1" customWidth="1"/>
    <col min="4" max="4" width="44.625" style="257" bestFit="1" customWidth="1"/>
    <col min="5" max="5" width="33.125" style="252"/>
    <col min="6" max="9" width="33.125" style="89"/>
    <col min="10" max="14" width="33.125" style="252"/>
    <col min="15" max="18" width="33.125" style="232"/>
    <col min="19" max="22" width="33.125" style="252"/>
    <col min="23" max="30" width="33.125" style="73"/>
    <col min="31" max="38" width="33.125" style="90"/>
    <col min="39" max="39" width="16.5" style="267" bestFit="1" customWidth="1"/>
    <col min="40" max="40" width="15.25" style="268" bestFit="1" customWidth="1"/>
    <col min="41" max="41" width="15.25" style="292" bestFit="1" customWidth="1"/>
    <col min="42" max="42" width="18.125" style="287" bestFit="1" customWidth="1"/>
    <col min="43" max="43" width="19.375" style="295" bestFit="1" customWidth="1"/>
    <col min="44" max="44" width="15.25" style="269" bestFit="1" customWidth="1"/>
    <col min="45" max="45" width="17.875" style="294" bestFit="1" customWidth="1"/>
    <col min="46" max="16384" width="9" style="294"/>
  </cols>
  <sheetData>
    <row r="1" spans="1:44" x14ac:dyDescent="0.2">
      <c r="E1" s="252" t="s">
        <v>2456</v>
      </c>
      <c r="F1" s="89" t="s">
        <v>2457</v>
      </c>
      <c r="G1" s="89" t="s">
        <v>2458</v>
      </c>
      <c r="H1" s="89" t="s">
        <v>2459</v>
      </c>
      <c r="I1" s="89" t="s">
        <v>2597</v>
      </c>
      <c r="J1" s="252" t="s">
        <v>2598</v>
      </c>
      <c r="K1" s="252" t="s">
        <v>2460</v>
      </c>
      <c r="L1" s="252" t="s">
        <v>2461</v>
      </c>
      <c r="M1" s="252" t="s">
        <v>2462</v>
      </c>
      <c r="N1" s="252" t="s">
        <v>2599</v>
      </c>
      <c r="O1" s="232" t="s">
        <v>2463</v>
      </c>
      <c r="P1" s="232" t="s">
        <v>2464</v>
      </c>
      <c r="Q1" s="232" t="s">
        <v>2465</v>
      </c>
      <c r="R1" s="232" t="s">
        <v>2466</v>
      </c>
      <c r="S1" s="252" t="s">
        <v>2467</v>
      </c>
      <c r="T1" s="252" t="s">
        <v>2468</v>
      </c>
      <c r="U1" s="252" t="s">
        <v>2469</v>
      </c>
      <c r="V1" s="252" t="s">
        <v>2470</v>
      </c>
      <c r="W1" s="73" t="s">
        <v>3367</v>
      </c>
      <c r="X1" s="73" t="s">
        <v>2471</v>
      </c>
      <c r="Y1" s="73" t="s">
        <v>2472</v>
      </c>
      <c r="Z1" s="73" t="s">
        <v>2473</v>
      </c>
      <c r="AA1" s="73" t="s">
        <v>2474</v>
      </c>
      <c r="AB1" s="73" t="s">
        <v>2475</v>
      </c>
      <c r="AC1" s="73" t="s">
        <v>3368</v>
      </c>
      <c r="AD1" s="73" t="s">
        <v>2476</v>
      </c>
      <c r="AE1" s="90" t="s">
        <v>2477</v>
      </c>
      <c r="AF1" s="90" t="s">
        <v>2478</v>
      </c>
      <c r="AG1" s="90" t="s">
        <v>2479</v>
      </c>
      <c r="AH1" s="90" t="s">
        <v>2480</v>
      </c>
      <c r="AI1" s="90" t="s">
        <v>2481</v>
      </c>
      <c r="AJ1" s="90" t="s">
        <v>2600</v>
      </c>
      <c r="AK1" s="90" t="s">
        <v>2601</v>
      </c>
      <c r="AL1" s="90" t="s">
        <v>2482</v>
      </c>
      <c r="AM1" s="267" t="s">
        <v>6</v>
      </c>
      <c r="AN1" s="268" t="s">
        <v>7</v>
      </c>
      <c r="AO1" s="292" t="s">
        <v>8</v>
      </c>
      <c r="AP1" s="270" t="s">
        <v>9</v>
      </c>
      <c r="AQ1" s="293" t="s">
        <v>10</v>
      </c>
      <c r="AR1" s="272" t="s">
        <v>11</v>
      </c>
    </row>
    <row r="2" spans="1:44" x14ac:dyDescent="0.2">
      <c r="E2" s="252" t="s">
        <v>2483</v>
      </c>
      <c r="F2" s="89" t="s">
        <v>2484</v>
      </c>
      <c r="G2" s="89" t="s">
        <v>2485</v>
      </c>
      <c r="H2" s="89" t="s">
        <v>2486</v>
      </c>
      <c r="I2" s="89" t="s">
        <v>2602</v>
      </c>
      <c r="J2" s="252" t="s">
        <v>2603</v>
      </c>
      <c r="K2" s="252" t="s">
        <v>2487</v>
      </c>
      <c r="L2" s="252" t="s">
        <v>2488</v>
      </c>
      <c r="M2" s="252" t="s">
        <v>2489</v>
      </c>
      <c r="N2" s="252" t="s">
        <v>2604</v>
      </c>
      <c r="O2" s="232" t="s">
        <v>2490</v>
      </c>
      <c r="P2" s="232" t="s">
        <v>2491</v>
      </c>
      <c r="Q2" s="232" t="s">
        <v>2492</v>
      </c>
      <c r="R2" s="232" t="s">
        <v>2493</v>
      </c>
      <c r="S2" s="252" t="s">
        <v>2494</v>
      </c>
      <c r="T2" s="252" t="s">
        <v>2495</v>
      </c>
      <c r="U2" s="252" t="s">
        <v>2496</v>
      </c>
      <c r="V2" s="252" t="s">
        <v>2497</v>
      </c>
      <c r="W2" s="73" t="s">
        <v>3369</v>
      </c>
      <c r="X2" s="73" t="s">
        <v>2498</v>
      </c>
      <c r="Y2" s="73" t="s">
        <v>2499</v>
      </c>
      <c r="Z2" s="73" t="s">
        <v>2500</v>
      </c>
      <c r="AA2" s="73" t="s">
        <v>2501</v>
      </c>
      <c r="AB2" s="73" t="s">
        <v>2502</v>
      </c>
      <c r="AC2" s="73" t="s">
        <v>3370</v>
      </c>
      <c r="AD2" s="73" t="s">
        <v>2503</v>
      </c>
      <c r="AE2" s="90" t="s">
        <v>2504</v>
      </c>
      <c r="AF2" s="90" t="s">
        <v>2505</v>
      </c>
      <c r="AG2" s="90" t="s">
        <v>2506</v>
      </c>
      <c r="AH2" s="90" t="s">
        <v>2507</v>
      </c>
      <c r="AI2" s="90" t="s">
        <v>2508</v>
      </c>
      <c r="AJ2" s="90" t="s">
        <v>2605</v>
      </c>
      <c r="AK2" s="90" t="s">
        <v>2606</v>
      </c>
      <c r="AL2" s="90" t="s">
        <v>2509</v>
      </c>
    </row>
    <row r="3" spans="1:44" x14ac:dyDescent="0.2">
      <c r="B3" s="257" t="s">
        <v>55</v>
      </c>
      <c r="E3" s="252" t="s">
        <v>2510</v>
      </c>
      <c r="F3" s="89">
        <v>166698769.83000001</v>
      </c>
      <c r="G3" s="89">
        <v>16571590.619999999</v>
      </c>
      <c r="H3" s="89">
        <v>36361097.479999997</v>
      </c>
      <c r="I3" s="89">
        <v>10821.96</v>
      </c>
      <c r="J3" s="252">
        <v>0</v>
      </c>
      <c r="K3" s="252">
        <v>175177242.88</v>
      </c>
      <c r="L3" s="252">
        <v>84949550.159999996</v>
      </c>
      <c r="M3" s="252">
        <v>3500</v>
      </c>
      <c r="N3" s="252">
        <v>0</v>
      </c>
      <c r="O3" s="232">
        <v>2458529.8199999998</v>
      </c>
      <c r="P3" s="232">
        <v>15064295.859999999</v>
      </c>
      <c r="Q3" s="232">
        <v>3393822.12</v>
      </c>
      <c r="R3" s="232">
        <v>367101.31</v>
      </c>
      <c r="S3" s="252">
        <v>6938645.5</v>
      </c>
      <c r="T3" s="252">
        <v>-541803.63</v>
      </c>
      <c r="U3" s="252">
        <v>20490481.07</v>
      </c>
      <c r="V3" s="252">
        <v>509342364.31999999</v>
      </c>
      <c r="W3" s="73">
        <v>2280907.04</v>
      </c>
      <c r="X3" s="73">
        <v>278897237.79000002</v>
      </c>
      <c r="Y3" s="73">
        <v>19815297.530000001</v>
      </c>
      <c r="Z3" s="73">
        <v>246540.06</v>
      </c>
      <c r="AA3" s="73">
        <v>1385.62</v>
      </c>
      <c r="AB3" s="73">
        <v>215371927.61000001</v>
      </c>
      <c r="AC3" s="73">
        <v>29050</v>
      </c>
      <c r="AD3" s="73">
        <v>32220181.649999999</v>
      </c>
      <c r="AE3" s="90">
        <v>313564933.32999998</v>
      </c>
      <c r="AF3" s="90">
        <v>213343</v>
      </c>
      <c r="AG3" s="90">
        <v>134187</v>
      </c>
      <c r="AH3" s="90">
        <v>142802357.34999999</v>
      </c>
      <c r="AI3" s="90">
        <v>36064156.329999998</v>
      </c>
      <c r="AJ3" s="90">
        <v>329995.84999999998</v>
      </c>
      <c r="AK3" s="90">
        <v>1106184.8799999999</v>
      </c>
      <c r="AL3" s="90">
        <v>2425193.58</v>
      </c>
      <c r="AM3" s="267">
        <f t="shared" ref="AM3:AR3" si="0">SUM(AM4:AM222)</f>
        <v>219642279.88999999</v>
      </c>
      <c r="AN3" s="268">
        <f t="shared" si="0"/>
        <v>21283749.110000003</v>
      </c>
      <c r="AO3" s="292">
        <f t="shared" si="0"/>
        <v>198358530.78</v>
      </c>
      <c r="AP3" s="287">
        <f t="shared" si="0"/>
        <v>548862527.30000019</v>
      </c>
      <c r="AQ3" s="295">
        <f t="shared" si="0"/>
        <v>496640351.32000017</v>
      </c>
      <c r="AR3" s="269">
        <f t="shared" si="0"/>
        <v>52222175.979999997</v>
      </c>
    </row>
    <row r="4" spans="1:44" x14ac:dyDescent="0.2">
      <c r="D4" s="257" t="s">
        <v>12</v>
      </c>
      <c r="AM4" s="267">
        <f t="shared" ref="AM4:AM67" si="1">SUM(F4:I4)</f>
        <v>0</v>
      </c>
      <c r="AN4" s="268">
        <f t="shared" ref="AN4:AN67" si="2">SUM(O4:R4)</f>
        <v>0</v>
      </c>
      <c r="AO4" s="292">
        <f>AM4-AN4</f>
        <v>0</v>
      </c>
      <c r="AP4" s="287">
        <f>SUM(W4:AD4)</f>
        <v>0</v>
      </c>
      <c r="AQ4" s="295">
        <f>SUM(AE4:AL4)</f>
        <v>0</v>
      </c>
      <c r="AR4" s="269">
        <f>AP4-AQ4</f>
        <v>0</v>
      </c>
    </row>
    <row r="5" spans="1:44" x14ac:dyDescent="0.2">
      <c r="D5" s="257" t="s">
        <v>1419</v>
      </c>
      <c r="AM5" s="267">
        <f t="shared" si="1"/>
        <v>0</v>
      </c>
      <c r="AN5" s="268">
        <f t="shared" si="2"/>
        <v>0</v>
      </c>
      <c r="AO5" s="292">
        <f t="shared" ref="AO5:AO68" si="3">AM5-AN5</f>
        <v>0</v>
      </c>
      <c r="AP5" s="287">
        <f t="shared" ref="AP5:AP68" si="4">SUM(W5:AD5)</f>
        <v>0</v>
      </c>
      <c r="AQ5" s="295">
        <f t="shared" ref="AQ5:AQ68" si="5">SUM(AE5:AL5)</f>
        <v>0</v>
      </c>
      <c r="AR5" s="269">
        <f t="shared" ref="AR5:AR68" si="6">AP5-AQ5</f>
        <v>0</v>
      </c>
    </row>
    <row r="6" spans="1:44" x14ac:dyDescent="0.2">
      <c r="D6" s="257" t="s">
        <v>13</v>
      </c>
      <c r="AM6" s="267">
        <f t="shared" si="1"/>
        <v>0</v>
      </c>
      <c r="AN6" s="268">
        <f t="shared" si="2"/>
        <v>0</v>
      </c>
      <c r="AO6" s="292">
        <f t="shared" si="3"/>
        <v>0</v>
      </c>
      <c r="AP6" s="287">
        <f t="shared" si="4"/>
        <v>0</v>
      </c>
      <c r="AQ6" s="295">
        <f t="shared" si="5"/>
        <v>0</v>
      </c>
      <c r="AR6" s="269">
        <f t="shared" si="6"/>
        <v>0</v>
      </c>
    </row>
    <row r="7" spans="1:44" x14ac:dyDescent="0.2">
      <c r="D7" s="257" t="s">
        <v>14</v>
      </c>
      <c r="AM7" s="267">
        <f t="shared" si="1"/>
        <v>0</v>
      </c>
      <c r="AN7" s="268">
        <f t="shared" si="2"/>
        <v>0</v>
      </c>
      <c r="AO7" s="292">
        <f t="shared" si="3"/>
        <v>0</v>
      </c>
      <c r="AP7" s="287">
        <f t="shared" si="4"/>
        <v>0</v>
      </c>
      <c r="AQ7" s="295">
        <f t="shared" si="5"/>
        <v>0</v>
      </c>
      <c r="AR7" s="269">
        <f t="shared" si="6"/>
        <v>0</v>
      </c>
    </row>
    <row r="8" spans="1:44" x14ac:dyDescent="0.2">
      <c r="D8" s="257" t="s">
        <v>15</v>
      </c>
      <c r="E8" s="252" t="s">
        <v>12</v>
      </c>
      <c r="F8" s="89">
        <v>86362.54</v>
      </c>
      <c r="H8" s="89">
        <v>0</v>
      </c>
      <c r="K8" s="252">
        <v>364416.32</v>
      </c>
      <c r="L8" s="252">
        <v>261657.66</v>
      </c>
      <c r="R8" s="232">
        <v>32990</v>
      </c>
      <c r="V8" s="252">
        <v>-1436580.54</v>
      </c>
      <c r="W8" s="73">
        <v>2280907.04</v>
      </c>
      <c r="X8" s="73">
        <v>34171</v>
      </c>
      <c r="AA8" s="73">
        <v>90.62</v>
      </c>
      <c r="AB8" s="73">
        <v>965350</v>
      </c>
      <c r="AC8" s="73">
        <v>29050</v>
      </c>
      <c r="AD8" s="73">
        <v>197355.68</v>
      </c>
      <c r="AE8" s="90">
        <v>983470</v>
      </c>
      <c r="AF8" s="90">
        <v>5000</v>
      </c>
      <c r="AG8" s="90">
        <v>17500</v>
      </c>
      <c r="AH8" s="90">
        <v>138417.84</v>
      </c>
      <c r="AI8" s="90">
        <v>229079.44</v>
      </c>
      <c r="AM8" s="267">
        <f t="shared" si="1"/>
        <v>86362.54</v>
      </c>
      <c r="AN8" s="268">
        <f t="shared" si="2"/>
        <v>32990</v>
      </c>
      <c r="AO8" s="292">
        <f t="shared" si="3"/>
        <v>53372.539999999994</v>
      </c>
      <c r="AP8" s="287">
        <f t="shared" si="4"/>
        <v>3506924.3400000003</v>
      </c>
      <c r="AQ8" s="295">
        <f t="shared" si="5"/>
        <v>1373467.28</v>
      </c>
      <c r="AR8" s="269">
        <f t="shared" si="6"/>
        <v>2133457.0600000005</v>
      </c>
    </row>
    <row r="9" spans="1:44" ht="15" thickBot="1" x14ac:dyDescent="0.25">
      <c r="D9" s="257" t="s">
        <v>16</v>
      </c>
      <c r="E9" s="252" t="s">
        <v>15</v>
      </c>
      <c r="F9" s="89">
        <v>174007.9</v>
      </c>
      <c r="H9" s="89">
        <v>38114</v>
      </c>
      <c r="K9" s="252">
        <v>152148.70000000001</v>
      </c>
      <c r="L9" s="252">
        <v>222985.23</v>
      </c>
      <c r="R9" s="232">
        <v>-2962851.65</v>
      </c>
      <c r="T9" s="252">
        <v>2351172.4700000002</v>
      </c>
      <c r="U9" s="252">
        <v>-3794489.13</v>
      </c>
      <c r="V9" s="252">
        <v>2450442</v>
      </c>
      <c r="Z9" s="73">
        <v>321.22000000000003</v>
      </c>
      <c r="AB9" s="73">
        <v>900353.3</v>
      </c>
      <c r="AD9" s="73">
        <v>2040237.88</v>
      </c>
      <c r="AE9" s="90">
        <v>1115750</v>
      </c>
      <c r="AG9" s="90">
        <v>39236</v>
      </c>
      <c r="AH9" s="90">
        <v>222455.54</v>
      </c>
      <c r="AI9" s="90">
        <v>161786.51999999999</v>
      </c>
      <c r="AM9" s="267">
        <f t="shared" si="1"/>
        <v>212121.9</v>
      </c>
      <c r="AN9" s="268">
        <f t="shared" si="2"/>
        <v>-2962851.65</v>
      </c>
      <c r="AO9" s="292">
        <f t="shared" si="3"/>
        <v>3174973.55</v>
      </c>
      <c r="AP9" s="287">
        <f t="shared" si="4"/>
        <v>2940912.4</v>
      </c>
      <c r="AQ9" s="295">
        <f t="shared" si="5"/>
        <v>1539228.06</v>
      </c>
      <c r="AR9" s="269">
        <f t="shared" si="6"/>
        <v>1401684.3399999999</v>
      </c>
    </row>
    <row r="10" spans="1:44" ht="15" thickBot="1" x14ac:dyDescent="0.25">
      <c r="A10" s="257" t="s">
        <v>300</v>
      </c>
      <c r="B10" s="257" t="s">
        <v>41</v>
      </c>
      <c r="C10" s="296">
        <v>6923</v>
      </c>
      <c r="D10" s="297" t="s">
        <v>1420</v>
      </c>
      <c r="E10" s="252" t="s">
        <v>2607</v>
      </c>
      <c r="F10" s="89">
        <v>754883.71</v>
      </c>
      <c r="G10" s="89">
        <v>53100</v>
      </c>
      <c r="H10" s="89">
        <v>506392.31</v>
      </c>
      <c r="K10" s="252">
        <v>100742</v>
      </c>
      <c r="L10" s="252">
        <v>736418.21</v>
      </c>
      <c r="O10" s="232">
        <v>44043</v>
      </c>
      <c r="P10" s="232">
        <v>102026.84</v>
      </c>
      <c r="U10" s="252">
        <v>442779.27</v>
      </c>
      <c r="V10" s="252">
        <v>1691218.36</v>
      </c>
      <c r="X10" s="73">
        <v>1341595.47</v>
      </c>
      <c r="Y10" s="73">
        <v>62650</v>
      </c>
      <c r="Z10" s="73">
        <v>1540.81</v>
      </c>
      <c r="AB10" s="73">
        <v>1891723</v>
      </c>
      <c r="AD10" s="73">
        <v>220408</v>
      </c>
      <c r="AE10" s="90">
        <v>2213891</v>
      </c>
      <c r="AH10" s="90">
        <v>1158811.3899999999</v>
      </c>
      <c r="AI10" s="90">
        <v>178428.83</v>
      </c>
      <c r="AL10" s="90">
        <v>30000</v>
      </c>
      <c r="AM10" s="267">
        <f t="shared" si="1"/>
        <v>1314376.02</v>
      </c>
      <c r="AN10" s="268">
        <f t="shared" si="2"/>
        <v>146069.84</v>
      </c>
      <c r="AO10" s="292">
        <f t="shared" si="3"/>
        <v>1168306.18</v>
      </c>
      <c r="AP10" s="287">
        <f t="shared" si="4"/>
        <v>3517917.2800000003</v>
      </c>
      <c r="AQ10" s="295">
        <f t="shared" si="5"/>
        <v>3581131.2199999997</v>
      </c>
      <c r="AR10" s="269">
        <f t="shared" si="6"/>
        <v>-63213.939999999478</v>
      </c>
    </row>
    <row r="11" spans="1:44" ht="15" thickBot="1" x14ac:dyDescent="0.25">
      <c r="A11" s="257" t="s">
        <v>300</v>
      </c>
      <c r="B11" s="257" t="s">
        <v>41</v>
      </c>
      <c r="C11" s="296">
        <v>7817</v>
      </c>
      <c r="D11" s="297" t="s">
        <v>812</v>
      </c>
      <c r="E11" s="252" t="s">
        <v>2608</v>
      </c>
      <c r="F11" s="89">
        <v>1061575.96</v>
      </c>
      <c r="G11" s="89">
        <v>11938.5</v>
      </c>
      <c r="H11" s="89">
        <v>569896.04</v>
      </c>
      <c r="K11" s="252">
        <v>406936.32000000001</v>
      </c>
      <c r="L11" s="252">
        <v>641317.32999999996</v>
      </c>
      <c r="P11" s="232">
        <v>70448.61</v>
      </c>
      <c r="U11" s="252">
        <v>495307.96</v>
      </c>
      <c r="V11" s="252">
        <v>1534772.11</v>
      </c>
      <c r="X11" s="73">
        <v>1664830.24</v>
      </c>
      <c r="Z11" s="73">
        <v>1103.28</v>
      </c>
      <c r="AB11" s="73">
        <v>1240987</v>
      </c>
      <c r="AD11" s="73">
        <v>275700</v>
      </c>
      <c r="AE11" s="90">
        <v>2152738</v>
      </c>
      <c r="AH11" s="90">
        <v>947307.66</v>
      </c>
      <c r="AI11" s="90">
        <v>197813.85</v>
      </c>
      <c r="AM11" s="267">
        <f t="shared" si="1"/>
        <v>1643410.5</v>
      </c>
      <c r="AN11" s="268">
        <f t="shared" si="2"/>
        <v>70448.61</v>
      </c>
      <c r="AO11" s="292">
        <f t="shared" si="3"/>
        <v>1572961.89</v>
      </c>
      <c r="AP11" s="287">
        <f t="shared" si="4"/>
        <v>3182620.52</v>
      </c>
      <c r="AQ11" s="295">
        <f t="shared" si="5"/>
        <v>3297859.5100000002</v>
      </c>
      <c r="AR11" s="269">
        <f t="shared" si="6"/>
        <v>-115238.99000000022</v>
      </c>
    </row>
    <row r="12" spans="1:44" ht="15" thickBot="1" x14ac:dyDescent="0.25">
      <c r="A12" s="257" t="s">
        <v>300</v>
      </c>
      <c r="B12" s="257" t="s">
        <v>41</v>
      </c>
      <c r="C12" s="296">
        <v>11016</v>
      </c>
      <c r="D12" s="297" t="s">
        <v>813</v>
      </c>
      <c r="E12" s="252" t="s">
        <v>2609</v>
      </c>
      <c r="F12" s="89">
        <v>3214816.52</v>
      </c>
      <c r="G12" s="89">
        <v>2380</v>
      </c>
      <c r="H12" s="89">
        <v>809922.27</v>
      </c>
      <c r="K12" s="252">
        <v>785840.59</v>
      </c>
      <c r="L12" s="252">
        <v>596785.57999999996</v>
      </c>
      <c r="P12" s="232">
        <v>151633.19</v>
      </c>
      <c r="R12" s="232">
        <v>191.35</v>
      </c>
      <c r="U12" s="252">
        <v>680256.71</v>
      </c>
      <c r="V12" s="252">
        <v>1567224.53</v>
      </c>
      <c r="X12" s="73">
        <v>2717396.3</v>
      </c>
      <c r="Y12" s="73">
        <v>353035</v>
      </c>
      <c r="Z12" s="73">
        <v>5198.46</v>
      </c>
      <c r="AB12" s="73">
        <v>882219</v>
      </c>
      <c r="AD12" s="73">
        <v>5550</v>
      </c>
      <c r="AE12" s="90">
        <v>1804382</v>
      </c>
      <c r="AH12" s="90">
        <v>1082197.72</v>
      </c>
      <c r="AI12" s="90">
        <v>214679.14</v>
      </c>
      <c r="AL12" s="90">
        <v>293257</v>
      </c>
      <c r="AM12" s="267">
        <f t="shared" si="1"/>
        <v>4027118.79</v>
      </c>
      <c r="AN12" s="268">
        <f t="shared" si="2"/>
        <v>151824.54</v>
      </c>
      <c r="AO12" s="292">
        <f t="shared" si="3"/>
        <v>3875294.25</v>
      </c>
      <c r="AP12" s="287">
        <f t="shared" si="4"/>
        <v>3963398.76</v>
      </c>
      <c r="AQ12" s="295">
        <f t="shared" si="5"/>
        <v>3394515.86</v>
      </c>
      <c r="AR12" s="269">
        <f t="shared" si="6"/>
        <v>568882.89999999991</v>
      </c>
    </row>
    <row r="13" spans="1:44" ht="15" thickBot="1" x14ac:dyDescent="0.25">
      <c r="A13" s="257" t="s">
        <v>300</v>
      </c>
      <c r="B13" s="257" t="s">
        <v>41</v>
      </c>
      <c r="C13" s="296">
        <v>5402</v>
      </c>
      <c r="D13" s="297" t="s">
        <v>814</v>
      </c>
      <c r="E13" s="252" t="s">
        <v>2610</v>
      </c>
      <c r="F13" s="89">
        <v>1657995.58</v>
      </c>
      <c r="G13" s="89">
        <v>2662.6</v>
      </c>
      <c r="H13" s="89">
        <v>222924.68</v>
      </c>
      <c r="K13" s="252">
        <v>70034.97</v>
      </c>
      <c r="L13" s="252">
        <v>863081.44</v>
      </c>
      <c r="O13" s="232">
        <v>3310</v>
      </c>
      <c r="P13" s="232">
        <v>42014</v>
      </c>
      <c r="U13" s="252">
        <v>324652.74</v>
      </c>
      <c r="V13" s="252">
        <v>1097038.29</v>
      </c>
      <c r="X13" s="73">
        <v>1022088.61</v>
      </c>
      <c r="Y13" s="73">
        <v>100000</v>
      </c>
      <c r="Z13" s="73">
        <v>2638.03</v>
      </c>
      <c r="AB13" s="73">
        <v>1428297</v>
      </c>
      <c r="AD13" s="73">
        <v>356504</v>
      </c>
      <c r="AE13" s="90">
        <v>1808101</v>
      </c>
      <c r="AH13" s="90">
        <v>693713.51</v>
      </c>
      <c r="AI13" s="90">
        <v>144776.88</v>
      </c>
      <c r="AM13" s="267">
        <f t="shared" si="1"/>
        <v>1883582.86</v>
      </c>
      <c r="AN13" s="268">
        <f t="shared" si="2"/>
        <v>45324</v>
      </c>
      <c r="AO13" s="292">
        <f t="shared" si="3"/>
        <v>1838258.86</v>
      </c>
      <c r="AP13" s="287">
        <f t="shared" si="4"/>
        <v>2909527.6399999997</v>
      </c>
      <c r="AQ13" s="295">
        <f t="shared" si="5"/>
        <v>2646591.3899999997</v>
      </c>
      <c r="AR13" s="269">
        <f t="shared" si="6"/>
        <v>262936.25</v>
      </c>
    </row>
    <row r="14" spans="1:44" ht="15" thickBot="1" x14ac:dyDescent="0.25">
      <c r="A14" s="257" t="s">
        <v>300</v>
      </c>
      <c r="B14" s="257" t="s">
        <v>41</v>
      </c>
      <c r="C14" s="296">
        <v>4534</v>
      </c>
      <c r="D14" s="297" t="s">
        <v>815</v>
      </c>
      <c r="E14" s="252" t="s">
        <v>2611</v>
      </c>
      <c r="F14" s="89">
        <v>591010.68000000005</v>
      </c>
      <c r="G14" s="89">
        <v>1394.65</v>
      </c>
      <c r="H14" s="89">
        <v>236416.56</v>
      </c>
      <c r="K14" s="252">
        <v>2050270.36</v>
      </c>
      <c r="L14" s="252">
        <v>340590.22</v>
      </c>
      <c r="O14" s="232">
        <v>940</v>
      </c>
      <c r="P14" s="232">
        <v>40035.21</v>
      </c>
      <c r="U14" s="252">
        <v>472545.87</v>
      </c>
      <c r="V14" s="252">
        <v>1718005.94</v>
      </c>
      <c r="X14" s="73">
        <v>1116082.26</v>
      </c>
      <c r="Z14" s="73">
        <v>976.5</v>
      </c>
      <c r="AB14" s="73">
        <v>1098895</v>
      </c>
      <c r="AD14" s="73">
        <v>157400</v>
      </c>
      <c r="AE14" s="90">
        <v>1607370</v>
      </c>
      <c r="AH14" s="90">
        <v>634061.97</v>
      </c>
      <c r="AI14" s="90">
        <v>137134.85999999999</v>
      </c>
      <c r="AM14" s="267">
        <f t="shared" si="1"/>
        <v>828821.89000000013</v>
      </c>
      <c r="AN14" s="268">
        <f t="shared" si="2"/>
        <v>40975.21</v>
      </c>
      <c r="AO14" s="292">
        <f t="shared" si="3"/>
        <v>787846.68000000017</v>
      </c>
      <c r="AP14" s="287">
        <f t="shared" si="4"/>
        <v>2373353.7599999998</v>
      </c>
      <c r="AQ14" s="295">
        <f t="shared" si="5"/>
        <v>2378566.8299999996</v>
      </c>
      <c r="AR14" s="269">
        <f t="shared" si="6"/>
        <v>-5213.0699999998324</v>
      </c>
    </row>
    <row r="15" spans="1:44" ht="15" thickBot="1" x14ac:dyDescent="0.25">
      <c r="A15" s="257" t="s">
        <v>300</v>
      </c>
      <c r="B15" s="257" t="s">
        <v>41</v>
      </c>
      <c r="C15" s="296">
        <v>8215</v>
      </c>
      <c r="D15" s="297" t="s">
        <v>816</v>
      </c>
      <c r="E15" s="252" t="s">
        <v>2612</v>
      </c>
      <c r="F15" s="89">
        <v>1191249.1499999999</v>
      </c>
      <c r="G15" s="89">
        <v>42918.75</v>
      </c>
      <c r="H15" s="89">
        <v>642698.72</v>
      </c>
      <c r="K15" s="252">
        <v>1572970.63</v>
      </c>
      <c r="L15" s="252">
        <v>155510.07</v>
      </c>
      <c r="P15" s="232">
        <v>152354.65</v>
      </c>
      <c r="Q15" s="232">
        <v>62009.2</v>
      </c>
      <c r="R15" s="232">
        <v>887655</v>
      </c>
      <c r="U15" s="252">
        <v>776352.76</v>
      </c>
      <c r="V15" s="252">
        <v>3950541.16</v>
      </c>
      <c r="X15" s="73">
        <v>1897265.47</v>
      </c>
      <c r="Z15" s="73">
        <v>2347.4299999999998</v>
      </c>
      <c r="AB15" s="73">
        <v>1032670</v>
      </c>
      <c r="AD15" s="73">
        <v>353450</v>
      </c>
      <c r="AE15" s="90">
        <v>1849662</v>
      </c>
      <c r="AH15" s="90">
        <v>2081686.56</v>
      </c>
      <c r="AI15" s="90">
        <v>25383.78</v>
      </c>
      <c r="AL15" s="90">
        <v>212220</v>
      </c>
      <c r="AM15" s="267">
        <f t="shared" si="1"/>
        <v>1876866.6199999999</v>
      </c>
      <c r="AN15" s="268">
        <f t="shared" si="2"/>
        <v>1102018.8500000001</v>
      </c>
      <c r="AO15" s="292">
        <f t="shared" si="3"/>
        <v>774847.76999999979</v>
      </c>
      <c r="AP15" s="287">
        <f t="shared" si="4"/>
        <v>3285732.9</v>
      </c>
      <c r="AQ15" s="295">
        <f t="shared" si="5"/>
        <v>4168952.34</v>
      </c>
      <c r="AR15" s="269">
        <f t="shared" si="6"/>
        <v>-883219.44</v>
      </c>
    </row>
    <row r="16" spans="1:44" ht="15" thickBot="1" x14ac:dyDescent="0.25">
      <c r="A16" s="257" t="s">
        <v>300</v>
      </c>
      <c r="B16" s="257" t="s">
        <v>41</v>
      </c>
      <c r="C16" s="296">
        <v>8736</v>
      </c>
      <c r="D16" s="297" t="s">
        <v>817</v>
      </c>
      <c r="E16" s="252" t="s">
        <v>2613</v>
      </c>
      <c r="F16" s="89">
        <v>1800999.13</v>
      </c>
      <c r="G16" s="89">
        <v>44811</v>
      </c>
      <c r="H16" s="89">
        <v>410289.81</v>
      </c>
      <c r="K16" s="252">
        <v>875693.75</v>
      </c>
      <c r="L16" s="252">
        <v>909061.34</v>
      </c>
      <c r="P16" s="232">
        <v>72210.259999999995</v>
      </c>
      <c r="Q16" s="232">
        <v>5000</v>
      </c>
      <c r="R16" s="232">
        <v>1884.19</v>
      </c>
      <c r="U16" s="252">
        <v>611555.22</v>
      </c>
      <c r="V16" s="252">
        <v>2643840</v>
      </c>
      <c r="X16" s="73">
        <v>1756469.4</v>
      </c>
      <c r="Y16" s="73">
        <v>78400</v>
      </c>
      <c r="Z16" s="73">
        <v>3280.57</v>
      </c>
      <c r="AB16" s="73">
        <v>1135807</v>
      </c>
      <c r="AD16" s="73">
        <v>286200</v>
      </c>
      <c r="AE16" s="90">
        <v>1940470</v>
      </c>
      <c r="AH16" s="90">
        <v>1176561.4099999999</v>
      </c>
      <c r="AI16" s="90">
        <v>293169.36</v>
      </c>
      <c r="AL16" s="90">
        <v>30080</v>
      </c>
      <c r="AM16" s="267">
        <f t="shared" si="1"/>
        <v>2256099.94</v>
      </c>
      <c r="AN16" s="268">
        <f t="shared" si="2"/>
        <v>79094.45</v>
      </c>
      <c r="AO16" s="292">
        <f t="shared" si="3"/>
        <v>2177005.4899999998</v>
      </c>
      <c r="AP16" s="287">
        <f t="shared" si="4"/>
        <v>3260156.9699999997</v>
      </c>
      <c r="AQ16" s="295">
        <f t="shared" si="5"/>
        <v>3440280.77</v>
      </c>
      <c r="AR16" s="269">
        <f t="shared" si="6"/>
        <v>-180123.80000000028</v>
      </c>
    </row>
    <row r="17" spans="1:44" ht="15" thickBot="1" x14ac:dyDescent="0.25">
      <c r="A17" s="257" t="s">
        <v>300</v>
      </c>
      <c r="B17" s="257" t="s">
        <v>41</v>
      </c>
      <c r="C17" s="296">
        <v>4649</v>
      </c>
      <c r="D17" s="297" t="s">
        <v>818</v>
      </c>
      <c r="E17" s="252" t="s">
        <v>2614</v>
      </c>
      <c r="F17" s="89">
        <v>898100.22</v>
      </c>
      <c r="G17" s="89">
        <v>2555.4</v>
      </c>
      <c r="H17" s="89">
        <v>253171.74</v>
      </c>
      <c r="K17" s="252">
        <v>718530.5</v>
      </c>
      <c r="L17" s="252">
        <v>18699.28</v>
      </c>
      <c r="P17" s="232">
        <v>71052.850000000006</v>
      </c>
      <c r="U17" s="252">
        <v>154487.63</v>
      </c>
      <c r="V17" s="252">
        <v>2287723.02</v>
      </c>
      <c r="X17" s="73">
        <v>1404566.99</v>
      </c>
      <c r="Y17" s="73">
        <v>152100</v>
      </c>
      <c r="Z17" s="73">
        <v>1241.97</v>
      </c>
      <c r="AB17" s="73">
        <v>1898595.5</v>
      </c>
      <c r="AD17" s="73">
        <v>146800</v>
      </c>
      <c r="AE17" s="90">
        <v>2351283.5</v>
      </c>
      <c r="AH17" s="90">
        <v>885484.87</v>
      </c>
      <c r="AI17" s="90">
        <v>85851</v>
      </c>
      <c r="AM17" s="267">
        <f t="shared" si="1"/>
        <v>1153827.3599999999</v>
      </c>
      <c r="AN17" s="268">
        <f t="shared" si="2"/>
        <v>71052.850000000006</v>
      </c>
      <c r="AO17" s="292">
        <f t="shared" si="3"/>
        <v>1082774.5099999998</v>
      </c>
      <c r="AP17" s="287">
        <f t="shared" si="4"/>
        <v>3603304.46</v>
      </c>
      <c r="AQ17" s="295">
        <f t="shared" si="5"/>
        <v>3322619.37</v>
      </c>
      <c r="AR17" s="269">
        <f t="shared" si="6"/>
        <v>280685.08999999985</v>
      </c>
    </row>
    <row r="18" spans="1:44" ht="15" thickBot="1" x14ac:dyDescent="0.25">
      <c r="A18" s="257" t="s">
        <v>300</v>
      </c>
      <c r="B18" s="257" t="s">
        <v>41</v>
      </c>
      <c r="C18" s="296">
        <v>8434</v>
      </c>
      <c r="D18" s="297" t="s">
        <v>819</v>
      </c>
      <c r="E18" s="252" t="s">
        <v>2615</v>
      </c>
      <c r="F18" s="89">
        <v>1916474.34</v>
      </c>
      <c r="G18" s="89">
        <v>11087.5</v>
      </c>
      <c r="H18" s="89">
        <v>307423.59000000003</v>
      </c>
      <c r="K18" s="252">
        <v>662237.41</v>
      </c>
      <c r="L18" s="252">
        <v>527404.88</v>
      </c>
      <c r="O18" s="232">
        <v>0</v>
      </c>
      <c r="P18" s="232">
        <v>206407.5</v>
      </c>
      <c r="R18" s="232">
        <v>451.21</v>
      </c>
      <c r="U18" s="252">
        <v>709899.24</v>
      </c>
      <c r="V18" s="252">
        <v>312292.87</v>
      </c>
      <c r="X18" s="73">
        <v>1557374.4</v>
      </c>
      <c r="Y18" s="73">
        <v>262163</v>
      </c>
      <c r="Z18" s="73">
        <v>3366.82</v>
      </c>
      <c r="AB18" s="73">
        <v>1774206</v>
      </c>
      <c r="AD18" s="73">
        <v>267700</v>
      </c>
      <c r="AE18" s="90">
        <v>2535796</v>
      </c>
      <c r="AH18" s="90">
        <v>1038598.24</v>
      </c>
      <c r="AI18" s="90">
        <v>197252.59</v>
      </c>
      <c r="AL18" s="90">
        <v>204247.2</v>
      </c>
      <c r="AM18" s="267">
        <f t="shared" si="1"/>
        <v>2234985.4300000002</v>
      </c>
      <c r="AN18" s="268">
        <f t="shared" si="2"/>
        <v>206858.71</v>
      </c>
      <c r="AO18" s="292">
        <f t="shared" si="3"/>
        <v>2028126.7200000002</v>
      </c>
      <c r="AP18" s="287">
        <f t="shared" si="4"/>
        <v>3864810.2199999997</v>
      </c>
      <c r="AQ18" s="295">
        <f t="shared" si="5"/>
        <v>3975894.0300000003</v>
      </c>
      <c r="AR18" s="269">
        <f t="shared" si="6"/>
        <v>-111083.81000000052</v>
      </c>
    </row>
    <row r="19" spans="1:44" ht="15" thickBot="1" x14ac:dyDescent="0.25">
      <c r="A19" s="257" t="s">
        <v>300</v>
      </c>
      <c r="B19" s="257" t="s">
        <v>41</v>
      </c>
      <c r="C19" s="296">
        <v>9149</v>
      </c>
      <c r="D19" s="297" t="s">
        <v>820</v>
      </c>
      <c r="E19" s="252" t="s">
        <v>2616</v>
      </c>
      <c r="F19" s="89">
        <v>2757574.33</v>
      </c>
      <c r="G19" s="89">
        <v>12300</v>
      </c>
      <c r="H19" s="89">
        <v>412413.62</v>
      </c>
      <c r="K19" s="252">
        <v>314437.09000000003</v>
      </c>
      <c r="L19" s="252">
        <v>414556.67</v>
      </c>
      <c r="O19" s="232">
        <v>1200</v>
      </c>
      <c r="P19" s="232">
        <v>85587.82</v>
      </c>
      <c r="Q19" s="232">
        <v>15000</v>
      </c>
      <c r="R19" s="232">
        <v>298930.06</v>
      </c>
      <c r="U19" s="252">
        <v>370604.85</v>
      </c>
      <c r="V19" s="252">
        <v>928313.81</v>
      </c>
      <c r="X19" s="73">
        <v>2128939.21</v>
      </c>
      <c r="Z19" s="73">
        <v>4188.22</v>
      </c>
      <c r="AB19" s="73">
        <v>2303065</v>
      </c>
      <c r="AD19" s="73">
        <v>295200</v>
      </c>
      <c r="AE19" s="90">
        <v>3168981</v>
      </c>
      <c r="AH19" s="90">
        <v>762367.75</v>
      </c>
      <c r="AI19" s="90">
        <v>110644.16</v>
      </c>
      <c r="AM19" s="267">
        <f t="shared" si="1"/>
        <v>3182287.95</v>
      </c>
      <c r="AN19" s="268">
        <f t="shared" si="2"/>
        <v>400717.88</v>
      </c>
      <c r="AO19" s="292">
        <f t="shared" si="3"/>
        <v>2781570.0700000003</v>
      </c>
      <c r="AP19" s="287">
        <f t="shared" si="4"/>
        <v>4731392.43</v>
      </c>
      <c r="AQ19" s="295">
        <f t="shared" si="5"/>
        <v>4041992.91</v>
      </c>
      <c r="AR19" s="269">
        <f t="shared" si="6"/>
        <v>689399.51999999955</v>
      </c>
    </row>
    <row r="20" spans="1:44" ht="15" thickBot="1" x14ac:dyDescent="0.25">
      <c r="A20" s="257" t="s">
        <v>300</v>
      </c>
      <c r="B20" s="257" t="s">
        <v>41</v>
      </c>
      <c r="C20" s="296">
        <v>6199</v>
      </c>
      <c r="D20" s="297" t="s">
        <v>821</v>
      </c>
      <c r="E20" s="252" t="s">
        <v>2617</v>
      </c>
      <c r="F20" s="89">
        <v>2211622.9500000002</v>
      </c>
      <c r="G20" s="89">
        <v>93206</v>
      </c>
      <c r="H20" s="89">
        <v>469242.63</v>
      </c>
      <c r="K20" s="252">
        <v>317289.94</v>
      </c>
      <c r="L20" s="252">
        <v>985969.85</v>
      </c>
      <c r="O20" s="232">
        <v>56544</v>
      </c>
      <c r="P20" s="232">
        <v>76319.86</v>
      </c>
      <c r="S20" s="252">
        <v>217250</v>
      </c>
      <c r="U20" s="252">
        <v>682935.35</v>
      </c>
      <c r="V20" s="252">
        <v>955989.15</v>
      </c>
      <c r="X20" s="73">
        <v>1036826.92</v>
      </c>
      <c r="Z20" s="73">
        <v>3673.78</v>
      </c>
      <c r="AB20" s="73">
        <v>1916600.9</v>
      </c>
      <c r="AD20" s="73">
        <v>299200</v>
      </c>
      <c r="AE20" s="90">
        <v>2357090.9</v>
      </c>
      <c r="AH20" s="90">
        <v>876025.12</v>
      </c>
      <c r="AI20" s="90">
        <v>206262.01</v>
      </c>
      <c r="AM20" s="267">
        <f t="shared" si="1"/>
        <v>2774071.58</v>
      </c>
      <c r="AN20" s="268">
        <f t="shared" si="2"/>
        <v>132863.85999999999</v>
      </c>
      <c r="AO20" s="292">
        <f t="shared" si="3"/>
        <v>2641207.7200000002</v>
      </c>
      <c r="AP20" s="287">
        <f t="shared" si="4"/>
        <v>3256301.6</v>
      </c>
      <c r="AQ20" s="295">
        <f t="shared" si="5"/>
        <v>3439378.0300000003</v>
      </c>
      <c r="AR20" s="269">
        <f t="shared" si="6"/>
        <v>-183076.43000000017</v>
      </c>
    </row>
    <row r="21" spans="1:44" ht="15" thickBot="1" x14ac:dyDescent="0.25">
      <c r="A21" s="257" t="s">
        <v>300</v>
      </c>
      <c r="B21" s="257" t="s">
        <v>41</v>
      </c>
      <c r="C21" s="296">
        <v>5135</v>
      </c>
      <c r="D21" s="297" t="s">
        <v>822</v>
      </c>
      <c r="E21" s="252" t="s">
        <v>2618</v>
      </c>
      <c r="F21" s="89">
        <v>916655.65</v>
      </c>
      <c r="G21" s="89">
        <v>18015</v>
      </c>
      <c r="H21" s="89">
        <v>380474.96</v>
      </c>
      <c r="K21" s="252">
        <v>808869.65</v>
      </c>
      <c r="L21" s="252">
        <v>269680.96999999997</v>
      </c>
      <c r="O21" s="232">
        <v>33500</v>
      </c>
      <c r="P21" s="232">
        <v>115005.41</v>
      </c>
      <c r="U21" s="252">
        <v>296230.7</v>
      </c>
      <c r="V21" s="252">
        <v>1540469.93</v>
      </c>
      <c r="X21" s="73">
        <v>1314468.8400000001</v>
      </c>
      <c r="Y21" s="73">
        <v>289475</v>
      </c>
      <c r="Z21" s="73">
        <v>915.54</v>
      </c>
      <c r="AB21" s="73">
        <v>263781</v>
      </c>
      <c r="AD21" s="73">
        <v>363200</v>
      </c>
      <c r="AE21" s="90">
        <v>916694</v>
      </c>
      <c r="AH21" s="90">
        <v>760768.49</v>
      </c>
      <c r="AI21" s="90">
        <v>237787.43</v>
      </c>
      <c r="AM21" s="267">
        <f t="shared" si="1"/>
        <v>1315145.6100000001</v>
      </c>
      <c r="AN21" s="268">
        <f t="shared" si="2"/>
        <v>148505.41</v>
      </c>
      <c r="AO21" s="292">
        <f t="shared" si="3"/>
        <v>1166640.2000000002</v>
      </c>
      <c r="AP21" s="287">
        <f t="shared" si="4"/>
        <v>2231840.38</v>
      </c>
      <c r="AQ21" s="295">
        <f t="shared" si="5"/>
        <v>1915249.92</v>
      </c>
      <c r="AR21" s="269">
        <f t="shared" si="6"/>
        <v>316590.45999999996</v>
      </c>
    </row>
    <row r="22" spans="1:44" ht="15" thickBot="1" x14ac:dyDescent="0.25">
      <c r="A22" s="257" t="s">
        <v>300</v>
      </c>
      <c r="B22" s="257" t="s">
        <v>41</v>
      </c>
      <c r="C22" s="296">
        <v>10482</v>
      </c>
      <c r="D22" s="297" t="s">
        <v>823</v>
      </c>
      <c r="E22" s="252" t="s">
        <v>2619</v>
      </c>
      <c r="F22" s="89">
        <v>3356985.43</v>
      </c>
      <c r="G22" s="89">
        <v>13238</v>
      </c>
      <c r="H22" s="89">
        <v>679531.98</v>
      </c>
      <c r="K22" s="252">
        <v>416312.33</v>
      </c>
      <c r="L22" s="252">
        <v>108476.25</v>
      </c>
      <c r="P22" s="232">
        <v>61380.58</v>
      </c>
      <c r="R22" s="232">
        <v>438</v>
      </c>
      <c r="U22" s="252">
        <v>654994.44999999995</v>
      </c>
      <c r="V22" s="252">
        <v>2399548.4500000002</v>
      </c>
      <c r="X22" s="73">
        <v>2827244.27</v>
      </c>
      <c r="Y22" s="73">
        <v>225096</v>
      </c>
      <c r="Z22" s="73">
        <v>5040.53</v>
      </c>
      <c r="AB22" s="73">
        <v>2626953</v>
      </c>
      <c r="AD22" s="73">
        <v>343515</v>
      </c>
      <c r="AE22" s="90">
        <v>3597356</v>
      </c>
      <c r="AH22" s="90">
        <v>1371947.7</v>
      </c>
      <c r="AI22" s="90">
        <v>34512.26</v>
      </c>
      <c r="AL22" s="90">
        <v>80385</v>
      </c>
      <c r="AM22" s="267">
        <f t="shared" si="1"/>
        <v>4049755.41</v>
      </c>
      <c r="AN22" s="268">
        <f t="shared" si="2"/>
        <v>61818.58</v>
      </c>
      <c r="AO22" s="292">
        <f t="shared" si="3"/>
        <v>3987936.83</v>
      </c>
      <c r="AP22" s="287">
        <f t="shared" si="4"/>
        <v>6027848.7999999998</v>
      </c>
      <c r="AQ22" s="295">
        <f t="shared" si="5"/>
        <v>5084200.96</v>
      </c>
      <c r="AR22" s="269">
        <f t="shared" si="6"/>
        <v>943647.83999999985</v>
      </c>
    </row>
    <row r="23" spans="1:44" ht="15" thickBot="1" x14ac:dyDescent="0.25">
      <c r="A23" s="257" t="s">
        <v>300</v>
      </c>
      <c r="B23" s="257" t="s">
        <v>41</v>
      </c>
      <c r="C23" s="296">
        <v>8929</v>
      </c>
      <c r="D23" s="297" t="s">
        <v>824</v>
      </c>
      <c r="E23" s="252" t="s">
        <v>2620</v>
      </c>
      <c r="F23" s="89">
        <v>1285845.32</v>
      </c>
      <c r="G23" s="89">
        <v>27738.5</v>
      </c>
      <c r="H23" s="89">
        <v>464328.57</v>
      </c>
      <c r="K23" s="252">
        <v>602042.42000000004</v>
      </c>
      <c r="L23" s="252">
        <v>1434768.09</v>
      </c>
      <c r="O23" s="232">
        <v>24355</v>
      </c>
      <c r="P23" s="232">
        <v>74637.13</v>
      </c>
      <c r="Q23" s="232">
        <v>26066</v>
      </c>
      <c r="R23" s="232">
        <v>310</v>
      </c>
      <c r="U23" s="252">
        <v>525754.77</v>
      </c>
      <c r="V23" s="252">
        <v>3847094.62</v>
      </c>
      <c r="X23" s="73">
        <v>1626117</v>
      </c>
      <c r="Y23" s="73">
        <v>239305</v>
      </c>
      <c r="Z23" s="73">
        <v>1331.71</v>
      </c>
      <c r="AB23" s="73">
        <v>2378692</v>
      </c>
      <c r="AD23" s="73">
        <v>395500</v>
      </c>
      <c r="AE23" s="90">
        <v>3202557</v>
      </c>
      <c r="AH23" s="90">
        <v>815323.65</v>
      </c>
      <c r="AI23" s="90">
        <v>380371.01</v>
      </c>
      <c r="AM23" s="267">
        <f t="shared" si="1"/>
        <v>1777912.3900000001</v>
      </c>
      <c r="AN23" s="268">
        <f t="shared" si="2"/>
        <v>125368.13</v>
      </c>
      <c r="AO23" s="292">
        <f t="shared" si="3"/>
        <v>1652544.2600000002</v>
      </c>
      <c r="AP23" s="287">
        <f t="shared" si="4"/>
        <v>4640945.71</v>
      </c>
      <c r="AQ23" s="295">
        <f t="shared" si="5"/>
        <v>4398251.66</v>
      </c>
      <c r="AR23" s="269">
        <f t="shared" si="6"/>
        <v>242694.04999999981</v>
      </c>
    </row>
    <row r="24" spans="1:44" ht="15" thickBot="1" x14ac:dyDescent="0.25">
      <c r="A24" s="257" t="s">
        <v>300</v>
      </c>
      <c r="B24" s="257" t="s">
        <v>41</v>
      </c>
      <c r="C24" s="296">
        <v>13938</v>
      </c>
      <c r="D24" s="297" t="s">
        <v>825</v>
      </c>
      <c r="E24" s="252" t="s">
        <v>2621</v>
      </c>
      <c r="F24" s="89">
        <v>2279359.42</v>
      </c>
      <c r="G24" s="89">
        <v>245987.5</v>
      </c>
      <c r="H24" s="89">
        <v>648888.99</v>
      </c>
      <c r="K24" s="252">
        <v>4</v>
      </c>
      <c r="L24" s="252">
        <v>1002612.59</v>
      </c>
      <c r="O24" s="232">
        <v>4500</v>
      </c>
      <c r="P24" s="232">
        <v>164289.46</v>
      </c>
      <c r="Q24" s="232">
        <v>45590</v>
      </c>
      <c r="U24" s="252">
        <v>690223.53</v>
      </c>
      <c r="V24" s="252">
        <v>2781867.7</v>
      </c>
      <c r="X24" s="73">
        <v>2339904.8199999998</v>
      </c>
      <c r="Z24" s="73">
        <v>4140.6400000000003</v>
      </c>
      <c r="AB24" s="73">
        <v>2899879</v>
      </c>
      <c r="AD24" s="73">
        <v>505700</v>
      </c>
      <c r="AE24" s="90">
        <v>4044136</v>
      </c>
      <c r="AH24" s="90">
        <v>1369563.5</v>
      </c>
      <c r="AI24" s="90">
        <v>173484.24</v>
      </c>
      <c r="AL24" s="90">
        <v>200645.21</v>
      </c>
      <c r="AM24" s="267">
        <f t="shared" si="1"/>
        <v>3174235.91</v>
      </c>
      <c r="AN24" s="268">
        <f t="shared" si="2"/>
        <v>214379.46</v>
      </c>
      <c r="AO24" s="292">
        <f t="shared" si="3"/>
        <v>2959856.45</v>
      </c>
      <c r="AP24" s="287">
        <f t="shared" si="4"/>
        <v>5749624.46</v>
      </c>
      <c r="AQ24" s="295">
        <f t="shared" si="5"/>
        <v>5787828.9500000002</v>
      </c>
      <c r="AR24" s="269">
        <f t="shared" si="6"/>
        <v>-38204.490000000224</v>
      </c>
    </row>
    <row r="25" spans="1:44" ht="15" thickBot="1" x14ac:dyDescent="0.25">
      <c r="A25" s="257" t="s">
        <v>300</v>
      </c>
      <c r="B25" s="257" t="s">
        <v>41</v>
      </c>
      <c r="C25" s="296">
        <v>6484</v>
      </c>
      <c r="D25" s="297" t="s">
        <v>826</v>
      </c>
      <c r="E25" s="252" t="s">
        <v>2622</v>
      </c>
      <c r="F25" s="89">
        <v>1294647.06</v>
      </c>
      <c r="G25" s="89">
        <v>14433.35</v>
      </c>
      <c r="H25" s="89">
        <v>519446.18</v>
      </c>
      <c r="K25" s="252">
        <v>546252.78</v>
      </c>
      <c r="L25" s="252">
        <v>246982.99</v>
      </c>
      <c r="O25" s="232">
        <v>8051</v>
      </c>
      <c r="P25" s="232">
        <v>127315.72</v>
      </c>
      <c r="Q25" s="232">
        <v>200</v>
      </c>
      <c r="U25" s="252">
        <v>389050.06</v>
      </c>
      <c r="V25" s="252">
        <v>1887309.56</v>
      </c>
      <c r="X25" s="73">
        <v>1133439.1000000001</v>
      </c>
      <c r="Z25" s="73">
        <v>2694.36</v>
      </c>
      <c r="AB25" s="73">
        <v>2426303.5</v>
      </c>
      <c r="AD25" s="73">
        <v>277100</v>
      </c>
      <c r="AE25" s="90">
        <v>2924686.5</v>
      </c>
      <c r="AH25" s="90">
        <v>982602.8</v>
      </c>
      <c r="AI25" s="90">
        <v>169418.98</v>
      </c>
      <c r="AM25" s="267">
        <f t="shared" si="1"/>
        <v>1828526.59</v>
      </c>
      <c r="AN25" s="268">
        <f t="shared" si="2"/>
        <v>135566.72</v>
      </c>
      <c r="AO25" s="292">
        <f t="shared" si="3"/>
        <v>1692959.87</v>
      </c>
      <c r="AP25" s="287">
        <f t="shared" si="4"/>
        <v>3839536.96</v>
      </c>
      <c r="AQ25" s="295">
        <f t="shared" si="5"/>
        <v>4076708.28</v>
      </c>
      <c r="AR25" s="269">
        <f t="shared" si="6"/>
        <v>-237171.31999999983</v>
      </c>
    </row>
    <row r="26" spans="1:44" ht="15" thickBot="1" x14ac:dyDescent="0.25">
      <c r="A26" s="257" t="s">
        <v>300</v>
      </c>
      <c r="B26" s="257" t="s">
        <v>41</v>
      </c>
      <c r="C26" s="296">
        <v>4852</v>
      </c>
      <c r="D26" s="297" t="s">
        <v>827</v>
      </c>
      <c r="E26" s="252" t="s">
        <v>2623</v>
      </c>
      <c r="F26" s="89">
        <v>1224200.49</v>
      </c>
      <c r="G26" s="89">
        <v>39100</v>
      </c>
      <c r="H26" s="89">
        <v>208876.64</v>
      </c>
      <c r="K26" s="252">
        <v>1144016.1399999999</v>
      </c>
      <c r="L26" s="252">
        <v>300772.88</v>
      </c>
      <c r="O26" s="232">
        <v>15719</v>
      </c>
      <c r="P26" s="232">
        <v>61772.85</v>
      </c>
      <c r="Q26" s="232">
        <v>34.92</v>
      </c>
      <c r="U26" s="252">
        <v>280762.23</v>
      </c>
      <c r="V26" s="252">
        <v>2302867.0299999998</v>
      </c>
      <c r="X26" s="73">
        <v>894499.46</v>
      </c>
      <c r="Z26" s="73">
        <v>1965.78</v>
      </c>
      <c r="AB26" s="73">
        <v>1177666</v>
      </c>
      <c r="AD26" s="73">
        <v>164700</v>
      </c>
      <c r="AE26" s="90">
        <v>1517016</v>
      </c>
      <c r="AG26" s="90">
        <v>3320</v>
      </c>
      <c r="AH26" s="90">
        <v>670224.25</v>
      </c>
      <c r="AI26" s="90">
        <v>167231.04000000001</v>
      </c>
      <c r="AM26" s="267">
        <f t="shared" si="1"/>
        <v>1472177.13</v>
      </c>
      <c r="AN26" s="268">
        <f t="shared" si="2"/>
        <v>77526.77</v>
      </c>
      <c r="AO26" s="292">
        <f t="shared" si="3"/>
        <v>1394650.3599999999</v>
      </c>
      <c r="AP26" s="287">
        <f t="shared" si="4"/>
        <v>2238831.2400000002</v>
      </c>
      <c r="AQ26" s="295">
        <f t="shared" si="5"/>
        <v>2357791.29</v>
      </c>
      <c r="AR26" s="269">
        <f t="shared" si="6"/>
        <v>-118960.04999999981</v>
      </c>
    </row>
    <row r="27" spans="1:44" ht="15" thickBot="1" x14ac:dyDescent="0.25">
      <c r="A27" s="257" t="s">
        <v>300</v>
      </c>
      <c r="B27" s="257" t="s">
        <v>41</v>
      </c>
      <c r="C27" s="296">
        <v>5055</v>
      </c>
      <c r="D27" s="297" t="s">
        <v>828</v>
      </c>
      <c r="E27" s="252" t="s">
        <v>2624</v>
      </c>
      <c r="F27" s="89">
        <v>943510.97</v>
      </c>
      <c r="G27" s="89">
        <v>6300</v>
      </c>
      <c r="H27" s="89">
        <v>451615.53</v>
      </c>
      <c r="K27" s="252">
        <v>269313</v>
      </c>
      <c r="L27" s="252">
        <v>540539.74</v>
      </c>
      <c r="O27" s="232">
        <v>0</v>
      </c>
      <c r="P27" s="232">
        <v>47827.15</v>
      </c>
      <c r="U27" s="252">
        <v>-38245</v>
      </c>
      <c r="V27" s="252">
        <v>1722667.58</v>
      </c>
      <c r="X27" s="73">
        <v>1346162.75</v>
      </c>
      <c r="Y27" s="73">
        <v>277795</v>
      </c>
      <c r="Z27" s="73">
        <v>1199.8900000000001</v>
      </c>
      <c r="AB27" s="73">
        <v>739452</v>
      </c>
      <c r="AD27" s="73">
        <v>187200</v>
      </c>
      <c r="AE27" s="90">
        <v>1398567.58</v>
      </c>
      <c r="AH27" s="90">
        <v>703004.14</v>
      </c>
      <c r="AI27" s="90">
        <v>154918.72</v>
      </c>
      <c r="AM27" s="267">
        <f t="shared" si="1"/>
        <v>1401426.5</v>
      </c>
      <c r="AN27" s="268">
        <f t="shared" si="2"/>
        <v>47827.15</v>
      </c>
      <c r="AO27" s="292">
        <f t="shared" si="3"/>
        <v>1353599.35</v>
      </c>
      <c r="AP27" s="287">
        <f t="shared" si="4"/>
        <v>2551809.6399999997</v>
      </c>
      <c r="AQ27" s="295">
        <f t="shared" si="5"/>
        <v>2256490.4400000004</v>
      </c>
      <c r="AR27" s="269">
        <f t="shared" si="6"/>
        <v>295319.19999999925</v>
      </c>
    </row>
    <row r="28" spans="1:44" ht="15" thickBot="1" x14ac:dyDescent="0.25">
      <c r="A28" s="257" t="s">
        <v>300</v>
      </c>
      <c r="B28" s="257" t="s">
        <v>41</v>
      </c>
      <c r="C28" s="296">
        <v>5073</v>
      </c>
      <c r="D28" s="297" t="s">
        <v>829</v>
      </c>
      <c r="E28" s="252" t="s">
        <v>2625</v>
      </c>
      <c r="F28" s="89">
        <v>1099055.33</v>
      </c>
      <c r="G28" s="89">
        <v>29307.5</v>
      </c>
      <c r="H28" s="89">
        <v>605472.19999999995</v>
      </c>
      <c r="K28" s="252">
        <v>168871.67999999999</v>
      </c>
      <c r="L28" s="252">
        <v>517172.26</v>
      </c>
      <c r="O28" s="232">
        <v>132.55000000000001</v>
      </c>
      <c r="P28" s="232">
        <v>212142.65</v>
      </c>
      <c r="Q28" s="232">
        <v>19587</v>
      </c>
      <c r="U28" s="252">
        <v>689428.39</v>
      </c>
      <c r="V28" s="252">
        <v>2074532.05</v>
      </c>
      <c r="X28" s="73">
        <v>1198090.3400000001</v>
      </c>
      <c r="Z28" s="73">
        <v>1917.05</v>
      </c>
      <c r="AB28" s="73">
        <v>1467931.5</v>
      </c>
      <c r="AD28" s="73">
        <v>167400</v>
      </c>
      <c r="AE28" s="90">
        <v>1889164.5</v>
      </c>
      <c r="AH28" s="90">
        <v>786957.13</v>
      </c>
      <c r="AI28" s="90">
        <v>704440.3</v>
      </c>
      <c r="AM28" s="267">
        <f t="shared" si="1"/>
        <v>1733835.03</v>
      </c>
      <c r="AN28" s="268">
        <f t="shared" si="2"/>
        <v>231862.19999999998</v>
      </c>
      <c r="AO28" s="292">
        <f t="shared" si="3"/>
        <v>1501972.83</v>
      </c>
      <c r="AP28" s="287">
        <f t="shared" si="4"/>
        <v>2835338.89</v>
      </c>
      <c r="AQ28" s="295">
        <f t="shared" si="5"/>
        <v>3380561.9299999997</v>
      </c>
      <c r="AR28" s="269">
        <f t="shared" si="6"/>
        <v>-545223.03999999957</v>
      </c>
    </row>
    <row r="29" spans="1:44" ht="15" thickBot="1" x14ac:dyDescent="0.25">
      <c r="A29" s="257" t="s">
        <v>300</v>
      </c>
      <c r="B29" s="257" t="s">
        <v>41</v>
      </c>
      <c r="C29" s="296">
        <v>4573</v>
      </c>
      <c r="D29" s="297" t="s">
        <v>1421</v>
      </c>
      <c r="E29" s="252" t="s">
        <v>2626</v>
      </c>
      <c r="F29" s="89">
        <v>577672.34</v>
      </c>
      <c r="G29" s="89">
        <v>17190.990000000002</v>
      </c>
      <c r="H29" s="89">
        <v>75160.63</v>
      </c>
      <c r="K29" s="252">
        <v>635017.57999999996</v>
      </c>
      <c r="L29" s="252">
        <v>376910.95</v>
      </c>
      <c r="O29" s="232">
        <v>9150</v>
      </c>
      <c r="P29" s="232">
        <v>61110.94</v>
      </c>
      <c r="R29" s="232">
        <v>0</v>
      </c>
      <c r="U29" s="252">
        <v>-39999.51</v>
      </c>
      <c r="V29" s="252">
        <v>900591.29</v>
      </c>
      <c r="X29" s="73">
        <v>836907.88</v>
      </c>
      <c r="Y29" s="73">
        <v>40000</v>
      </c>
      <c r="Z29" s="73">
        <v>727.72</v>
      </c>
      <c r="AB29" s="73">
        <v>1146029.7</v>
      </c>
      <c r="AD29" s="73">
        <v>206400</v>
      </c>
      <c r="AE29" s="90">
        <v>1452726.7</v>
      </c>
      <c r="AH29" s="90">
        <v>714718.52</v>
      </c>
      <c r="AI29" s="90">
        <v>172307.44</v>
      </c>
      <c r="AM29" s="267">
        <f t="shared" si="1"/>
        <v>670023.96</v>
      </c>
      <c r="AN29" s="268">
        <f t="shared" si="2"/>
        <v>70260.94</v>
      </c>
      <c r="AO29" s="292">
        <f t="shared" si="3"/>
        <v>599763.02</v>
      </c>
      <c r="AP29" s="287">
        <f t="shared" si="4"/>
        <v>2230065.2999999998</v>
      </c>
      <c r="AQ29" s="295">
        <f t="shared" si="5"/>
        <v>2339752.6599999997</v>
      </c>
      <c r="AR29" s="269">
        <f t="shared" si="6"/>
        <v>-109687.35999999987</v>
      </c>
    </row>
    <row r="30" spans="1:44" ht="15" thickBot="1" x14ac:dyDescent="0.25">
      <c r="A30" s="257" t="s">
        <v>300</v>
      </c>
      <c r="B30" s="257" t="s">
        <v>41</v>
      </c>
      <c r="C30" s="296">
        <v>7350</v>
      </c>
      <c r="D30" s="297" t="s">
        <v>831</v>
      </c>
      <c r="E30" s="252" t="s">
        <v>2627</v>
      </c>
      <c r="F30" s="89">
        <v>1248907.07</v>
      </c>
      <c r="G30" s="89">
        <v>20698.2</v>
      </c>
      <c r="H30" s="89">
        <v>271998.99</v>
      </c>
      <c r="K30" s="252">
        <v>630225.73</v>
      </c>
      <c r="L30" s="252">
        <v>975480.4</v>
      </c>
      <c r="O30" s="232">
        <v>8917.89</v>
      </c>
      <c r="P30" s="232">
        <v>92419.83</v>
      </c>
      <c r="Q30" s="232">
        <v>5000</v>
      </c>
      <c r="R30" s="232">
        <v>280</v>
      </c>
      <c r="U30" s="252">
        <v>378579.69</v>
      </c>
      <c r="V30" s="252">
        <v>2673935.1</v>
      </c>
      <c r="X30" s="73">
        <v>1340687.71</v>
      </c>
      <c r="Y30" s="73">
        <v>85750</v>
      </c>
      <c r="Z30" s="73">
        <v>2104.12</v>
      </c>
      <c r="AB30" s="73">
        <v>1556987</v>
      </c>
      <c r="AD30" s="73">
        <v>417970</v>
      </c>
      <c r="AE30" s="90">
        <v>2409797</v>
      </c>
      <c r="AH30" s="90">
        <v>928861.84</v>
      </c>
      <c r="AI30" s="90">
        <v>286539.65000000002</v>
      </c>
      <c r="AM30" s="267">
        <f t="shared" si="1"/>
        <v>1541604.26</v>
      </c>
      <c r="AN30" s="268">
        <f t="shared" si="2"/>
        <v>106617.72</v>
      </c>
      <c r="AO30" s="292">
        <f t="shared" si="3"/>
        <v>1434986.54</v>
      </c>
      <c r="AP30" s="287">
        <f t="shared" si="4"/>
        <v>3403498.83</v>
      </c>
      <c r="AQ30" s="295">
        <f t="shared" si="5"/>
        <v>3625198.4899999998</v>
      </c>
      <c r="AR30" s="269">
        <f t="shared" si="6"/>
        <v>-221699.65999999968</v>
      </c>
    </row>
    <row r="31" spans="1:44" ht="15" thickBot="1" x14ac:dyDescent="0.25">
      <c r="A31" s="257" t="s">
        <v>300</v>
      </c>
      <c r="B31" s="257" t="s">
        <v>41</v>
      </c>
      <c r="C31" s="296">
        <v>5666</v>
      </c>
      <c r="D31" s="297" t="s">
        <v>832</v>
      </c>
      <c r="E31" s="252" t="s">
        <v>2628</v>
      </c>
      <c r="F31" s="89">
        <v>2133424.36</v>
      </c>
      <c r="G31" s="89">
        <v>19100</v>
      </c>
      <c r="H31" s="89">
        <v>270052.62</v>
      </c>
      <c r="K31" s="252">
        <v>545943.36</v>
      </c>
      <c r="L31" s="252">
        <v>222541.02</v>
      </c>
      <c r="O31" s="232">
        <v>0</v>
      </c>
      <c r="P31" s="232">
        <v>114625.13</v>
      </c>
      <c r="R31" s="232">
        <v>1031.8</v>
      </c>
      <c r="U31" s="252">
        <v>396960.67</v>
      </c>
      <c r="V31" s="252">
        <v>1942985.43</v>
      </c>
      <c r="X31" s="73">
        <v>1205570.3700000001</v>
      </c>
      <c r="Y31" s="73">
        <v>110375</v>
      </c>
      <c r="Z31" s="73">
        <v>3915.38</v>
      </c>
      <c r="AB31" s="73">
        <v>814849</v>
      </c>
      <c r="AD31" s="73">
        <v>202136</v>
      </c>
      <c r="AE31" s="90">
        <v>1282800</v>
      </c>
      <c r="AH31" s="90">
        <v>840502.36</v>
      </c>
      <c r="AI31" s="90">
        <v>193585.18</v>
      </c>
      <c r="AM31" s="267">
        <f t="shared" si="1"/>
        <v>2422576.98</v>
      </c>
      <c r="AN31" s="268">
        <f t="shared" si="2"/>
        <v>115656.93000000001</v>
      </c>
      <c r="AO31" s="292">
        <f t="shared" si="3"/>
        <v>2306920.0499999998</v>
      </c>
      <c r="AP31" s="287">
        <f t="shared" si="4"/>
        <v>2336845.75</v>
      </c>
      <c r="AQ31" s="295">
        <f t="shared" si="5"/>
        <v>2316887.54</v>
      </c>
      <c r="AR31" s="269">
        <f t="shared" si="6"/>
        <v>19958.209999999963</v>
      </c>
    </row>
    <row r="32" spans="1:44" ht="15" thickBot="1" x14ac:dyDescent="0.25">
      <c r="A32" s="257" t="s">
        <v>300</v>
      </c>
      <c r="B32" s="257" t="s">
        <v>41</v>
      </c>
      <c r="C32" s="296">
        <v>5772</v>
      </c>
      <c r="D32" s="297" t="s">
        <v>833</v>
      </c>
      <c r="E32" s="252" t="s">
        <v>2629</v>
      </c>
      <c r="F32" s="89">
        <v>1222319.1100000001</v>
      </c>
      <c r="G32" s="89">
        <v>12000</v>
      </c>
      <c r="H32" s="89">
        <v>324977.49</v>
      </c>
      <c r="K32" s="252">
        <v>19191.669999999998</v>
      </c>
      <c r="L32" s="252">
        <v>134693.9</v>
      </c>
      <c r="O32" s="232">
        <v>2800</v>
      </c>
      <c r="P32" s="232">
        <v>73159</v>
      </c>
      <c r="Q32" s="232">
        <v>11000</v>
      </c>
      <c r="R32" s="232">
        <v>200</v>
      </c>
      <c r="U32" s="252">
        <v>-40975.26</v>
      </c>
      <c r="V32" s="252">
        <v>2306439.37</v>
      </c>
      <c r="X32" s="73">
        <v>1131603.94</v>
      </c>
      <c r="Y32" s="73">
        <v>188770</v>
      </c>
      <c r="Z32" s="73">
        <v>1730.44</v>
      </c>
      <c r="AB32" s="73">
        <v>1651228</v>
      </c>
      <c r="AD32" s="73">
        <v>159900</v>
      </c>
      <c r="AE32" s="90">
        <v>2065780</v>
      </c>
      <c r="AH32" s="90">
        <v>732201.48</v>
      </c>
      <c r="AI32" s="90">
        <v>10293.66</v>
      </c>
      <c r="AM32" s="267">
        <f t="shared" si="1"/>
        <v>1559296.6</v>
      </c>
      <c r="AN32" s="268">
        <f t="shared" si="2"/>
        <v>87159</v>
      </c>
      <c r="AO32" s="292">
        <f t="shared" si="3"/>
        <v>1472137.6</v>
      </c>
      <c r="AP32" s="287">
        <f t="shared" si="4"/>
        <v>3133232.38</v>
      </c>
      <c r="AQ32" s="295">
        <f t="shared" si="5"/>
        <v>2808275.14</v>
      </c>
      <c r="AR32" s="269">
        <f t="shared" si="6"/>
        <v>324957.23999999976</v>
      </c>
    </row>
    <row r="33" spans="1:44" ht="15" thickBot="1" x14ac:dyDescent="0.25">
      <c r="A33" s="257" t="s">
        <v>300</v>
      </c>
      <c r="B33" s="257" t="s">
        <v>41</v>
      </c>
      <c r="C33" s="296">
        <v>3690</v>
      </c>
      <c r="D33" s="297" t="s">
        <v>834</v>
      </c>
      <c r="E33" s="252" t="s">
        <v>2630</v>
      </c>
      <c r="F33" s="89">
        <v>1050554.3600000001</v>
      </c>
      <c r="G33" s="89">
        <v>7765.27</v>
      </c>
      <c r="H33" s="89">
        <v>211547.9</v>
      </c>
      <c r="K33" s="252">
        <v>327501.63</v>
      </c>
      <c r="L33" s="252">
        <v>486149.94</v>
      </c>
      <c r="O33" s="232">
        <v>26700</v>
      </c>
      <c r="P33" s="232">
        <v>39598.65</v>
      </c>
      <c r="Q33" s="232">
        <v>5000</v>
      </c>
      <c r="R33" s="232">
        <v>0</v>
      </c>
      <c r="U33" s="252">
        <v>210640.16</v>
      </c>
      <c r="V33" s="252">
        <v>1600056.47</v>
      </c>
      <c r="X33" s="73">
        <v>1104464.1200000001</v>
      </c>
      <c r="Y33" s="73">
        <v>50600</v>
      </c>
      <c r="Z33" s="73">
        <v>1689.5</v>
      </c>
      <c r="AB33" s="73">
        <v>1221959</v>
      </c>
      <c r="AD33" s="73">
        <v>141600</v>
      </c>
      <c r="AE33" s="90">
        <v>1497918</v>
      </c>
      <c r="AH33" s="90">
        <v>549699.22</v>
      </c>
      <c r="AI33" s="90">
        <v>165897.92000000001</v>
      </c>
      <c r="AM33" s="267">
        <f t="shared" si="1"/>
        <v>1269867.53</v>
      </c>
      <c r="AN33" s="268">
        <f t="shared" si="2"/>
        <v>71298.649999999994</v>
      </c>
      <c r="AO33" s="292">
        <f t="shared" si="3"/>
        <v>1198568.8800000001</v>
      </c>
      <c r="AP33" s="287">
        <f t="shared" si="4"/>
        <v>2520312.62</v>
      </c>
      <c r="AQ33" s="295">
        <f t="shared" si="5"/>
        <v>2213515.14</v>
      </c>
      <c r="AR33" s="269">
        <f t="shared" si="6"/>
        <v>306797.48</v>
      </c>
    </row>
    <row r="34" spans="1:44" ht="15" thickBot="1" x14ac:dyDescent="0.25">
      <c r="A34" s="257" t="s">
        <v>300</v>
      </c>
      <c r="B34" s="257" t="s">
        <v>41</v>
      </c>
      <c r="C34" s="296">
        <v>6191</v>
      </c>
      <c r="D34" s="297" t="s">
        <v>835</v>
      </c>
      <c r="E34" s="252" t="s">
        <v>2776</v>
      </c>
      <c r="F34" s="89">
        <v>1066719.23</v>
      </c>
      <c r="G34" s="89">
        <v>23878</v>
      </c>
      <c r="H34" s="89">
        <v>553902.97</v>
      </c>
      <c r="K34" s="252">
        <v>530036.56000000006</v>
      </c>
      <c r="L34" s="252">
        <v>659498.14</v>
      </c>
      <c r="O34" s="232">
        <v>10320</v>
      </c>
      <c r="P34" s="232">
        <v>77587.66</v>
      </c>
      <c r="Q34" s="232">
        <v>15094</v>
      </c>
      <c r="U34" s="252">
        <v>405612.09</v>
      </c>
      <c r="V34" s="252">
        <v>2970314.75</v>
      </c>
      <c r="X34" s="73">
        <v>1644302</v>
      </c>
      <c r="Y34" s="73">
        <v>198150</v>
      </c>
      <c r="Z34" s="73">
        <v>1272.6500000000001</v>
      </c>
      <c r="AB34" s="73">
        <v>1037260</v>
      </c>
      <c r="AD34" s="73">
        <v>168900</v>
      </c>
      <c r="AE34" s="90">
        <v>1629891.5</v>
      </c>
      <c r="AH34" s="90">
        <v>782897.51</v>
      </c>
      <c r="AI34" s="90">
        <v>183566.89</v>
      </c>
      <c r="AK34" s="90">
        <v>1120</v>
      </c>
      <c r="AM34" s="267">
        <f t="shared" si="1"/>
        <v>1644500.2</v>
      </c>
      <c r="AN34" s="268">
        <f t="shared" si="2"/>
        <v>103001.66</v>
      </c>
      <c r="AO34" s="292">
        <f t="shared" si="3"/>
        <v>1541498.54</v>
      </c>
      <c r="AP34" s="287">
        <f t="shared" si="4"/>
        <v>3049884.65</v>
      </c>
      <c r="AQ34" s="295">
        <f t="shared" si="5"/>
        <v>2597475.9</v>
      </c>
      <c r="AR34" s="269">
        <f t="shared" si="6"/>
        <v>452408.75</v>
      </c>
    </row>
    <row r="35" spans="1:44" ht="15" thickBot="1" x14ac:dyDescent="0.25">
      <c r="A35" s="257" t="s">
        <v>300</v>
      </c>
      <c r="B35" s="257" t="s">
        <v>41</v>
      </c>
      <c r="C35" s="296">
        <v>8132</v>
      </c>
      <c r="D35" s="297" t="s">
        <v>836</v>
      </c>
      <c r="E35" s="252" t="s">
        <v>2777</v>
      </c>
      <c r="F35" s="89">
        <v>1660316.19</v>
      </c>
      <c r="G35" s="89">
        <v>88045</v>
      </c>
      <c r="H35" s="89">
        <v>350873.59</v>
      </c>
      <c r="K35" s="252">
        <v>1175002.6599999999</v>
      </c>
      <c r="L35" s="252">
        <v>888133.84</v>
      </c>
      <c r="O35" s="232">
        <v>0</v>
      </c>
      <c r="P35" s="232">
        <v>73676.87</v>
      </c>
      <c r="Q35" s="232">
        <v>5000</v>
      </c>
      <c r="U35" s="252">
        <v>413312.52</v>
      </c>
      <c r="V35" s="252">
        <v>3203233.17</v>
      </c>
      <c r="X35" s="73">
        <v>1782084.4</v>
      </c>
      <c r="Y35" s="73">
        <v>303777</v>
      </c>
      <c r="Z35" s="73">
        <v>2612.2399999999998</v>
      </c>
      <c r="AB35" s="73">
        <v>699635</v>
      </c>
      <c r="AD35" s="73">
        <v>278688</v>
      </c>
      <c r="AE35" s="90">
        <v>1644242</v>
      </c>
      <c r="AH35" s="90">
        <v>938002.76</v>
      </c>
      <c r="AI35" s="90">
        <v>184231.23</v>
      </c>
      <c r="AM35" s="267">
        <f t="shared" si="1"/>
        <v>2099234.7799999998</v>
      </c>
      <c r="AN35" s="268">
        <f t="shared" si="2"/>
        <v>78676.87</v>
      </c>
      <c r="AO35" s="292">
        <f t="shared" si="3"/>
        <v>2020557.9099999997</v>
      </c>
      <c r="AP35" s="287">
        <f t="shared" si="4"/>
        <v>3066796.6399999997</v>
      </c>
      <c r="AQ35" s="295">
        <f t="shared" si="5"/>
        <v>2766475.9899999998</v>
      </c>
      <c r="AR35" s="269">
        <f t="shared" si="6"/>
        <v>300320.64999999991</v>
      </c>
    </row>
    <row r="36" spans="1:44" ht="15" thickBot="1" x14ac:dyDescent="0.25">
      <c r="A36" s="257" t="s">
        <v>300</v>
      </c>
      <c r="B36" s="257" t="s">
        <v>41</v>
      </c>
      <c r="C36" s="296">
        <v>2634</v>
      </c>
      <c r="D36" s="297" t="s">
        <v>837</v>
      </c>
      <c r="E36" s="252" t="s">
        <v>2778</v>
      </c>
      <c r="F36" s="89">
        <v>804239.11</v>
      </c>
      <c r="G36" s="89">
        <v>57804.31</v>
      </c>
      <c r="H36" s="89">
        <v>179335.82</v>
      </c>
      <c r="K36" s="252">
        <v>61763.47</v>
      </c>
      <c r="L36" s="252">
        <v>136171.17000000001</v>
      </c>
      <c r="P36" s="232">
        <v>79638.429999999993</v>
      </c>
      <c r="Q36" s="232">
        <v>12226</v>
      </c>
      <c r="U36" s="252">
        <v>79557</v>
      </c>
      <c r="V36" s="252">
        <v>2001291.5</v>
      </c>
      <c r="X36" s="73">
        <v>850406.14</v>
      </c>
      <c r="Z36" s="73">
        <v>1037.93</v>
      </c>
      <c r="AB36" s="73">
        <v>804323</v>
      </c>
      <c r="AD36" s="73">
        <v>180188</v>
      </c>
      <c r="AE36" s="90">
        <v>1085261</v>
      </c>
      <c r="AH36" s="90">
        <v>398203.69</v>
      </c>
      <c r="AI36" s="90">
        <v>61083.68</v>
      </c>
      <c r="AM36" s="267">
        <f t="shared" si="1"/>
        <v>1041379.24</v>
      </c>
      <c r="AN36" s="268">
        <f t="shared" si="2"/>
        <v>91864.43</v>
      </c>
      <c r="AO36" s="292">
        <f t="shared" si="3"/>
        <v>949514.81</v>
      </c>
      <c r="AP36" s="287">
        <f t="shared" si="4"/>
        <v>1835955.07</v>
      </c>
      <c r="AQ36" s="295">
        <f t="shared" si="5"/>
        <v>1544548.3699999999</v>
      </c>
      <c r="AR36" s="269">
        <f t="shared" si="6"/>
        <v>291406.70000000019</v>
      </c>
    </row>
    <row r="37" spans="1:44" ht="15" thickBot="1" x14ac:dyDescent="0.25">
      <c r="A37" s="257" t="s">
        <v>300</v>
      </c>
      <c r="B37" s="257" t="s">
        <v>41</v>
      </c>
      <c r="C37" s="296">
        <v>5394</v>
      </c>
      <c r="D37" s="297" t="s">
        <v>838</v>
      </c>
      <c r="E37" s="252" t="s">
        <v>2804</v>
      </c>
      <c r="F37" s="89">
        <v>824829.32</v>
      </c>
      <c r="G37" s="89">
        <v>11680.51</v>
      </c>
      <c r="H37" s="89">
        <v>216627.84</v>
      </c>
      <c r="K37" s="252">
        <v>1564381.52</v>
      </c>
      <c r="L37" s="252">
        <v>830205.49</v>
      </c>
      <c r="O37" s="232">
        <v>0</v>
      </c>
      <c r="P37" s="232">
        <v>43696.38</v>
      </c>
      <c r="U37" s="252">
        <v>322501.8</v>
      </c>
      <c r="V37" s="252">
        <v>3800882.66</v>
      </c>
      <c r="X37" s="73">
        <v>1134435.3600000001</v>
      </c>
      <c r="Y37" s="73">
        <v>40000</v>
      </c>
      <c r="Z37" s="73">
        <v>1279.71</v>
      </c>
      <c r="AD37" s="73">
        <v>175600</v>
      </c>
      <c r="AE37" s="90">
        <v>418523</v>
      </c>
      <c r="AH37" s="90">
        <v>836655.22</v>
      </c>
      <c r="AI37" s="90">
        <v>219306.58</v>
      </c>
      <c r="AM37" s="267">
        <f t="shared" si="1"/>
        <v>1053137.67</v>
      </c>
      <c r="AN37" s="268">
        <f t="shared" si="2"/>
        <v>43696.38</v>
      </c>
      <c r="AO37" s="292">
        <f t="shared" si="3"/>
        <v>1009441.2899999999</v>
      </c>
      <c r="AP37" s="287">
        <f t="shared" si="4"/>
        <v>1351315.07</v>
      </c>
      <c r="AQ37" s="295">
        <f t="shared" si="5"/>
        <v>1474484.8</v>
      </c>
      <c r="AR37" s="269">
        <f t="shared" si="6"/>
        <v>-123169.72999999998</v>
      </c>
    </row>
    <row r="38" spans="1:44" ht="15" thickBot="1" x14ac:dyDescent="0.25">
      <c r="A38" s="257" t="s">
        <v>304</v>
      </c>
      <c r="B38" s="257" t="s">
        <v>42</v>
      </c>
      <c r="C38" s="296">
        <v>3425</v>
      </c>
      <c r="D38" s="297" t="s">
        <v>839</v>
      </c>
      <c r="E38" s="252" t="s">
        <v>2631</v>
      </c>
      <c r="F38" s="89">
        <v>1152522.22</v>
      </c>
      <c r="G38" s="89">
        <v>9385.75</v>
      </c>
      <c r="H38" s="89">
        <v>72221.62</v>
      </c>
      <c r="K38" s="252">
        <v>492473.42</v>
      </c>
      <c r="L38" s="252">
        <v>258731.4</v>
      </c>
      <c r="O38" s="232">
        <v>3200</v>
      </c>
      <c r="P38" s="232">
        <v>55626.1</v>
      </c>
      <c r="Q38" s="232">
        <v>67170</v>
      </c>
      <c r="R38" s="232">
        <v>1155.52</v>
      </c>
      <c r="S38" s="252">
        <v>338393</v>
      </c>
      <c r="U38" s="252">
        <v>149954.5</v>
      </c>
      <c r="V38" s="252">
        <v>2024806.3999999999</v>
      </c>
      <c r="X38" s="73">
        <v>1274769.1100000001</v>
      </c>
      <c r="Z38" s="73">
        <v>1609.33</v>
      </c>
      <c r="AB38" s="73">
        <v>932736</v>
      </c>
      <c r="AD38" s="73">
        <v>150160.98000000001</v>
      </c>
      <c r="AE38" s="90">
        <v>1340756</v>
      </c>
      <c r="AH38" s="90">
        <v>564738.19999999995</v>
      </c>
      <c r="AI38" s="90">
        <v>105767.24</v>
      </c>
      <c r="AL38" s="90">
        <v>24712.5</v>
      </c>
      <c r="AM38" s="267">
        <f t="shared" si="1"/>
        <v>1234129.5899999999</v>
      </c>
      <c r="AN38" s="268">
        <f t="shared" si="2"/>
        <v>127151.62000000001</v>
      </c>
      <c r="AO38" s="292">
        <f t="shared" si="3"/>
        <v>1106977.9699999997</v>
      </c>
      <c r="AP38" s="287">
        <f t="shared" si="4"/>
        <v>2359275.4200000004</v>
      </c>
      <c r="AQ38" s="295">
        <f t="shared" si="5"/>
        <v>2035973.94</v>
      </c>
      <c r="AR38" s="269">
        <f t="shared" si="6"/>
        <v>323301.48000000045</v>
      </c>
    </row>
    <row r="39" spans="1:44" ht="15" thickBot="1" x14ac:dyDescent="0.25">
      <c r="A39" s="257" t="s">
        <v>304</v>
      </c>
      <c r="B39" s="257" t="s">
        <v>42</v>
      </c>
      <c r="C39" s="296">
        <v>4047</v>
      </c>
      <c r="D39" s="297" t="s">
        <v>840</v>
      </c>
      <c r="E39" s="252" t="s">
        <v>2632</v>
      </c>
      <c r="F39" s="89">
        <v>1409564.11</v>
      </c>
      <c r="G39" s="89">
        <v>45305.5</v>
      </c>
      <c r="H39" s="89">
        <v>77343.429999999993</v>
      </c>
      <c r="K39" s="252">
        <v>346832.22</v>
      </c>
      <c r="L39" s="252">
        <v>277540.45</v>
      </c>
      <c r="O39" s="232">
        <v>500</v>
      </c>
      <c r="P39" s="232">
        <v>32021.41</v>
      </c>
      <c r="Q39" s="232">
        <v>290470</v>
      </c>
      <c r="R39" s="232">
        <v>741.58</v>
      </c>
      <c r="U39" s="252">
        <v>172536.46</v>
      </c>
      <c r="V39" s="252">
        <v>2381908.6800000002</v>
      </c>
      <c r="X39" s="73">
        <v>1202263.6299999999</v>
      </c>
      <c r="Z39" s="73">
        <v>2478.6799999999998</v>
      </c>
      <c r="AB39" s="73">
        <v>917391.9</v>
      </c>
      <c r="AD39" s="73">
        <v>109280.89</v>
      </c>
      <c r="AE39" s="90">
        <v>1338029.8999999999</v>
      </c>
      <c r="AH39" s="90">
        <v>627828.52</v>
      </c>
      <c r="AI39" s="90">
        <v>143050.82</v>
      </c>
      <c r="AL39" s="90">
        <v>23431</v>
      </c>
      <c r="AM39" s="267">
        <f t="shared" si="1"/>
        <v>1532213.04</v>
      </c>
      <c r="AN39" s="268">
        <f t="shared" si="2"/>
        <v>323732.99</v>
      </c>
      <c r="AO39" s="292">
        <f t="shared" si="3"/>
        <v>1208480.05</v>
      </c>
      <c r="AP39" s="287">
        <f t="shared" si="4"/>
        <v>2231415.1</v>
      </c>
      <c r="AQ39" s="295">
        <f t="shared" si="5"/>
        <v>2132340.2399999998</v>
      </c>
      <c r="AR39" s="269">
        <f t="shared" si="6"/>
        <v>99074.860000000335</v>
      </c>
    </row>
    <row r="40" spans="1:44" ht="15" thickBot="1" x14ac:dyDescent="0.25">
      <c r="A40" s="257" t="s">
        <v>304</v>
      </c>
      <c r="B40" s="257" t="s">
        <v>42</v>
      </c>
      <c r="C40" s="296">
        <v>3656</v>
      </c>
      <c r="D40" s="297" t="s">
        <v>841</v>
      </c>
      <c r="E40" s="252" t="s">
        <v>2633</v>
      </c>
      <c r="F40" s="89">
        <v>897694.91</v>
      </c>
      <c r="G40" s="89">
        <v>22862.15</v>
      </c>
      <c r="H40" s="89">
        <v>145777.25</v>
      </c>
      <c r="K40" s="252">
        <v>764961.29</v>
      </c>
      <c r="L40" s="252">
        <v>243719.23</v>
      </c>
      <c r="O40" s="232">
        <v>0</v>
      </c>
      <c r="P40" s="232">
        <v>32537.8</v>
      </c>
      <c r="R40" s="232">
        <v>0</v>
      </c>
      <c r="S40" s="252">
        <v>255606</v>
      </c>
      <c r="U40" s="252">
        <v>173454.04</v>
      </c>
      <c r="V40" s="252">
        <v>2692203.68</v>
      </c>
      <c r="X40" s="73">
        <v>1469866.8</v>
      </c>
      <c r="Z40" s="73">
        <v>862.34</v>
      </c>
      <c r="AB40" s="73">
        <v>1423495.2</v>
      </c>
      <c r="AD40" s="73">
        <v>78476</v>
      </c>
      <c r="AE40" s="90">
        <v>1755281.2</v>
      </c>
      <c r="AH40" s="90">
        <v>762404.42</v>
      </c>
      <c r="AI40" s="90">
        <v>187510.33</v>
      </c>
      <c r="AM40" s="267">
        <f t="shared" si="1"/>
        <v>1066334.31</v>
      </c>
      <c r="AN40" s="268">
        <f t="shared" si="2"/>
        <v>32537.8</v>
      </c>
      <c r="AO40" s="292">
        <f t="shared" si="3"/>
        <v>1033796.51</v>
      </c>
      <c r="AP40" s="287">
        <f t="shared" si="4"/>
        <v>2972700.34</v>
      </c>
      <c r="AQ40" s="295">
        <f t="shared" si="5"/>
        <v>2705195.95</v>
      </c>
      <c r="AR40" s="269">
        <f t="shared" si="6"/>
        <v>267504.38999999966</v>
      </c>
    </row>
    <row r="41" spans="1:44" ht="15" thickBot="1" x14ac:dyDescent="0.25">
      <c r="A41" s="257" t="s">
        <v>304</v>
      </c>
      <c r="B41" s="257" t="s">
        <v>42</v>
      </c>
      <c r="C41" s="296">
        <v>3640</v>
      </c>
      <c r="D41" s="297" t="s">
        <v>842</v>
      </c>
      <c r="E41" s="252" t="s">
        <v>2634</v>
      </c>
      <c r="F41" s="89">
        <v>637155.34</v>
      </c>
      <c r="G41" s="89">
        <v>20284</v>
      </c>
      <c r="H41" s="89">
        <v>93677.53</v>
      </c>
      <c r="K41" s="252">
        <v>316361.07</v>
      </c>
      <c r="L41" s="252">
        <v>190684.26</v>
      </c>
      <c r="O41" s="232">
        <v>3500</v>
      </c>
      <c r="P41" s="232">
        <v>40418</v>
      </c>
      <c r="Q41" s="232">
        <v>13040</v>
      </c>
      <c r="R41" s="232">
        <v>0</v>
      </c>
      <c r="S41" s="252">
        <v>231690</v>
      </c>
      <c r="U41" s="252">
        <v>-293127</v>
      </c>
      <c r="V41" s="252">
        <v>2888756.2</v>
      </c>
      <c r="X41" s="73">
        <v>1714151.18</v>
      </c>
      <c r="Z41" s="73">
        <v>548.37</v>
      </c>
      <c r="AB41" s="73">
        <v>1271237</v>
      </c>
      <c r="AD41" s="73">
        <v>57222.04</v>
      </c>
      <c r="AE41" s="90">
        <v>1716462</v>
      </c>
      <c r="AH41" s="90">
        <v>609419.84</v>
      </c>
      <c r="AI41" s="90">
        <v>148699.12</v>
      </c>
      <c r="AL41" s="90">
        <v>24963.5</v>
      </c>
      <c r="AM41" s="267">
        <f t="shared" si="1"/>
        <v>751116.87</v>
      </c>
      <c r="AN41" s="268">
        <f t="shared" si="2"/>
        <v>56958</v>
      </c>
      <c r="AO41" s="292">
        <f t="shared" si="3"/>
        <v>694158.87</v>
      </c>
      <c r="AP41" s="287">
        <f t="shared" si="4"/>
        <v>3043158.59</v>
      </c>
      <c r="AQ41" s="295">
        <f t="shared" si="5"/>
        <v>2499544.46</v>
      </c>
      <c r="AR41" s="269">
        <f t="shared" si="6"/>
        <v>543614.12999999989</v>
      </c>
    </row>
    <row r="42" spans="1:44" ht="15" thickBot="1" x14ac:dyDescent="0.25">
      <c r="A42" s="257" t="s">
        <v>304</v>
      </c>
      <c r="B42" s="257" t="s">
        <v>42</v>
      </c>
      <c r="C42" s="296">
        <v>7398</v>
      </c>
      <c r="D42" s="297" t="s">
        <v>843</v>
      </c>
      <c r="E42" s="252" t="s">
        <v>2635</v>
      </c>
      <c r="F42" s="89">
        <v>1206049.31</v>
      </c>
      <c r="G42" s="89">
        <v>74563.25</v>
      </c>
      <c r="H42" s="89">
        <v>72522.8</v>
      </c>
      <c r="K42" s="252">
        <v>535584.97</v>
      </c>
      <c r="L42" s="252">
        <v>337864.22</v>
      </c>
      <c r="O42" s="232">
        <v>2500</v>
      </c>
      <c r="P42" s="232">
        <v>77589.23</v>
      </c>
      <c r="R42" s="232">
        <v>1148.75</v>
      </c>
      <c r="S42" s="252">
        <v>181020</v>
      </c>
      <c r="U42" s="252">
        <v>261189.25</v>
      </c>
      <c r="V42" s="252">
        <v>3281518.85</v>
      </c>
      <c r="X42" s="73">
        <v>2192588.17</v>
      </c>
      <c r="Z42" s="73">
        <v>1734.94</v>
      </c>
      <c r="AB42" s="73">
        <v>2223683.5</v>
      </c>
      <c r="AD42" s="73">
        <v>257440.37</v>
      </c>
      <c r="AE42" s="90">
        <v>2926477.5</v>
      </c>
      <c r="AH42" s="90">
        <v>1094697.3700000001</v>
      </c>
      <c r="AI42" s="90">
        <v>225217.07</v>
      </c>
      <c r="AJ42" s="90">
        <v>58006.9</v>
      </c>
      <c r="AL42" s="90">
        <v>35622</v>
      </c>
      <c r="AM42" s="267">
        <f t="shared" si="1"/>
        <v>1353135.36</v>
      </c>
      <c r="AN42" s="268">
        <f t="shared" si="2"/>
        <v>81237.98</v>
      </c>
      <c r="AO42" s="292">
        <f t="shared" si="3"/>
        <v>1271897.3800000001</v>
      </c>
      <c r="AP42" s="287">
        <f t="shared" si="4"/>
        <v>4675446.9799999995</v>
      </c>
      <c r="AQ42" s="295">
        <f t="shared" si="5"/>
        <v>4340020.8400000008</v>
      </c>
      <c r="AR42" s="269">
        <f t="shared" si="6"/>
        <v>335426.13999999873</v>
      </c>
    </row>
    <row r="43" spans="1:44" ht="15" thickBot="1" x14ac:dyDescent="0.25">
      <c r="A43" s="257" t="s">
        <v>304</v>
      </c>
      <c r="B43" s="257" t="s">
        <v>42</v>
      </c>
      <c r="C43" s="296">
        <v>7430</v>
      </c>
      <c r="D43" s="297" t="s">
        <v>844</v>
      </c>
      <c r="E43" s="252" t="s">
        <v>2636</v>
      </c>
      <c r="F43" s="89">
        <v>1316225.7</v>
      </c>
      <c r="G43" s="89">
        <v>25606.55</v>
      </c>
      <c r="H43" s="89">
        <v>145564.22</v>
      </c>
      <c r="K43" s="252">
        <v>183036.5</v>
      </c>
      <c r="L43" s="252">
        <v>815979.36</v>
      </c>
      <c r="O43" s="232">
        <v>4800</v>
      </c>
      <c r="P43" s="232">
        <v>72506.3</v>
      </c>
      <c r="R43" s="232">
        <v>300</v>
      </c>
      <c r="S43" s="252">
        <v>190625</v>
      </c>
      <c r="U43" s="252">
        <v>260984.31</v>
      </c>
      <c r="V43" s="252">
        <v>3750097.45</v>
      </c>
      <c r="X43" s="73">
        <v>2526875.08</v>
      </c>
      <c r="Z43" s="73">
        <v>1952.47</v>
      </c>
      <c r="AB43" s="73">
        <v>1567545</v>
      </c>
      <c r="AD43" s="73">
        <v>329198.02</v>
      </c>
      <c r="AE43" s="90">
        <v>2185945</v>
      </c>
      <c r="AH43" s="90">
        <v>1159054.3500000001</v>
      </c>
      <c r="AI43" s="90">
        <v>223486.06</v>
      </c>
      <c r="AL43" s="90">
        <v>52425</v>
      </c>
      <c r="AM43" s="267">
        <f t="shared" si="1"/>
        <v>1487396.47</v>
      </c>
      <c r="AN43" s="268">
        <f t="shared" si="2"/>
        <v>77606.3</v>
      </c>
      <c r="AO43" s="292">
        <f t="shared" si="3"/>
        <v>1409790.17</v>
      </c>
      <c r="AP43" s="287">
        <f t="shared" si="4"/>
        <v>4425570.57</v>
      </c>
      <c r="AQ43" s="295">
        <f t="shared" si="5"/>
        <v>3620910.41</v>
      </c>
      <c r="AR43" s="269">
        <f t="shared" si="6"/>
        <v>804660.16000000015</v>
      </c>
    </row>
    <row r="44" spans="1:44" ht="15" thickBot="1" x14ac:dyDescent="0.25">
      <c r="A44" s="257" t="s">
        <v>304</v>
      </c>
      <c r="B44" s="257" t="s">
        <v>42</v>
      </c>
      <c r="C44" s="296">
        <v>2978</v>
      </c>
      <c r="D44" s="297" t="s">
        <v>845</v>
      </c>
      <c r="E44" s="252" t="s">
        <v>2637</v>
      </c>
      <c r="F44" s="89">
        <v>853814.97</v>
      </c>
      <c r="G44" s="89">
        <v>3013.14</v>
      </c>
      <c r="H44" s="89">
        <v>125550.68</v>
      </c>
      <c r="K44" s="252">
        <v>378625.91</v>
      </c>
      <c r="L44" s="252">
        <v>291520.19</v>
      </c>
      <c r="O44" s="232">
        <v>8900</v>
      </c>
      <c r="P44" s="232">
        <v>33550</v>
      </c>
      <c r="Q44" s="232">
        <v>254298</v>
      </c>
      <c r="R44" s="232">
        <v>1355</v>
      </c>
      <c r="U44" s="252">
        <v>105632.35</v>
      </c>
      <c r="V44" s="252">
        <v>1851653.95</v>
      </c>
      <c r="X44" s="73">
        <v>1283641.3700000001</v>
      </c>
      <c r="Z44" s="73">
        <v>1283.1600000000001</v>
      </c>
      <c r="AB44" s="73">
        <v>820368.41</v>
      </c>
      <c r="AD44" s="73">
        <v>84201.24</v>
      </c>
      <c r="AE44" s="90">
        <v>1319652.4099999999</v>
      </c>
      <c r="AH44" s="90">
        <v>578359.04000000004</v>
      </c>
      <c r="AI44" s="90">
        <v>116000.42</v>
      </c>
      <c r="AL44" s="90">
        <v>31268</v>
      </c>
      <c r="AM44" s="267">
        <f t="shared" si="1"/>
        <v>982378.79</v>
      </c>
      <c r="AN44" s="268">
        <f t="shared" si="2"/>
        <v>298103</v>
      </c>
      <c r="AO44" s="292">
        <f t="shared" si="3"/>
        <v>684275.79</v>
      </c>
      <c r="AP44" s="287">
        <f t="shared" si="4"/>
        <v>2189494.1800000002</v>
      </c>
      <c r="AQ44" s="295">
        <f t="shared" si="5"/>
        <v>2045279.8699999999</v>
      </c>
      <c r="AR44" s="269">
        <f t="shared" si="6"/>
        <v>144214.31000000029</v>
      </c>
    </row>
    <row r="45" spans="1:44" ht="15" thickBot="1" x14ac:dyDescent="0.25">
      <c r="A45" s="257" t="s">
        <v>304</v>
      </c>
      <c r="B45" s="257" t="s">
        <v>42</v>
      </c>
      <c r="C45" s="296">
        <v>3394</v>
      </c>
      <c r="D45" s="297" t="s">
        <v>846</v>
      </c>
      <c r="E45" s="252" t="s">
        <v>2779</v>
      </c>
      <c r="F45" s="89">
        <v>552171.61</v>
      </c>
      <c r="G45" s="89">
        <v>11924.57</v>
      </c>
      <c r="H45" s="89">
        <v>49152.37</v>
      </c>
      <c r="K45" s="252">
        <v>316673.90000000002</v>
      </c>
      <c r="L45" s="252">
        <v>397246.1</v>
      </c>
      <c r="O45" s="232">
        <v>3000</v>
      </c>
      <c r="P45" s="232">
        <v>57925</v>
      </c>
      <c r="Q45" s="232">
        <v>265420</v>
      </c>
      <c r="R45" s="232">
        <v>1041.1199999999999</v>
      </c>
      <c r="U45" s="252">
        <v>93179.91</v>
      </c>
      <c r="V45" s="252">
        <v>1865771.67</v>
      </c>
      <c r="X45" s="73">
        <v>964741.97</v>
      </c>
      <c r="Z45" s="73">
        <v>675.6</v>
      </c>
      <c r="AB45" s="73">
        <v>830176</v>
      </c>
      <c r="AD45" s="73">
        <v>165558.68</v>
      </c>
      <c r="AE45" s="90">
        <v>1349152</v>
      </c>
      <c r="AH45" s="90">
        <v>569102.14</v>
      </c>
      <c r="AI45" s="90">
        <v>140031.23000000001</v>
      </c>
      <c r="AL45" s="90">
        <v>10543</v>
      </c>
      <c r="AM45" s="267">
        <f t="shared" si="1"/>
        <v>613248.54999999993</v>
      </c>
      <c r="AN45" s="268">
        <f t="shared" si="2"/>
        <v>327386.12</v>
      </c>
      <c r="AO45" s="292">
        <f t="shared" si="3"/>
        <v>285862.42999999993</v>
      </c>
      <c r="AP45" s="287">
        <f t="shared" si="4"/>
        <v>1961152.2499999998</v>
      </c>
      <c r="AQ45" s="295">
        <f t="shared" si="5"/>
        <v>2068828.37</v>
      </c>
      <c r="AR45" s="269">
        <f t="shared" si="6"/>
        <v>-107676.12000000034</v>
      </c>
    </row>
    <row r="46" spans="1:44" ht="15" thickBot="1" x14ac:dyDescent="0.25">
      <c r="A46" s="257" t="s">
        <v>304</v>
      </c>
      <c r="B46" s="257" t="s">
        <v>42</v>
      </c>
      <c r="C46" s="296">
        <v>1969</v>
      </c>
      <c r="D46" s="297" t="s">
        <v>847</v>
      </c>
      <c r="E46" s="252" t="s">
        <v>2780</v>
      </c>
      <c r="F46" s="89">
        <v>337028.17</v>
      </c>
      <c r="G46" s="89">
        <v>0</v>
      </c>
      <c r="H46" s="89">
        <v>79620.7</v>
      </c>
      <c r="K46" s="252">
        <v>575858.06999999995</v>
      </c>
      <c r="L46" s="252">
        <v>202220.61</v>
      </c>
      <c r="O46" s="232">
        <v>3000</v>
      </c>
      <c r="P46" s="232">
        <v>21093.86</v>
      </c>
      <c r="R46" s="232">
        <v>1233.19</v>
      </c>
      <c r="S46" s="252">
        <v>47300</v>
      </c>
      <c r="U46" s="252">
        <v>155426.15</v>
      </c>
      <c r="V46" s="252">
        <v>1234901.48</v>
      </c>
      <c r="X46" s="73">
        <v>746381.15</v>
      </c>
      <c r="Z46" s="73">
        <v>601.83000000000004</v>
      </c>
      <c r="AB46" s="73">
        <v>920281</v>
      </c>
      <c r="AD46" s="73">
        <v>86483.06</v>
      </c>
      <c r="AE46" s="90">
        <v>1241301</v>
      </c>
      <c r="AH46" s="90">
        <v>287019.69</v>
      </c>
      <c r="AI46" s="90">
        <v>116962.54</v>
      </c>
      <c r="AL46" s="90">
        <v>12026.5</v>
      </c>
      <c r="AM46" s="267">
        <f t="shared" si="1"/>
        <v>416648.87</v>
      </c>
      <c r="AN46" s="268">
        <f t="shared" si="2"/>
        <v>25327.05</v>
      </c>
      <c r="AO46" s="292">
        <f t="shared" si="3"/>
        <v>391321.82</v>
      </c>
      <c r="AP46" s="287">
        <f t="shared" si="4"/>
        <v>1753747.04</v>
      </c>
      <c r="AQ46" s="295">
        <f t="shared" si="5"/>
        <v>1657309.73</v>
      </c>
      <c r="AR46" s="269">
        <f t="shared" si="6"/>
        <v>96437.310000000056</v>
      </c>
    </row>
    <row r="47" spans="1:44" ht="15" thickBot="1" x14ac:dyDescent="0.25">
      <c r="A47" s="257" t="s">
        <v>304</v>
      </c>
      <c r="B47" s="257" t="s">
        <v>42</v>
      </c>
      <c r="C47" s="296">
        <v>3732</v>
      </c>
      <c r="D47" s="297" t="s">
        <v>848</v>
      </c>
      <c r="E47" s="252" t="s">
        <v>2798</v>
      </c>
      <c r="F47" s="89">
        <v>603672.98</v>
      </c>
      <c r="G47" s="89">
        <v>0</v>
      </c>
      <c r="H47" s="89">
        <v>68523.12</v>
      </c>
      <c r="K47" s="252">
        <v>1090042.83</v>
      </c>
      <c r="L47" s="252">
        <v>321931.67</v>
      </c>
      <c r="O47" s="232">
        <v>3800</v>
      </c>
      <c r="P47" s="232">
        <v>34745.1</v>
      </c>
      <c r="Q47" s="232">
        <v>73400</v>
      </c>
      <c r="R47" s="232">
        <v>635.51</v>
      </c>
      <c r="S47" s="252">
        <v>383072</v>
      </c>
      <c r="U47" s="252">
        <v>-377371.8</v>
      </c>
      <c r="V47" s="252">
        <v>2300894.7000000002</v>
      </c>
      <c r="X47" s="73">
        <v>1405552.93</v>
      </c>
      <c r="Z47" s="73">
        <v>773.77</v>
      </c>
      <c r="AB47" s="73">
        <v>900771.5</v>
      </c>
      <c r="AD47" s="73">
        <v>75405.95</v>
      </c>
      <c r="AE47" s="90">
        <v>1357871.5</v>
      </c>
      <c r="AG47" s="90">
        <v>0</v>
      </c>
      <c r="AH47" s="90">
        <v>548751.81999999995</v>
      </c>
      <c r="AI47" s="90">
        <v>160062.67000000001</v>
      </c>
      <c r="AL47" s="90">
        <v>2610</v>
      </c>
      <c r="AM47" s="267">
        <f t="shared" si="1"/>
        <v>672196.1</v>
      </c>
      <c r="AN47" s="268">
        <f t="shared" si="2"/>
        <v>112580.61</v>
      </c>
      <c r="AO47" s="292">
        <f t="shared" si="3"/>
        <v>559615.49</v>
      </c>
      <c r="AP47" s="287">
        <f t="shared" si="4"/>
        <v>2382504.1500000004</v>
      </c>
      <c r="AQ47" s="295">
        <f t="shared" si="5"/>
        <v>2069295.9899999998</v>
      </c>
      <c r="AR47" s="269">
        <f t="shared" si="6"/>
        <v>313208.16000000061</v>
      </c>
    </row>
    <row r="48" spans="1:44" ht="15" thickBot="1" x14ac:dyDescent="0.25">
      <c r="A48" s="257" t="s">
        <v>304</v>
      </c>
      <c r="B48" s="257" t="s">
        <v>42</v>
      </c>
      <c r="C48" s="296">
        <v>3225</v>
      </c>
      <c r="D48" s="297" t="s">
        <v>849</v>
      </c>
      <c r="E48" s="252" t="s">
        <v>2805</v>
      </c>
      <c r="F48" s="89">
        <v>662317.67000000004</v>
      </c>
      <c r="G48" s="89">
        <v>9610</v>
      </c>
      <c r="H48" s="89">
        <v>79290.95</v>
      </c>
      <c r="K48" s="252">
        <v>4134297.08</v>
      </c>
      <c r="L48" s="252">
        <v>253640.26</v>
      </c>
      <c r="O48" s="232">
        <v>8000</v>
      </c>
      <c r="P48" s="232">
        <v>48964.77</v>
      </c>
      <c r="R48" s="232">
        <v>317.75</v>
      </c>
      <c r="U48" s="252">
        <v>-624238.39</v>
      </c>
      <c r="V48" s="252">
        <v>4006426</v>
      </c>
      <c r="X48" s="73">
        <v>2088921.75</v>
      </c>
      <c r="Z48" s="73">
        <v>1074.77</v>
      </c>
      <c r="AB48" s="73">
        <v>665006.19999999995</v>
      </c>
      <c r="AD48" s="73">
        <v>136080</v>
      </c>
      <c r="AE48" s="90">
        <v>1144886.2</v>
      </c>
      <c r="AH48" s="90">
        <v>539536.9</v>
      </c>
      <c r="AI48" s="90">
        <v>228593.61</v>
      </c>
      <c r="AL48" s="90">
        <v>28587.5</v>
      </c>
      <c r="AM48" s="267">
        <f t="shared" si="1"/>
        <v>751218.62</v>
      </c>
      <c r="AN48" s="268">
        <f t="shared" si="2"/>
        <v>57282.52</v>
      </c>
      <c r="AO48" s="292">
        <f t="shared" si="3"/>
        <v>693936.1</v>
      </c>
      <c r="AP48" s="287">
        <f t="shared" si="4"/>
        <v>2891082.7199999997</v>
      </c>
      <c r="AQ48" s="295">
        <f t="shared" si="5"/>
        <v>1941604.21</v>
      </c>
      <c r="AR48" s="269">
        <f t="shared" si="6"/>
        <v>949478.50999999978</v>
      </c>
    </row>
    <row r="49" spans="1:44" ht="15" thickBot="1" x14ac:dyDescent="0.25">
      <c r="A49" s="257" t="s">
        <v>29</v>
      </c>
      <c r="B49" s="257" t="s">
        <v>30</v>
      </c>
      <c r="C49" s="296">
        <v>3207</v>
      </c>
      <c r="D49" s="297" t="s">
        <v>850</v>
      </c>
      <c r="E49" s="252" t="s">
        <v>2638</v>
      </c>
      <c r="F49" s="89">
        <v>248982.92</v>
      </c>
      <c r="G49" s="89">
        <v>166740.71</v>
      </c>
      <c r="H49" s="89">
        <v>157415.29999999999</v>
      </c>
      <c r="K49" s="252">
        <v>333076.31</v>
      </c>
      <c r="L49" s="252">
        <v>283365.76000000001</v>
      </c>
      <c r="O49" s="232">
        <v>8000</v>
      </c>
      <c r="P49" s="232">
        <v>48483.93</v>
      </c>
      <c r="U49" s="252">
        <v>-110</v>
      </c>
      <c r="V49" s="252">
        <v>1877057.75</v>
      </c>
      <c r="X49" s="73">
        <v>845686.15</v>
      </c>
      <c r="Z49" s="73">
        <v>560.45000000000005</v>
      </c>
      <c r="AB49" s="73">
        <v>1143438</v>
      </c>
      <c r="AD49" s="73">
        <v>19950</v>
      </c>
      <c r="AE49" s="90">
        <v>1365718</v>
      </c>
      <c r="AH49" s="90">
        <v>498789.85</v>
      </c>
      <c r="AI49" s="90">
        <v>126108.24</v>
      </c>
      <c r="AM49" s="267">
        <f t="shared" si="1"/>
        <v>573138.92999999993</v>
      </c>
      <c r="AN49" s="268">
        <f t="shared" si="2"/>
        <v>56483.93</v>
      </c>
      <c r="AO49" s="292">
        <f t="shared" si="3"/>
        <v>516654.99999999994</v>
      </c>
      <c r="AP49" s="287">
        <f t="shared" si="4"/>
        <v>2009634.6</v>
      </c>
      <c r="AQ49" s="295">
        <f t="shared" si="5"/>
        <v>1990616.09</v>
      </c>
      <c r="AR49" s="269">
        <f t="shared" si="6"/>
        <v>19018.510000000009</v>
      </c>
    </row>
    <row r="50" spans="1:44" ht="15" thickBot="1" x14ac:dyDescent="0.25">
      <c r="A50" s="257" t="s">
        <v>29</v>
      </c>
      <c r="B50" s="257" t="s">
        <v>30</v>
      </c>
      <c r="C50" s="258">
        <v>3287</v>
      </c>
      <c r="D50" s="259" t="s">
        <v>851</v>
      </c>
      <c r="E50" s="252" t="s">
        <v>2639</v>
      </c>
      <c r="F50" s="89">
        <v>198636.72</v>
      </c>
      <c r="G50" s="89">
        <v>193278.61</v>
      </c>
      <c r="H50" s="89">
        <v>127379.59</v>
      </c>
      <c r="K50" s="252">
        <v>468182.6</v>
      </c>
      <c r="L50" s="252">
        <v>315456.48</v>
      </c>
      <c r="O50" s="232">
        <v>0</v>
      </c>
      <c r="P50" s="232">
        <v>36996</v>
      </c>
      <c r="U50" s="252">
        <v>8</v>
      </c>
      <c r="V50" s="252">
        <v>2506199.65</v>
      </c>
      <c r="X50" s="73">
        <v>774372.86</v>
      </c>
      <c r="Y50" s="73">
        <v>169340</v>
      </c>
      <c r="Z50" s="73">
        <v>259.43</v>
      </c>
      <c r="AB50" s="73">
        <v>1708020.4</v>
      </c>
      <c r="AD50" s="73">
        <v>215400</v>
      </c>
      <c r="AE50" s="90">
        <v>2001124.4</v>
      </c>
      <c r="AH50" s="90">
        <v>474755.84000000003</v>
      </c>
      <c r="AI50" s="90">
        <v>58506.720000000001</v>
      </c>
      <c r="AM50" s="267">
        <f t="shared" si="1"/>
        <v>519294.91999999993</v>
      </c>
      <c r="AN50" s="268">
        <f t="shared" si="2"/>
        <v>36996</v>
      </c>
      <c r="AO50" s="292">
        <f t="shared" si="3"/>
        <v>482298.91999999993</v>
      </c>
      <c r="AP50" s="287">
        <f t="shared" si="4"/>
        <v>2867392.69</v>
      </c>
      <c r="AQ50" s="295">
        <f t="shared" si="5"/>
        <v>2534386.96</v>
      </c>
      <c r="AR50" s="269">
        <f t="shared" si="6"/>
        <v>333005.73</v>
      </c>
    </row>
    <row r="51" spans="1:44" s="279" customFormat="1" ht="15" thickBot="1" x14ac:dyDescent="0.25">
      <c r="A51" s="260" t="s">
        <v>29</v>
      </c>
      <c r="B51" s="260" t="s">
        <v>30</v>
      </c>
      <c r="C51" s="261">
        <v>2936</v>
      </c>
      <c r="D51" s="262" t="s">
        <v>852</v>
      </c>
      <c r="E51" s="252" t="s">
        <v>2640</v>
      </c>
      <c r="F51" s="89">
        <v>99903.48</v>
      </c>
      <c r="G51" s="89">
        <v>16002.6</v>
      </c>
      <c r="H51" s="89">
        <v>114606.64</v>
      </c>
      <c r="I51" s="89"/>
      <c r="J51" s="252"/>
      <c r="K51" s="252">
        <v>3</v>
      </c>
      <c r="L51" s="252">
        <v>173307.4</v>
      </c>
      <c r="M51" s="252"/>
      <c r="N51" s="252"/>
      <c r="O51" s="232">
        <v>5300</v>
      </c>
      <c r="P51" s="232">
        <v>39545.089999999997</v>
      </c>
      <c r="Q51" s="232"/>
      <c r="R51" s="232"/>
      <c r="S51" s="252"/>
      <c r="T51" s="252">
        <v>-238853.94</v>
      </c>
      <c r="U51" s="252">
        <v>1635</v>
      </c>
      <c r="V51" s="252">
        <v>1985151.03</v>
      </c>
      <c r="W51" s="73"/>
      <c r="X51" s="73">
        <v>867377.97</v>
      </c>
      <c r="Y51" s="73">
        <v>134310</v>
      </c>
      <c r="Z51" s="73"/>
      <c r="AA51" s="73"/>
      <c r="AB51" s="73">
        <v>989348.5</v>
      </c>
      <c r="AC51" s="73"/>
      <c r="AD51" s="73">
        <v>61536.25</v>
      </c>
      <c r="AE51" s="90">
        <v>1261588.5</v>
      </c>
      <c r="AF51" s="90"/>
      <c r="AG51" s="90"/>
      <c r="AH51" s="90">
        <v>656006.12</v>
      </c>
      <c r="AI51" s="90">
        <v>88684.54</v>
      </c>
      <c r="AJ51" s="90"/>
      <c r="AK51" s="90"/>
      <c r="AL51" s="90">
        <v>20000</v>
      </c>
      <c r="AM51" s="267">
        <f t="shared" si="1"/>
        <v>230512.72</v>
      </c>
      <c r="AN51" s="268">
        <f t="shared" si="2"/>
        <v>44845.09</v>
      </c>
      <c r="AO51" s="292">
        <f t="shared" si="3"/>
        <v>185667.63</v>
      </c>
      <c r="AP51" s="287">
        <f t="shared" si="4"/>
        <v>2052572.72</v>
      </c>
      <c r="AQ51" s="295">
        <f t="shared" si="5"/>
        <v>2026279.1600000001</v>
      </c>
      <c r="AR51" s="298">
        <f t="shared" si="6"/>
        <v>26293.559999999823</v>
      </c>
    </row>
    <row r="52" spans="1:44" s="279" customFormat="1" ht="15" thickBot="1" x14ac:dyDescent="0.25">
      <c r="A52" s="260" t="s">
        <v>29</v>
      </c>
      <c r="B52" s="260" t="s">
        <v>30</v>
      </c>
      <c r="C52" s="261">
        <v>2495</v>
      </c>
      <c r="D52" s="262" t="s">
        <v>853</v>
      </c>
      <c r="E52" s="252" t="s">
        <v>2641</v>
      </c>
      <c r="F52" s="89">
        <v>62036.52</v>
      </c>
      <c r="G52" s="89">
        <v>81497.41</v>
      </c>
      <c r="H52" s="89">
        <v>109642.35</v>
      </c>
      <c r="I52" s="89"/>
      <c r="J52" s="252"/>
      <c r="K52" s="252">
        <v>769272.9</v>
      </c>
      <c r="L52" s="252">
        <v>235897.3</v>
      </c>
      <c r="M52" s="252"/>
      <c r="N52" s="252"/>
      <c r="O52" s="232">
        <v>60273</v>
      </c>
      <c r="P52" s="232">
        <v>33685</v>
      </c>
      <c r="Q52" s="232"/>
      <c r="R52" s="232"/>
      <c r="S52" s="252">
        <v>1200</v>
      </c>
      <c r="T52" s="252">
        <v>-274361.78999999998</v>
      </c>
      <c r="U52" s="252">
        <v>-355164.49</v>
      </c>
      <c r="V52" s="252">
        <v>1821817.03</v>
      </c>
      <c r="W52" s="73"/>
      <c r="X52" s="73">
        <v>1022426.73</v>
      </c>
      <c r="Y52" s="73">
        <v>80000</v>
      </c>
      <c r="Z52" s="73">
        <v>393.7</v>
      </c>
      <c r="AA52" s="73"/>
      <c r="AB52" s="73">
        <v>1580719</v>
      </c>
      <c r="AC52" s="73"/>
      <c r="AD52" s="73"/>
      <c r="AE52" s="90">
        <v>1928264</v>
      </c>
      <c r="AF52" s="90"/>
      <c r="AG52" s="90"/>
      <c r="AH52" s="90">
        <v>633057.14</v>
      </c>
      <c r="AI52" s="90">
        <v>49094.559999999998</v>
      </c>
      <c r="AJ52" s="90"/>
      <c r="AK52" s="90"/>
      <c r="AL52" s="90"/>
      <c r="AM52" s="267">
        <f t="shared" si="1"/>
        <v>253176.28</v>
      </c>
      <c r="AN52" s="268">
        <f t="shared" si="2"/>
        <v>93958</v>
      </c>
      <c r="AO52" s="292">
        <f t="shared" si="3"/>
        <v>159218.28</v>
      </c>
      <c r="AP52" s="287">
        <f t="shared" si="4"/>
        <v>2683539.4299999997</v>
      </c>
      <c r="AQ52" s="295">
        <f t="shared" si="5"/>
        <v>2610415.7000000002</v>
      </c>
      <c r="AR52" s="298">
        <f t="shared" si="6"/>
        <v>73123.729999999516</v>
      </c>
    </row>
    <row r="53" spans="1:44" s="279" customFormat="1" ht="15" thickBot="1" x14ac:dyDescent="0.25">
      <c r="A53" s="260" t="s">
        <v>29</v>
      </c>
      <c r="B53" s="260" t="s">
        <v>30</v>
      </c>
      <c r="C53" s="261">
        <v>5264</v>
      </c>
      <c r="D53" s="262" t="s">
        <v>854</v>
      </c>
      <c r="E53" s="252" t="s">
        <v>2642</v>
      </c>
      <c r="F53" s="89">
        <v>646473.42000000004</v>
      </c>
      <c r="G53" s="89">
        <v>227195.08</v>
      </c>
      <c r="H53" s="89">
        <v>185731.31</v>
      </c>
      <c r="I53" s="89"/>
      <c r="J53" s="252"/>
      <c r="K53" s="252">
        <v>543792.15</v>
      </c>
      <c r="L53" s="252">
        <v>494768.11</v>
      </c>
      <c r="M53" s="252"/>
      <c r="N53" s="252"/>
      <c r="O53" s="232">
        <v>25600</v>
      </c>
      <c r="P53" s="232">
        <v>633449.72</v>
      </c>
      <c r="Q53" s="232"/>
      <c r="R53" s="232"/>
      <c r="S53" s="252"/>
      <c r="T53" s="252"/>
      <c r="U53" s="252">
        <v>-4978786.1500000004</v>
      </c>
      <c r="V53" s="252">
        <v>1102265.42</v>
      </c>
      <c r="W53" s="73"/>
      <c r="X53" s="73">
        <v>1375292.44</v>
      </c>
      <c r="Y53" s="73"/>
      <c r="Z53" s="73"/>
      <c r="AA53" s="73"/>
      <c r="AB53" s="73">
        <v>1377824</v>
      </c>
      <c r="AC53" s="73"/>
      <c r="AD53" s="73">
        <v>253200</v>
      </c>
      <c r="AE53" s="90">
        <v>2165749.5</v>
      </c>
      <c r="AF53" s="90"/>
      <c r="AG53" s="90"/>
      <c r="AH53" s="90">
        <v>853067.12</v>
      </c>
      <c r="AI53" s="90">
        <v>60255</v>
      </c>
      <c r="AJ53" s="90"/>
      <c r="AK53" s="90">
        <v>79338</v>
      </c>
      <c r="AL53" s="90">
        <v>9740</v>
      </c>
      <c r="AM53" s="267">
        <f t="shared" si="1"/>
        <v>1059399.81</v>
      </c>
      <c r="AN53" s="268">
        <f t="shared" si="2"/>
        <v>659049.72</v>
      </c>
      <c r="AO53" s="292">
        <f t="shared" si="3"/>
        <v>400350.09000000008</v>
      </c>
      <c r="AP53" s="287">
        <f t="shared" si="4"/>
        <v>3006316.44</v>
      </c>
      <c r="AQ53" s="295">
        <f t="shared" si="5"/>
        <v>3168149.62</v>
      </c>
      <c r="AR53" s="298">
        <f t="shared" si="6"/>
        <v>-161833.18000000017</v>
      </c>
    </row>
    <row r="54" spans="1:44" ht="15" thickBot="1" x14ac:dyDescent="0.25">
      <c r="A54" s="257" t="s">
        <v>29</v>
      </c>
      <c r="B54" s="257" t="s">
        <v>30</v>
      </c>
      <c r="C54" s="258">
        <v>2213</v>
      </c>
      <c r="D54" s="259" t="s">
        <v>855</v>
      </c>
      <c r="E54" s="252" t="s">
        <v>2643</v>
      </c>
      <c r="F54" s="89">
        <v>321082.28999999998</v>
      </c>
      <c r="G54" s="89">
        <v>173230.97</v>
      </c>
      <c r="H54" s="89">
        <v>112416.04</v>
      </c>
      <c r="K54" s="252">
        <v>116549.52</v>
      </c>
      <c r="L54" s="252">
        <v>433773.27</v>
      </c>
      <c r="O54" s="232">
        <v>0</v>
      </c>
      <c r="P54" s="232">
        <v>29580</v>
      </c>
      <c r="T54" s="252">
        <v>-120959.07</v>
      </c>
      <c r="V54" s="252">
        <v>2172216.88</v>
      </c>
      <c r="X54" s="73">
        <v>1035292.98</v>
      </c>
      <c r="Y54" s="73">
        <v>110000</v>
      </c>
      <c r="Z54" s="73">
        <v>776.46</v>
      </c>
      <c r="AB54" s="73">
        <v>820026</v>
      </c>
      <c r="AD54" s="73">
        <v>247350</v>
      </c>
      <c r="AE54" s="90">
        <v>1053446</v>
      </c>
      <c r="AH54" s="90">
        <v>791030.58</v>
      </c>
      <c r="AI54" s="90">
        <v>65150.559999999998</v>
      </c>
      <c r="AM54" s="267">
        <f t="shared" si="1"/>
        <v>606729.30000000005</v>
      </c>
      <c r="AN54" s="268">
        <f t="shared" si="2"/>
        <v>29580</v>
      </c>
      <c r="AO54" s="292">
        <f t="shared" si="3"/>
        <v>577149.30000000005</v>
      </c>
      <c r="AP54" s="287">
        <f t="shared" si="4"/>
        <v>2213445.44</v>
      </c>
      <c r="AQ54" s="295">
        <f t="shared" si="5"/>
        <v>1909627.1400000001</v>
      </c>
      <c r="AR54" s="269">
        <f t="shared" si="6"/>
        <v>303818.29999999981</v>
      </c>
    </row>
    <row r="55" spans="1:44" ht="15" thickBot="1" x14ac:dyDescent="0.25">
      <c r="A55" s="257" t="s">
        <v>29</v>
      </c>
      <c r="B55" s="257" t="s">
        <v>30</v>
      </c>
      <c r="C55" s="258">
        <v>2562</v>
      </c>
      <c r="D55" s="259" t="s">
        <v>856</v>
      </c>
      <c r="E55" s="252" t="s">
        <v>2644</v>
      </c>
      <c r="F55" s="89">
        <v>141726.84</v>
      </c>
      <c r="G55" s="89">
        <v>103665.56</v>
      </c>
      <c r="H55" s="89">
        <v>54803.57</v>
      </c>
      <c r="K55" s="252">
        <v>1235621.92</v>
      </c>
      <c r="L55" s="252">
        <v>548407.09</v>
      </c>
      <c r="O55" s="232">
        <v>16000</v>
      </c>
      <c r="P55" s="232">
        <v>59290</v>
      </c>
      <c r="V55" s="252">
        <v>1936400.69</v>
      </c>
      <c r="X55" s="73">
        <v>636232.54</v>
      </c>
      <c r="AB55" s="73">
        <v>819000</v>
      </c>
      <c r="AE55" s="90">
        <v>1013900</v>
      </c>
      <c r="AH55" s="90">
        <v>347570.48</v>
      </c>
      <c r="AI55" s="90">
        <v>92747.88</v>
      </c>
      <c r="AM55" s="267">
        <f t="shared" si="1"/>
        <v>300195.96999999997</v>
      </c>
      <c r="AN55" s="268">
        <f t="shared" si="2"/>
        <v>75290</v>
      </c>
      <c r="AO55" s="292">
        <f t="shared" si="3"/>
        <v>224905.96999999997</v>
      </c>
      <c r="AP55" s="287">
        <f t="shared" si="4"/>
        <v>1455232.54</v>
      </c>
      <c r="AQ55" s="295">
        <f t="shared" si="5"/>
        <v>1454218.3599999999</v>
      </c>
      <c r="AR55" s="269">
        <f t="shared" si="6"/>
        <v>1014.1800000001676</v>
      </c>
    </row>
    <row r="56" spans="1:44" s="279" customFormat="1" ht="15" thickBot="1" x14ac:dyDescent="0.25">
      <c r="A56" s="260" t="s">
        <v>29</v>
      </c>
      <c r="B56" s="260" t="s">
        <v>30</v>
      </c>
      <c r="C56" s="261">
        <v>7114</v>
      </c>
      <c r="D56" s="262" t="s">
        <v>857</v>
      </c>
      <c r="E56" s="252" t="s">
        <v>2645</v>
      </c>
      <c r="F56" s="89">
        <v>258370.34</v>
      </c>
      <c r="G56" s="89">
        <v>31112.75</v>
      </c>
      <c r="H56" s="89">
        <v>191319.77</v>
      </c>
      <c r="I56" s="89"/>
      <c r="J56" s="252"/>
      <c r="K56" s="252">
        <v>42813.279999999999</v>
      </c>
      <c r="L56" s="252">
        <v>378723.52</v>
      </c>
      <c r="M56" s="252"/>
      <c r="N56" s="252"/>
      <c r="O56" s="232">
        <v>7850</v>
      </c>
      <c r="P56" s="232">
        <v>54080.58</v>
      </c>
      <c r="Q56" s="232"/>
      <c r="R56" s="232"/>
      <c r="S56" s="252"/>
      <c r="T56" s="252">
        <v>297917.32</v>
      </c>
      <c r="U56" s="252"/>
      <c r="V56" s="252">
        <v>1262941.0900000001</v>
      </c>
      <c r="W56" s="73"/>
      <c r="X56" s="73">
        <v>1118135.73</v>
      </c>
      <c r="Y56" s="73">
        <v>31200</v>
      </c>
      <c r="Z56" s="73">
        <v>640.5</v>
      </c>
      <c r="AA56" s="73"/>
      <c r="AB56" s="73">
        <v>1597337</v>
      </c>
      <c r="AC56" s="73"/>
      <c r="AD56" s="73">
        <v>250800</v>
      </c>
      <c r="AE56" s="90">
        <v>2194537</v>
      </c>
      <c r="AF56" s="90"/>
      <c r="AG56" s="90"/>
      <c r="AH56" s="90">
        <v>695869.32</v>
      </c>
      <c r="AI56" s="90">
        <v>72967.8</v>
      </c>
      <c r="AJ56" s="90"/>
      <c r="AK56" s="90"/>
      <c r="AL56" s="90"/>
      <c r="AM56" s="267">
        <f t="shared" si="1"/>
        <v>480802.86</v>
      </c>
      <c r="AN56" s="268">
        <f t="shared" si="2"/>
        <v>61930.58</v>
      </c>
      <c r="AO56" s="292">
        <f t="shared" si="3"/>
        <v>418872.27999999997</v>
      </c>
      <c r="AP56" s="287">
        <f t="shared" si="4"/>
        <v>2998113.23</v>
      </c>
      <c r="AQ56" s="295">
        <f t="shared" si="5"/>
        <v>2963374.1199999996</v>
      </c>
      <c r="AR56" s="298">
        <f t="shared" si="6"/>
        <v>34739.110000000335</v>
      </c>
    </row>
    <row r="57" spans="1:44" ht="15" thickBot="1" x14ac:dyDescent="0.25">
      <c r="A57" s="257" t="s">
        <v>29</v>
      </c>
      <c r="B57" s="257" t="s">
        <v>30</v>
      </c>
      <c r="C57" s="258">
        <v>6804</v>
      </c>
      <c r="D57" s="259" t="s">
        <v>858</v>
      </c>
      <c r="E57" s="252" t="s">
        <v>2781</v>
      </c>
      <c r="F57" s="89">
        <v>166916.35999999999</v>
      </c>
      <c r="G57" s="89">
        <v>50211.14</v>
      </c>
      <c r="H57" s="89">
        <v>113239.34</v>
      </c>
      <c r="K57" s="252">
        <v>530823.09</v>
      </c>
      <c r="L57" s="252">
        <v>603214.67000000004</v>
      </c>
      <c r="O57" s="232">
        <v>1936</v>
      </c>
      <c r="P57" s="232">
        <v>45150</v>
      </c>
      <c r="S57" s="252">
        <v>5220</v>
      </c>
      <c r="U57" s="252">
        <v>-198176.71</v>
      </c>
      <c r="V57" s="252">
        <v>2033596.36</v>
      </c>
      <c r="X57" s="73">
        <v>1131704.99</v>
      </c>
      <c r="Z57" s="73">
        <v>15.16</v>
      </c>
      <c r="AB57" s="73">
        <v>1551750</v>
      </c>
      <c r="AD57" s="73">
        <v>152500</v>
      </c>
      <c r="AE57" s="90">
        <v>2042508</v>
      </c>
      <c r="AH57" s="90">
        <v>608961.28000000003</v>
      </c>
      <c r="AI57" s="90">
        <v>78621.039999999994</v>
      </c>
      <c r="AM57" s="267">
        <f t="shared" si="1"/>
        <v>330366.83999999997</v>
      </c>
      <c r="AN57" s="268">
        <f t="shared" si="2"/>
        <v>47086</v>
      </c>
      <c r="AO57" s="292">
        <f t="shared" si="3"/>
        <v>283280.83999999997</v>
      </c>
      <c r="AP57" s="287">
        <f t="shared" si="4"/>
        <v>2835970.15</v>
      </c>
      <c r="AQ57" s="295">
        <f t="shared" si="5"/>
        <v>2730090.3200000003</v>
      </c>
      <c r="AR57" s="269">
        <f t="shared" si="6"/>
        <v>105879.82999999961</v>
      </c>
    </row>
    <row r="58" spans="1:44" s="279" customFormat="1" ht="15" thickBot="1" x14ac:dyDescent="0.25">
      <c r="A58" s="260" t="s">
        <v>29</v>
      </c>
      <c r="B58" s="260" t="s">
        <v>30</v>
      </c>
      <c r="C58" s="261">
        <v>3739</v>
      </c>
      <c r="D58" s="262" t="s">
        <v>859</v>
      </c>
      <c r="E58" s="252" t="s">
        <v>2782</v>
      </c>
      <c r="F58" s="89">
        <v>111349.5</v>
      </c>
      <c r="G58" s="89">
        <v>228618.08</v>
      </c>
      <c r="H58" s="89">
        <v>556521.63</v>
      </c>
      <c r="I58" s="89"/>
      <c r="J58" s="252"/>
      <c r="K58" s="252">
        <v>627172.56000000006</v>
      </c>
      <c r="L58" s="252">
        <v>111471.5</v>
      </c>
      <c r="M58" s="252"/>
      <c r="N58" s="252"/>
      <c r="O58" s="232">
        <v>13250</v>
      </c>
      <c r="P58" s="232">
        <v>132895.69</v>
      </c>
      <c r="Q58" s="232"/>
      <c r="R58" s="232"/>
      <c r="S58" s="252"/>
      <c r="T58" s="252"/>
      <c r="U58" s="252">
        <v>-211470.36</v>
      </c>
      <c r="V58" s="252">
        <v>2378594.3199999998</v>
      </c>
      <c r="W58" s="73"/>
      <c r="X58" s="73">
        <v>1981972.82</v>
      </c>
      <c r="Y58" s="73">
        <v>105000</v>
      </c>
      <c r="Z58" s="73">
        <v>371.63</v>
      </c>
      <c r="AA58" s="73"/>
      <c r="AB58" s="73">
        <v>1247428</v>
      </c>
      <c r="AC58" s="73"/>
      <c r="AD58" s="73"/>
      <c r="AE58" s="90">
        <v>1618525.99</v>
      </c>
      <c r="AF58" s="90"/>
      <c r="AG58" s="90"/>
      <c r="AH58" s="90">
        <v>984649.01</v>
      </c>
      <c r="AI58" s="90">
        <v>187113.45</v>
      </c>
      <c r="AJ58" s="90"/>
      <c r="AK58" s="90"/>
      <c r="AL58" s="90"/>
      <c r="AM58" s="267">
        <f t="shared" si="1"/>
        <v>896489.21</v>
      </c>
      <c r="AN58" s="268">
        <f t="shared" si="2"/>
        <v>146145.69</v>
      </c>
      <c r="AO58" s="292">
        <f t="shared" si="3"/>
        <v>750343.52</v>
      </c>
      <c r="AP58" s="287">
        <f t="shared" si="4"/>
        <v>3334772.45</v>
      </c>
      <c r="AQ58" s="295">
        <f t="shared" si="5"/>
        <v>2790288.45</v>
      </c>
      <c r="AR58" s="298">
        <f t="shared" si="6"/>
        <v>544484</v>
      </c>
    </row>
    <row r="59" spans="1:44" s="279" customFormat="1" ht="15" thickBot="1" x14ac:dyDescent="0.25">
      <c r="A59" s="260" t="s">
        <v>29</v>
      </c>
      <c r="B59" s="260" t="s">
        <v>30</v>
      </c>
      <c r="C59" s="261">
        <v>2743</v>
      </c>
      <c r="D59" s="262" t="s">
        <v>860</v>
      </c>
      <c r="E59" s="252" t="s">
        <v>2783</v>
      </c>
      <c r="F59" s="89">
        <v>142100.1</v>
      </c>
      <c r="G59" s="89">
        <v>68531.75</v>
      </c>
      <c r="H59" s="89">
        <v>359505.2</v>
      </c>
      <c r="I59" s="89"/>
      <c r="J59" s="252"/>
      <c r="K59" s="252">
        <v>1676985.16</v>
      </c>
      <c r="L59" s="252">
        <v>446118.56</v>
      </c>
      <c r="M59" s="252"/>
      <c r="N59" s="252"/>
      <c r="O59" s="232">
        <v>12000</v>
      </c>
      <c r="P59" s="232">
        <v>69589.929999999993</v>
      </c>
      <c r="Q59" s="232"/>
      <c r="R59" s="232"/>
      <c r="S59" s="252"/>
      <c r="T59" s="252">
        <v>193379.24</v>
      </c>
      <c r="U59" s="252"/>
      <c r="V59" s="252">
        <v>2522084.4900000002</v>
      </c>
      <c r="W59" s="73"/>
      <c r="X59" s="73">
        <v>1017203.31</v>
      </c>
      <c r="Y59" s="73">
        <v>90000</v>
      </c>
      <c r="Z59" s="73">
        <v>230.74</v>
      </c>
      <c r="AA59" s="73"/>
      <c r="AB59" s="73">
        <v>1046563</v>
      </c>
      <c r="AC59" s="73"/>
      <c r="AD59" s="73">
        <v>1000</v>
      </c>
      <c r="AE59" s="90">
        <v>1358673</v>
      </c>
      <c r="AF59" s="90"/>
      <c r="AG59" s="90"/>
      <c r="AH59" s="90">
        <v>371167.86</v>
      </c>
      <c r="AI59" s="90">
        <v>36654.519999999997</v>
      </c>
      <c r="AJ59" s="90">
        <v>49410.06</v>
      </c>
      <c r="AK59" s="90"/>
      <c r="AL59" s="90"/>
      <c r="AM59" s="267">
        <f t="shared" si="1"/>
        <v>570137.05000000005</v>
      </c>
      <c r="AN59" s="268">
        <f t="shared" si="2"/>
        <v>81589.929999999993</v>
      </c>
      <c r="AO59" s="292">
        <f t="shared" si="3"/>
        <v>488547.12000000005</v>
      </c>
      <c r="AP59" s="287">
        <f t="shared" si="4"/>
        <v>2154997.0499999998</v>
      </c>
      <c r="AQ59" s="295">
        <f t="shared" si="5"/>
        <v>1815905.44</v>
      </c>
      <c r="AR59" s="298">
        <f t="shared" si="6"/>
        <v>339091.60999999987</v>
      </c>
    </row>
    <row r="60" spans="1:44" ht="15" thickBot="1" x14ac:dyDescent="0.25">
      <c r="A60" s="257" t="s">
        <v>31</v>
      </c>
      <c r="B60" s="257" t="s">
        <v>32</v>
      </c>
      <c r="C60" s="258">
        <v>4721</v>
      </c>
      <c r="D60" s="259" t="s">
        <v>861</v>
      </c>
      <c r="E60" s="252" t="s">
        <v>2646</v>
      </c>
      <c r="F60" s="89">
        <v>1302771.42</v>
      </c>
      <c r="G60" s="89">
        <v>96220.5</v>
      </c>
      <c r="H60" s="89">
        <v>107040.62</v>
      </c>
      <c r="K60" s="252">
        <v>486123.69</v>
      </c>
      <c r="L60" s="252">
        <v>444918.38</v>
      </c>
      <c r="O60" s="232">
        <v>1140</v>
      </c>
      <c r="P60" s="232">
        <v>105802.46</v>
      </c>
      <c r="R60" s="232">
        <v>2300.2399999999998</v>
      </c>
      <c r="T60" s="252">
        <v>-353995.67</v>
      </c>
      <c r="U60" s="252">
        <v>228262.56</v>
      </c>
      <c r="V60" s="252">
        <v>2222830.3199999998</v>
      </c>
      <c r="X60" s="73">
        <v>1580692.04</v>
      </c>
      <c r="Y60" s="73">
        <v>126260</v>
      </c>
      <c r="Z60" s="73">
        <v>2566.2199999999998</v>
      </c>
      <c r="AB60" s="73">
        <v>676732</v>
      </c>
      <c r="AD60" s="73">
        <v>12000</v>
      </c>
      <c r="AE60" s="90">
        <v>1116652</v>
      </c>
      <c r="AH60" s="90">
        <v>805656.46</v>
      </c>
      <c r="AI60" s="90">
        <v>146574.1</v>
      </c>
      <c r="AM60" s="267">
        <f t="shared" si="1"/>
        <v>1506032.54</v>
      </c>
      <c r="AN60" s="268">
        <f t="shared" si="2"/>
        <v>109242.70000000001</v>
      </c>
      <c r="AO60" s="292">
        <f t="shared" si="3"/>
        <v>1396789.84</v>
      </c>
      <c r="AP60" s="287">
        <f t="shared" si="4"/>
        <v>2398250.2599999998</v>
      </c>
      <c r="AQ60" s="295">
        <f t="shared" si="5"/>
        <v>2068882.56</v>
      </c>
      <c r="AR60" s="269">
        <f t="shared" si="6"/>
        <v>329367.69999999972</v>
      </c>
    </row>
    <row r="61" spans="1:44" ht="15" thickBot="1" x14ac:dyDescent="0.25">
      <c r="A61" s="257" t="s">
        <v>31</v>
      </c>
      <c r="B61" s="257" t="s">
        <v>32</v>
      </c>
      <c r="C61" s="296">
        <v>8384</v>
      </c>
      <c r="D61" s="297" t="s">
        <v>862</v>
      </c>
      <c r="E61" s="252" t="s">
        <v>2647</v>
      </c>
      <c r="F61" s="89">
        <v>3188180.58</v>
      </c>
      <c r="G61" s="89">
        <v>45092.25</v>
      </c>
      <c r="H61" s="89">
        <v>162500.47</v>
      </c>
      <c r="K61" s="252">
        <v>2669808.85</v>
      </c>
      <c r="L61" s="252">
        <v>1491058.69</v>
      </c>
      <c r="O61" s="232">
        <v>36100</v>
      </c>
      <c r="P61" s="232">
        <v>82484.850000000006</v>
      </c>
      <c r="R61" s="232">
        <v>1124.8499999999999</v>
      </c>
      <c r="T61" s="252">
        <v>2697686.89</v>
      </c>
      <c r="U61" s="252">
        <v>24192.07</v>
      </c>
      <c r="V61" s="252">
        <v>3033155.83</v>
      </c>
      <c r="X61" s="73">
        <v>2653235.2200000002</v>
      </c>
      <c r="Y61" s="73">
        <v>917116</v>
      </c>
      <c r="Z61" s="73">
        <v>4257.47</v>
      </c>
      <c r="AB61" s="73">
        <v>2727788</v>
      </c>
      <c r="AD61" s="73">
        <v>992400</v>
      </c>
      <c r="AE61" s="90">
        <v>3645678</v>
      </c>
      <c r="AH61" s="90">
        <v>1746893.75</v>
      </c>
      <c r="AI61" s="90">
        <v>124526.8</v>
      </c>
      <c r="AM61" s="267">
        <f t="shared" si="1"/>
        <v>3395773.3000000003</v>
      </c>
      <c r="AN61" s="268">
        <f t="shared" si="2"/>
        <v>119709.70000000001</v>
      </c>
      <c r="AO61" s="292">
        <f t="shared" si="3"/>
        <v>3276063.6</v>
      </c>
      <c r="AP61" s="287">
        <f t="shared" si="4"/>
        <v>7294796.6900000004</v>
      </c>
      <c r="AQ61" s="295">
        <f t="shared" si="5"/>
        <v>5517098.5499999998</v>
      </c>
      <c r="AR61" s="269">
        <f t="shared" si="6"/>
        <v>1777698.1400000006</v>
      </c>
    </row>
    <row r="62" spans="1:44" ht="15" thickBot="1" x14ac:dyDescent="0.25">
      <c r="A62" s="257" t="s">
        <v>31</v>
      </c>
      <c r="B62" s="257" t="s">
        <v>32</v>
      </c>
      <c r="C62" s="296">
        <v>4586</v>
      </c>
      <c r="D62" s="297" t="s">
        <v>863</v>
      </c>
      <c r="E62" s="252" t="s">
        <v>2648</v>
      </c>
      <c r="F62" s="89">
        <v>637388.94999999995</v>
      </c>
      <c r="G62" s="89">
        <v>160093.1</v>
      </c>
      <c r="H62" s="89">
        <v>354020.17</v>
      </c>
      <c r="K62" s="252">
        <v>680725.52</v>
      </c>
      <c r="L62" s="252">
        <v>638127.06999999995</v>
      </c>
      <c r="O62" s="232">
        <v>2400</v>
      </c>
      <c r="P62" s="232">
        <v>46555.62</v>
      </c>
      <c r="R62" s="232">
        <v>1375.75</v>
      </c>
      <c r="U62" s="252">
        <v>-185644.66</v>
      </c>
      <c r="V62" s="252">
        <v>2266667.36</v>
      </c>
      <c r="X62" s="73">
        <v>1112231.2</v>
      </c>
      <c r="Z62" s="73">
        <v>356.9</v>
      </c>
      <c r="AB62" s="73">
        <v>1359164.5</v>
      </c>
      <c r="AD62" s="73">
        <v>470700</v>
      </c>
      <c r="AE62" s="90">
        <v>1831206.5</v>
      </c>
      <c r="AH62" s="90">
        <v>564682.64</v>
      </c>
      <c r="AI62" s="90">
        <v>153204.04</v>
      </c>
      <c r="AK62" s="90">
        <v>4506.68</v>
      </c>
      <c r="AM62" s="267">
        <f t="shared" si="1"/>
        <v>1151502.22</v>
      </c>
      <c r="AN62" s="268">
        <f t="shared" si="2"/>
        <v>50331.37</v>
      </c>
      <c r="AO62" s="292">
        <f t="shared" si="3"/>
        <v>1101170.8499999999</v>
      </c>
      <c r="AP62" s="287">
        <f t="shared" si="4"/>
        <v>2942452.5999999996</v>
      </c>
      <c r="AQ62" s="295">
        <f t="shared" si="5"/>
        <v>2553599.8600000003</v>
      </c>
      <c r="AR62" s="269">
        <f t="shared" si="6"/>
        <v>388852.73999999929</v>
      </c>
    </row>
    <row r="63" spans="1:44" ht="15" thickBot="1" x14ac:dyDescent="0.25">
      <c r="A63" s="257" t="s">
        <v>31</v>
      </c>
      <c r="B63" s="257" t="s">
        <v>32</v>
      </c>
      <c r="C63" s="296">
        <v>3004</v>
      </c>
      <c r="D63" s="297" t="s">
        <v>864</v>
      </c>
      <c r="E63" s="252" t="s">
        <v>2649</v>
      </c>
      <c r="F63" s="89">
        <v>544186.93000000005</v>
      </c>
      <c r="G63" s="89">
        <v>74944.039999999994</v>
      </c>
      <c r="H63" s="89">
        <v>59829.52</v>
      </c>
      <c r="K63" s="252">
        <v>147820.76999999999</v>
      </c>
      <c r="L63" s="252">
        <v>225773.85</v>
      </c>
      <c r="O63" s="232">
        <v>3500</v>
      </c>
      <c r="P63" s="232">
        <v>33626.58</v>
      </c>
      <c r="R63" s="232">
        <v>486.4</v>
      </c>
      <c r="U63" s="252">
        <v>-1117876.51</v>
      </c>
      <c r="V63" s="252">
        <v>1987498.73</v>
      </c>
      <c r="X63" s="73">
        <v>1045646.39</v>
      </c>
      <c r="Z63" s="73">
        <v>888.41</v>
      </c>
      <c r="AB63" s="73">
        <v>640164</v>
      </c>
      <c r="AD63" s="73">
        <v>250100</v>
      </c>
      <c r="AE63" s="90">
        <v>1006313</v>
      </c>
      <c r="AH63" s="90">
        <v>613865.71</v>
      </c>
      <c r="AI63" s="90">
        <v>130558.99</v>
      </c>
      <c r="AM63" s="267">
        <f t="shared" si="1"/>
        <v>678960.49000000011</v>
      </c>
      <c r="AN63" s="268">
        <f t="shared" si="2"/>
        <v>37612.980000000003</v>
      </c>
      <c r="AO63" s="292">
        <f t="shared" si="3"/>
        <v>641347.51000000013</v>
      </c>
      <c r="AP63" s="287">
        <f t="shared" si="4"/>
        <v>1936798.8</v>
      </c>
      <c r="AQ63" s="295">
        <f t="shared" si="5"/>
        <v>1750737.7</v>
      </c>
      <c r="AR63" s="269">
        <f t="shared" si="6"/>
        <v>186061.10000000009</v>
      </c>
    </row>
    <row r="64" spans="1:44" ht="15" thickBot="1" x14ac:dyDescent="0.25">
      <c r="A64" s="257" t="s">
        <v>31</v>
      </c>
      <c r="B64" s="257" t="s">
        <v>32</v>
      </c>
      <c r="C64" s="296">
        <v>7236</v>
      </c>
      <c r="D64" s="297" t="s">
        <v>865</v>
      </c>
      <c r="E64" s="252" t="s">
        <v>2650</v>
      </c>
      <c r="F64" s="89">
        <v>1010536.54</v>
      </c>
      <c r="G64" s="89">
        <v>7400</v>
      </c>
      <c r="H64" s="89">
        <v>114507.88</v>
      </c>
      <c r="K64" s="252">
        <v>170884.98</v>
      </c>
      <c r="L64" s="252">
        <v>166348</v>
      </c>
      <c r="O64" s="232">
        <v>2800</v>
      </c>
      <c r="P64" s="232">
        <v>98913.45</v>
      </c>
      <c r="R64" s="232">
        <v>1298.1099999999999</v>
      </c>
      <c r="T64" s="252">
        <v>418050.96</v>
      </c>
      <c r="U64" s="252">
        <v>217407.24</v>
      </c>
      <c r="V64" s="252">
        <v>132947.94</v>
      </c>
      <c r="X64" s="73">
        <v>2170462.7799999998</v>
      </c>
      <c r="Y64" s="73">
        <v>202820</v>
      </c>
      <c r="Z64" s="73">
        <v>1063.69</v>
      </c>
      <c r="AB64" s="73">
        <v>566958.5</v>
      </c>
      <c r="AD64" s="73">
        <v>61000</v>
      </c>
      <c r="AE64" s="90">
        <v>1284158.5</v>
      </c>
      <c r="AH64" s="90">
        <v>835525.77</v>
      </c>
      <c r="AI64" s="90">
        <v>86727</v>
      </c>
      <c r="AL64" s="90">
        <v>2604</v>
      </c>
      <c r="AM64" s="267">
        <f t="shared" si="1"/>
        <v>1132444.42</v>
      </c>
      <c r="AN64" s="268">
        <f t="shared" si="2"/>
        <v>103011.56</v>
      </c>
      <c r="AO64" s="292">
        <f t="shared" si="3"/>
        <v>1029432.8599999999</v>
      </c>
      <c r="AP64" s="287">
        <f t="shared" si="4"/>
        <v>3002304.9699999997</v>
      </c>
      <c r="AQ64" s="295">
        <f t="shared" si="5"/>
        <v>2209015.27</v>
      </c>
      <c r="AR64" s="269">
        <f t="shared" si="6"/>
        <v>793289.69999999972</v>
      </c>
    </row>
    <row r="65" spans="1:44" ht="15" thickBot="1" x14ac:dyDescent="0.25">
      <c r="A65" s="257" t="s">
        <v>31</v>
      </c>
      <c r="B65" s="257" t="s">
        <v>32</v>
      </c>
      <c r="C65" s="296">
        <v>5706</v>
      </c>
      <c r="D65" s="297" t="s">
        <v>866</v>
      </c>
      <c r="E65" s="252" t="s">
        <v>2652</v>
      </c>
      <c r="F65" s="89">
        <v>601643.31999999995</v>
      </c>
      <c r="G65" s="89">
        <v>284816.45</v>
      </c>
      <c r="H65" s="89">
        <v>340774.35</v>
      </c>
      <c r="K65" s="252">
        <v>381698.91</v>
      </c>
      <c r="L65" s="252">
        <v>368577.02</v>
      </c>
      <c r="O65" s="232">
        <v>14370</v>
      </c>
      <c r="P65" s="232">
        <v>58260.06</v>
      </c>
      <c r="R65" s="232">
        <v>3982.75</v>
      </c>
      <c r="T65" s="252">
        <v>-1499661.35</v>
      </c>
      <c r="U65" s="252">
        <v>0.94</v>
      </c>
      <c r="V65" s="252">
        <v>2590732.39</v>
      </c>
      <c r="X65" s="73">
        <v>2297545.88</v>
      </c>
      <c r="Y65" s="73">
        <v>44000</v>
      </c>
      <c r="Z65" s="73">
        <v>1170.9100000000001</v>
      </c>
      <c r="AB65" s="73">
        <v>1705404</v>
      </c>
      <c r="AD65" s="73">
        <v>289052</v>
      </c>
      <c r="AE65" s="90">
        <v>2565096</v>
      </c>
      <c r="AH65" s="90">
        <v>815942.85</v>
      </c>
      <c r="AI65" s="90">
        <v>48541.68</v>
      </c>
      <c r="AM65" s="267">
        <f t="shared" si="1"/>
        <v>1227234.1200000001</v>
      </c>
      <c r="AN65" s="268">
        <f t="shared" si="2"/>
        <v>76612.81</v>
      </c>
      <c r="AO65" s="292">
        <f t="shared" si="3"/>
        <v>1150621.31</v>
      </c>
      <c r="AP65" s="287">
        <f t="shared" si="4"/>
        <v>4337172.79</v>
      </c>
      <c r="AQ65" s="295">
        <f t="shared" si="5"/>
        <v>3429580.5300000003</v>
      </c>
      <c r="AR65" s="269">
        <f t="shared" si="6"/>
        <v>907592.25999999978</v>
      </c>
    </row>
    <row r="66" spans="1:44" s="292" customFormat="1" ht="15" thickBot="1" x14ac:dyDescent="0.25">
      <c r="A66" s="266" t="s">
        <v>31</v>
      </c>
      <c r="B66" s="266" t="s">
        <v>32</v>
      </c>
      <c r="C66" s="299">
        <v>1949</v>
      </c>
      <c r="D66" s="300" t="s">
        <v>867</v>
      </c>
      <c r="E66" s="252" t="s">
        <v>2653</v>
      </c>
      <c r="F66" s="89">
        <v>915597.2</v>
      </c>
      <c r="G66" s="89">
        <v>355965.88</v>
      </c>
      <c r="H66" s="89">
        <v>40573.18</v>
      </c>
      <c r="I66" s="89"/>
      <c r="J66" s="252"/>
      <c r="K66" s="252">
        <v>1124413.5900000001</v>
      </c>
      <c r="L66" s="252">
        <v>366888.54</v>
      </c>
      <c r="M66" s="252"/>
      <c r="N66" s="252"/>
      <c r="O66" s="232">
        <v>1910</v>
      </c>
      <c r="P66" s="232">
        <v>41136.449999999997</v>
      </c>
      <c r="Q66" s="232"/>
      <c r="R66" s="232">
        <v>0.1</v>
      </c>
      <c r="S66" s="252"/>
      <c r="T66" s="252">
        <v>150061.75</v>
      </c>
      <c r="U66" s="252">
        <v>703960.82</v>
      </c>
      <c r="V66" s="252">
        <v>2642678.98</v>
      </c>
      <c r="W66" s="73"/>
      <c r="X66" s="73">
        <v>1046617.83</v>
      </c>
      <c r="Y66" s="73"/>
      <c r="Z66" s="73">
        <v>1693.56</v>
      </c>
      <c r="AA66" s="73"/>
      <c r="AB66" s="73">
        <v>991256</v>
      </c>
      <c r="AC66" s="73"/>
      <c r="AD66" s="73">
        <v>121600</v>
      </c>
      <c r="AE66" s="90">
        <v>1337656</v>
      </c>
      <c r="AF66" s="90"/>
      <c r="AG66" s="90"/>
      <c r="AH66" s="90">
        <v>493766.93</v>
      </c>
      <c r="AI66" s="90">
        <v>169795.04</v>
      </c>
      <c r="AJ66" s="90"/>
      <c r="AK66" s="90"/>
      <c r="AL66" s="90">
        <v>8321.89</v>
      </c>
      <c r="AM66" s="267">
        <f t="shared" si="1"/>
        <v>1312136.26</v>
      </c>
      <c r="AN66" s="268">
        <f t="shared" si="2"/>
        <v>43046.549999999996</v>
      </c>
      <c r="AO66" s="292">
        <f t="shared" si="3"/>
        <v>1269089.71</v>
      </c>
      <c r="AP66" s="287">
        <f t="shared" si="4"/>
        <v>2161167.39</v>
      </c>
      <c r="AQ66" s="295">
        <f t="shared" si="5"/>
        <v>2009539.8599999999</v>
      </c>
      <c r="AR66" s="269">
        <f t="shared" si="6"/>
        <v>151627.53000000026</v>
      </c>
    </row>
    <row r="67" spans="1:44" ht="15" thickBot="1" x14ac:dyDescent="0.25">
      <c r="A67" s="257" t="s">
        <v>31</v>
      </c>
      <c r="B67" s="257" t="s">
        <v>32</v>
      </c>
      <c r="C67" s="296">
        <v>3449</v>
      </c>
      <c r="D67" s="297" t="s">
        <v>868</v>
      </c>
      <c r="E67" s="252" t="s">
        <v>2656</v>
      </c>
      <c r="F67" s="89">
        <v>653670.93999999994</v>
      </c>
      <c r="G67" s="89">
        <v>38107</v>
      </c>
      <c r="H67" s="89">
        <v>89657.69</v>
      </c>
      <c r="K67" s="252">
        <v>850911</v>
      </c>
      <c r="L67" s="252">
        <v>366125.24</v>
      </c>
      <c r="O67" s="232">
        <v>7000</v>
      </c>
      <c r="P67" s="232">
        <v>109419.54</v>
      </c>
      <c r="R67" s="232">
        <v>3660</v>
      </c>
      <c r="U67" s="252">
        <v>290199.67999999999</v>
      </c>
      <c r="V67" s="252">
        <v>1770327</v>
      </c>
      <c r="X67" s="73">
        <v>1193681.98</v>
      </c>
      <c r="Z67" s="73">
        <v>1393.21</v>
      </c>
      <c r="AB67" s="73">
        <v>814271.28</v>
      </c>
      <c r="AD67" s="73">
        <v>115000</v>
      </c>
      <c r="AE67" s="90">
        <v>1316671.28</v>
      </c>
      <c r="AH67" s="90">
        <v>835203.6</v>
      </c>
      <c r="AI67" s="90">
        <v>98881.94</v>
      </c>
      <c r="AM67" s="267">
        <f t="shared" si="1"/>
        <v>781435.62999999989</v>
      </c>
      <c r="AN67" s="268">
        <f t="shared" si="2"/>
        <v>120079.54</v>
      </c>
      <c r="AO67" s="292">
        <f t="shared" si="3"/>
        <v>661356.08999999985</v>
      </c>
      <c r="AP67" s="287">
        <f t="shared" si="4"/>
        <v>2124346.4699999997</v>
      </c>
      <c r="AQ67" s="295">
        <f t="shared" si="5"/>
        <v>2250756.8199999998</v>
      </c>
      <c r="AR67" s="269">
        <f t="shared" si="6"/>
        <v>-126410.35000000009</v>
      </c>
    </row>
    <row r="68" spans="1:44" ht="15" thickBot="1" x14ac:dyDescent="0.25">
      <c r="A68" s="257" t="s">
        <v>31</v>
      </c>
      <c r="B68" s="257" t="s">
        <v>32</v>
      </c>
      <c r="C68" s="296">
        <v>4604</v>
      </c>
      <c r="D68" s="297" t="s">
        <v>869</v>
      </c>
      <c r="E68" s="252" t="s">
        <v>2657</v>
      </c>
      <c r="F68" s="89">
        <v>812352.82</v>
      </c>
      <c r="G68" s="89">
        <v>39085.339999999997</v>
      </c>
      <c r="H68" s="89">
        <v>200993.48</v>
      </c>
      <c r="K68" s="252">
        <v>862643.01</v>
      </c>
      <c r="L68" s="252">
        <v>763759.55</v>
      </c>
      <c r="O68" s="232">
        <v>21577.13</v>
      </c>
      <c r="P68" s="232">
        <v>17575.849999999999</v>
      </c>
      <c r="R68" s="232">
        <v>1544.57</v>
      </c>
      <c r="V68" s="252">
        <v>3470807.24</v>
      </c>
      <c r="X68" s="73">
        <v>1590755.41</v>
      </c>
      <c r="Z68" s="73">
        <v>1190.56</v>
      </c>
      <c r="AB68" s="73">
        <v>390390</v>
      </c>
      <c r="AD68" s="73">
        <v>46200</v>
      </c>
      <c r="AE68" s="90">
        <v>809800</v>
      </c>
      <c r="AH68" s="90">
        <v>600046.43999999994</v>
      </c>
      <c r="AI68" s="90">
        <v>55085.23</v>
      </c>
      <c r="AM68" s="267">
        <f t="shared" ref="AM68:AM131" si="7">SUM(F68:I68)</f>
        <v>1052431.6399999999</v>
      </c>
      <c r="AN68" s="268">
        <f t="shared" ref="AN68:AN131" si="8">SUM(O68:R68)</f>
        <v>40697.549999999996</v>
      </c>
      <c r="AO68" s="292">
        <f t="shared" si="3"/>
        <v>1011734.0899999999</v>
      </c>
      <c r="AP68" s="287">
        <f t="shared" si="4"/>
        <v>2028535.97</v>
      </c>
      <c r="AQ68" s="295">
        <f t="shared" si="5"/>
        <v>1464931.67</v>
      </c>
      <c r="AR68" s="269">
        <f t="shared" si="6"/>
        <v>563604.30000000005</v>
      </c>
    </row>
    <row r="69" spans="1:44" ht="15" thickBot="1" x14ac:dyDescent="0.25">
      <c r="A69" s="257" t="s">
        <v>31</v>
      </c>
      <c r="B69" s="257" t="s">
        <v>32</v>
      </c>
      <c r="C69" s="296">
        <v>2993</v>
      </c>
      <c r="D69" s="297" t="s">
        <v>870</v>
      </c>
      <c r="E69" s="252" t="s">
        <v>2658</v>
      </c>
      <c r="F69" s="89">
        <v>163568.01</v>
      </c>
      <c r="G69" s="89">
        <v>101096.09</v>
      </c>
      <c r="H69" s="89">
        <v>33220.86</v>
      </c>
      <c r="K69" s="252">
        <v>180652.27</v>
      </c>
      <c r="L69" s="252">
        <v>691403.6</v>
      </c>
      <c r="O69" s="232">
        <v>3994.44</v>
      </c>
      <c r="P69" s="232">
        <v>42856.42</v>
      </c>
      <c r="R69" s="232">
        <v>1580</v>
      </c>
      <c r="U69" s="252">
        <v>-205425.58</v>
      </c>
      <c r="V69" s="252">
        <v>1201384.94</v>
      </c>
      <c r="X69" s="73">
        <v>809257.46</v>
      </c>
      <c r="Y69" s="73">
        <v>258000</v>
      </c>
      <c r="Z69" s="73">
        <v>298.51</v>
      </c>
      <c r="AB69" s="73">
        <v>621805</v>
      </c>
      <c r="AD69" s="73">
        <v>36771</v>
      </c>
      <c r="AE69" s="90">
        <v>924161</v>
      </c>
      <c r="AH69" s="90">
        <v>435712.82</v>
      </c>
      <c r="AI69" s="90">
        <v>48439.54</v>
      </c>
      <c r="AM69" s="267">
        <f t="shared" si="7"/>
        <v>297884.95999999996</v>
      </c>
      <c r="AN69" s="268">
        <f t="shared" si="8"/>
        <v>48430.86</v>
      </c>
      <c r="AO69" s="292">
        <f t="shared" ref="AO69:AO132" si="9">AM69-AN69</f>
        <v>249454.09999999998</v>
      </c>
      <c r="AP69" s="287">
        <f t="shared" ref="AP69:AP132" si="10">SUM(W69:AD69)</f>
        <v>1726131.97</v>
      </c>
      <c r="AQ69" s="295">
        <f t="shared" ref="AQ69:AQ132" si="11">SUM(AE69:AL69)</f>
        <v>1408313.36</v>
      </c>
      <c r="AR69" s="269">
        <f t="shared" ref="AR69:AR132" si="12">AP69-AQ69</f>
        <v>317818.60999999987</v>
      </c>
    </row>
    <row r="70" spans="1:44" ht="15" thickBot="1" x14ac:dyDescent="0.25">
      <c r="A70" s="257" t="s">
        <v>31</v>
      </c>
      <c r="B70" s="257" t="s">
        <v>32</v>
      </c>
      <c r="C70" s="296">
        <v>4393</v>
      </c>
      <c r="D70" s="297" t="s">
        <v>871</v>
      </c>
      <c r="E70" s="252" t="s">
        <v>2660</v>
      </c>
      <c r="F70" s="89">
        <v>420873.76</v>
      </c>
      <c r="G70" s="89">
        <v>25138.01</v>
      </c>
      <c r="H70" s="89">
        <v>76042.559999999998</v>
      </c>
      <c r="K70" s="252">
        <v>358274.56</v>
      </c>
      <c r="L70" s="252">
        <v>306731.3</v>
      </c>
      <c r="O70" s="232">
        <v>955</v>
      </c>
      <c r="P70" s="232">
        <v>89720</v>
      </c>
      <c r="R70" s="232">
        <v>3728.23</v>
      </c>
      <c r="U70" s="252">
        <v>-1490846.97</v>
      </c>
      <c r="V70" s="252">
        <v>2538134.58</v>
      </c>
      <c r="X70" s="73">
        <v>1040463.87</v>
      </c>
      <c r="Z70" s="73">
        <v>695.96</v>
      </c>
      <c r="AB70" s="73">
        <v>1530798.5</v>
      </c>
      <c r="AD70" s="73">
        <v>118500</v>
      </c>
      <c r="AE70" s="90">
        <v>1952247.5</v>
      </c>
      <c r="AH70" s="90">
        <v>656946.56000000006</v>
      </c>
      <c r="AI70" s="90">
        <v>18863.919999999998</v>
      </c>
      <c r="AL70" s="90">
        <v>1302</v>
      </c>
      <c r="AM70" s="267">
        <f t="shared" si="7"/>
        <v>522054.33</v>
      </c>
      <c r="AN70" s="268">
        <f t="shared" si="8"/>
        <v>94403.23</v>
      </c>
      <c r="AO70" s="292">
        <f t="shared" si="9"/>
        <v>427651.10000000003</v>
      </c>
      <c r="AP70" s="287">
        <f t="shared" si="10"/>
        <v>2690458.33</v>
      </c>
      <c r="AQ70" s="295">
        <f t="shared" si="11"/>
        <v>2629359.98</v>
      </c>
      <c r="AR70" s="269">
        <f t="shared" si="12"/>
        <v>61098.350000000093</v>
      </c>
    </row>
    <row r="71" spans="1:44" ht="15" thickBot="1" x14ac:dyDescent="0.25">
      <c r="A71" s="257" t="s">
        <v>31</v>
      </c>
      <c r="B71" s="257" t="s">
        <v>32</v>
      </c>
      <c r="C71" s="296">
        <v>2760</v>
      </c>
      <c r="D71" s="297" t="s">
        <v>872</v>
      </c>
      <c r="E71" s="252" t="s">
        <v>2661</v>
      </c>
      <c r="F71" s="89">
        <v>466836.15</v>
      </c>
      <c r="G71" s="89">
        <v>0</v>
      </c>
      <c r="H71" s="89">
        <v>50190.73</v>
      </c>
      <c r="K71" s="252">
        <v>276875.48</v>
      </c>
      <c r="L71" s="252">
        <v>507206</v>
      </c>
      <c r="O71" s="232">
        <v>4500</v>
      </c>
      <c r="P71" s="232">
        <v>34675</v>
      </c>
      <c r="R71" s="232">
        <v>4319.92</v>
      </c>
      <c r="U71" s="252">
        <v>-684074.32</v>
      </c>
      <c r="V71" s="252">
        <v>1881601.57</v>
      </c>
      <c r="X71" s="73">
        <v>1337982.9099999999</v>
      </c>
      <c r="Z71" s="73">
        <v>798.97</v>
      </c>
      <c r="AB71" s="73">
        <v>967144</v>
      </c>
      <c r="AD71" s="73">
        <v>453700</v>
      </c>
      <c r="AE71" s="90">
        <v>1497024</v>
      </c>
      <c r="AH71" s="90">
        <v>515067.54</v>
      </c>
      <c r="AI71" s="90">
        <v>167798.15</v>
      </c>
      <c r="AM71" s="267">
        <f t="shared" si="7"/>
        <v>517026.88</v>
      </c>
      <c r="AN71" s="268">
        <f t="shared" si="8"/>
        <v>43494.92</v>
      </c>
      <c r="AO71" s="292">
        <f t="shared" si="9"/>
        <v>473531.96</v>
      </c>
      <c r="AP71" s="287">
        <f t="shared" si="10"/>
        <v>2759625.88</v>
      </c>
      <c r="AQ71" s="295">
        <f t="shared" si="11"/>
        <v>2179889.69</v>
      </c>
      <c r="AR71" s="269">
        <f t="shared" si="12"/>
        <v>579736.18999999994</v>
      </c>
    </row>
    <row r="72" spans="1:44" ht="15" thickBot="1" x14ac:dyDescent="0.25">
      <c r="A72" s="257" t="s">
        <v>31</v>
      </c>
      <c r="B72" s="257" t="s">
        <v>32</v>
      </c>
      <c r="C72" s="296">
        <v>4335</v>
      </c>
      <c r="D72" s="297" t="s">
        <v>873</v>
      </c>
      <c r="E72" s="252" t="s">
        <v>2662</v>
      </c>
      <c r="F72" s="89">
        <v>507550.71</v>
      </c>
      <c r="G72" s="89">
        <v>48970.5</v>
      </c>
      <c r="H72" s="89">
        <v>32694.03</v>
      </c>
      <c r="K72" s="252">
        <v>499633.93</v>
      </c>
      <c r="L72" s="252">
        <v>252287.1</v>
      </c>
      <c r="O72" s="232">
        <v>5150</v>
      </c>
      <c r="P72" s="232">
        <v>31778.2</v>
      </c>
      <c r="R72" s="232">
        <v>1161</v>
      </c>
      <c r="T72" s="252">
        <v>-1595274.18</v>
      </c>
      <c r="V72" s="252">
        <v>2618687.59</v>
      </c>
      <c r="X72" s="73">
        <v>1295047.8899999999</v>
      </c>
      <c r="Z72" s="73">
        <v>842.08</v>
      </c>
      <c r="AB72" s="73">
        <v>284340</v>
      </c>
      <c r="AE72" s="90">
        <v>739980</v>
      </c>
      <c r="AH72" s="90">
        <v>414947.25</v>
      </c>
      <c r="AI72" s="90">
        <v>116006.06</v>
      </c>
      <c r="AL72" s="90">
        <v>5168</v>
      </c>
      <c r="AM72" s="267">
        <f t="shared" si="7"/>
        <v>589215.24</v>
      </c>
      <c r="AN72" s="268">
        <f t="shared" si="8"/>
        <v>38089.199999999997</v>
      </c>
      <c r="AO72" s="292">
        <f t="shared" si="9"/>
        <v>551126.04</v>
      </c>
      <c r="AP72" s="287">
        <f t="shared" si="10"/>
        <v>1580229.97</v>
      </c>
      <c r="AQ72" s="295">
        <f t="shared" si="11"/>
        <v>1276101.31</v>
      </c>
      <c r="AR72" s="269">
        <f t="shared" si="12"/>
        <v>304128.65999999992</v>
      </c>
    </row>
    <row r="73" spans="1:44" ht="15" thickBot="1" x14ac:dyDescent="0.25">
      <c r="A73" s="257" t="s">
        <v>31</v>
      </c>
      <c r="B73" s="257" t="s">
        <v>32</v>
      </c>
      <c r="C73" s="296">
        <v>2477</v>
      </c>
      <c r="D73" s="297" t="s">
        <v>874</v>
      </c>
      <c r="E73" s="252" t="s">
        <v>2663</v>
      </c>
      <c r="F73" s="89">
        <v>337821.78</v>
      </c>
      <c r="G73" s="89">
        <v>127884.66</v>
      </c>
      <c r="H73" s="89">
        <v>39285.9</v>
      </c>
      <c r="K73" s="252">
        <v>28808.14</v>
      </c>
      <c r="L73" s="252">
        <v>876636.58</v>
      </c>
      <c r="O73" s="232">
        <v>4500</v>
      </c>
      <c r="P73" s="232">
        <v>35547.199999999997</v>
      </c>
      <c r="R73" s="232">
        <v>243.74</v>
      </c>
      <c r="U73" s="252">
        <v>48036.44</v>
      </c>
      <c r="V73" s="252">
        <v>2255161.35</v>
      </c>
      <c r="X73" s="73">
        <v>1633048.58</v>
      </c>
      <c r="Y73" s="73">
        <v>77000</v>
      </c>
      <c r="Z73" s="73">
        <v>467.03</v>
      </c>
      <c r="AB73" s="73">
        <v>741708</v>
      </c>
      <c r="AD73" s="73">
        <v>164600</v>
      </c>
      <c r="AE73" s="90">
        <v>910708</v>
      </c>
      <c r="AH73" s="90">
        <v>563683.34</v>
      </c>
      <c r="AI73" s="90">
        <v>51124.17</v>
      </c>
      <c r="AL73" s="90">
        <v>868.01</v>
      </c>
      <c r="AM73" s="267">
        <f t="shared" si="7"/>
        <v>504992.34000000008</v>
      </c>
      <c r="AN73" s="268">
        <f t="shared" si="8"/>
        <v>40290.939999999995</v>
      </c>
      <c r="AO73" s="292">
        <f t="shared" si="9"/>
        <v>464701.40000000008</v>
      </c>
      <c r="AP73" s="287">
        <f t="shared" si="10"/>
        <v>2616823.6100000003</v>
      </c>
      <c r="AQ73" s="295">
        <f t="shared" si="11"/>
        <v>1526383.5199999998</v>
      </c>
      <c r="AR73" s="269">
        <f t="shared" si="12"/>
        <v>1090440.0900000005</v>
      </c>
    </row>
    <row r="74" spans="1:44" ht="15" thickBot="1" x14ac:dyDescent="0.25">
      <c r="A74" s="257" t="s">
        <v>31</v>
      </c>
      <c r="B74" s="257" t="s">
        <v>32</v>
      </c>
      <c r="C74" s="296">
        <v>5216</v>
      </c>
      <c r="D74" s="297" t="s">
        <v>875</v>
      </c>
      <c r="E74" s="252" t="s">
        <v>2664</v>
      </c>
      <c r="F74" s="89">
        <v>848315.19</v>
      </c>
      <c r="G74" s="89">
        <v>409030.83</v>
      </c>
      <c r="H74" s="89">
        <v>40298.67</v>
      </c>
      <c r="K74" s="252">
        <v>641383.69999999995</v>
      </c>
      <c r="L74" s="252">
        <v>189211.01</v>
      </c>
      <c r="O74" s="232">
        <v>1700</v>
      </c>
      <c r="P74" s="232">
        <v>63392.72</v>
      </c>
      <c r="R74" s="232">
        <v>4356.8599999999997</v>
      </c>
      <c r="U74" s="252">
        <v>-951819.8</v>
      </c>
      <c r="V74" s="252">
        <v>2065017.96</v>
      </c>
      <c r="X74" s="73">
        <v>1881451.19</v>
      </c>
      <c r="Y74" s="73">
        <v>452475</v>
      </c>
      <c r="Z74" s="73">
        <v>1331.32</v>
      </c>
      <c r="AB74" s="73">
        <v>707405.2</v>
      </c>
      <c r="AD74" s="73">
        <v>285361.8</v>
      </c>
      <c r="AE74" s="90">
        <v>1506182</v>
      </c>
      <c r="AH74" s="90">
        <v>687645.62</v>
      </c>
      <c r="AI74" s="90">
        <v>83891.23</v>
      </c>
      <c r="AL74" s="90">
        <v>434.01</v>
      </c>
      <c r="AM74" s="267">
        <f t="shared" si="7"/>
        <v>1297644.69</v>
      </c>
      <c r="AN74" s="268">
        <f t="shared" si="8"/>
        <v>69449.58</v>
      </c>
      <c r="AO74" s="292">
        <f t="shared" si="9"/>
        <v>1228195.1099999999</v>
      </c>
      <c r="AP74" s="287">
        <f t="shared" si="10"/>
        <v>3328024.51</v>
      </c>
      <c r="AQ74" s="295">
        <f t="shared" si="11"/>
        <v>2278152.86</v>
      </c>
      <c r="AR74" s="269">
        <f t="shared" si="12"/>
        <v>1049871.6499999999</v>
      </c>
    </row>
    <row r="75" spans="1:44" s="267" customFormat="1" ht="15" thickBot="1" x14ac:dyDescent="0.25">
      <c r="A75" s="257" t="s">
        <v>31</v>
      </c>
      <c r="B75" s="257" t="s">
        <v>32</v>
      </c>
      <c r="C75" s="296">
        <v>5544</v>
      </c>
      <c r="D75" s="297" t="s">
        <v>876</v>
      </c>
      <c r="E75" s="252" t="s">
        <v>2665</v>
      </c>
      <c r="F75" s="89">
        <v>1000746.44</v>
      </c>
      <c r="G75" s="89">
        <v>365669.95</v>
      </c>
      <c r="H75" s="89">
        <v>250017.32</v>
      </c>
      <c r="I75" s="89"/>
      <c r="J75" s="252"/>
      <c r="K75" s="252">
        <v>378025.98</v>
      </c>
      <c r="L75" s="252">
        <v>616386.18000000005</v>
      </c>
      <c r="M75" s="252"/>
      <c r="N75" s="252"/>
      <c r="O75" s="232">
        <v>6210</v>
      </c>
      <c r="P75" s="232">
        <v>64627.7</v>
      </c>
      <c r="Q75" s="232"/>
      <c r="R75" s="232">
        <v>3798</v>
      </c>
      <c r="S75" s="252"/>
      <c r="T75" s="252"/>
      <c r="U75" s="252">
        <v>-247003.15</v>
      </c>
      <c r="V75" s="252">
        <v>2127187.88</v>
      </c>
      <c r="W75" s="73"/>
      <c r="X75" s="73">
        <v>2337573.85</v>
      </c>
      <c r="Y75" s="73">
        <v>61900</v>
      </c>
      <c r="Z75" s="73">
        <v>2155.08</v>
      </c>
      <c r="AA75" s="73"/>
      <c r="AB75" s="73">
        <v>62016</v>
      </c>
      <c r="AC75" s="73"/>
      <c r="AD75" s="73">
        <v>149900</v>
      </c>
      <c r="AE75" s="90">
        <v>832896</v>
      </c>
      <c r="AF75" s="90"/>
      <c r="AG75" s="90"/>
      <c r="AH75" s="90">
        <v>775405.69</v>
      </c>
      <c r="AI75" s="90">
        <v>186014.8</v>
      </c>
      <c r="AJ75" s="90"/>
      <c r="AK75" s="90"/>
      <c r="AL75" s="90"/>
      <c r="AM75" s="267">
        <f t="shared" si="7"/>
        <v>1616433.71</v>
      </c>
      <c r="AN75" s="268">
        <f t="shared" si="8"/>
        <v>74635.7</v>
      </c>
      <c r="AO75" s="292">
        <f t="shared" si="9"/>
        <v>1541798.01</v>
      </c>
      <c r="AP75" s="287">
        <f t="shared" si="10"/>
        <v>2613544.9300000002</v>
      </c>
      <c r="AQ75" s="295">
        <f t="shared" si="11"/>
        <v>1794316.49</v>
      </c>
      <c r="AR75" s="269">
        <f t="shared" si="12"/>
        <v>819228.44000000018</v>
      </c>
    </row>
    <row r="76" spans="1:44" ht="15" thickBot="1" x14ac:dyDescent="0.25">
      <c r="A76" s="257" t="s">
        <v>31</v>
      </c>
      <c r="B76" s="257" t="s">
        <v>32</v>
      </c>
      <c r="C76" s="296">
        <v>2866</v>
      </c>
      <c r="D76" s="297" t="s">
        <v>877</v>
      </c>
      <c r="E76" s="252" t="s">
        <v>2799</v>
      </c>
      <c r="F76" s="89">
        <v>1509179.94</v>
      </c>
      <c r="G76" s="89">
        <v>147171.85</v>
      </c>
      <c r="H76" s="89">
        <v>86963.6</v>
      </c>
      <c r="K76" s="252">
        <v>824680.15</v>
      </c>
      <c r="L76" s="252">
        <v>820313.84</v>
      </c>
      <c r="O76" s="232">
        <v>6398</v>
      </c>
      <c r="P76" s="232">
        <v>50340.29</v>
      </c>
      <c r="R76" s="232">
        <v>0</v>
      </c>
      <c r="U76" s="252">
        <v>328085.96999999997</v>
      </c>
      <c r="V76" s="252">
        <v>3692657.78</v>
      </c>
      <c r="X76" s="73">
        <v>1588674.6</v>
      </c>
      <c r="Y76" s="73">
        <v>383630</v>
      </c>
      <c r="Z76" s="73">
        <v>1831.43</v>
      </c>
      <c r="AB76" s="73">
        <v>1128708</v>
      </c>
      <c r="AD76" s="73">
        <v>110500</v>
      </c>
      <c r="AE76" s="90">
        <v>1560228</v>
      </c>
      <c r="AH76" s="90">
        <v>663621.24</v>
      </c>
      <c r="AI76" s="90">
        <v>226482.6</v>
      </c>
      <c r="AL76" s="90">
        <v>1302</v>
      </c>
      <c r="AM76" s="267">
        <f t="shared" si="7"/>
        <v>1743315.3900000001</v>
      </c>
      <c r="AN76" s="268">
        <f t="shared" si="8"/>
        <v>56738.29</v>
      </c>
      <c r="AO76" s="292">
        <f t="shared" si="9"/>
        <v>1686577.1</v>
      </c>
      <c r="AP76" s="287">
        <f t="shared" si="10"/>
        <v>3213344.0300000003</v>
      </c>
      <c r="AQ76" s="295">
        <f t="shared" si="11"/>
        <v>2451633.8400000003</v>
      </c>
      <c r="AR76" s="269">
        <f t="shared" si="12"/>
        <v>761710.19</v>
      </c>
    </row>
    <row r="77" spans="1:44" ht="15" thickBot="1" x14ac:dyDescent="0.25">
      <c r="A77" s="257" t="s">
        <v>33</v>
      </c>
      <c r="B77" s="257" t="s">
        <v>34</v>
      </c>
      <c r="C77" s="296">
        <v>3680</v>
      </c>
      <c r="D77" s="297" t="s">
        <v>878</v>
      </c>
      <c r="E77" s="252" t="s">
        <v>2666</v>
      </c>
      <c r="F77" s="89">
        <v>76956.639999999999</v>
      </c>
      <c r="G77" s="89">
        <v>58250.5</v>
      </c>
      <c r="H77" s="89">
        <v>138044.25</v>
      </c>
      <c r="K77" s="252">
        <v>2628218.5099999998</v>
      </c>
      <c r="L77" s="252">
        <v>68569.62</v>
      </c>
      <c r="O77" s="232">
        <v>22319.88</v>
      </c>
      <c r="P77" s="232">
        <v>19945.939999999999</v>
      </c>
      <c r="Q77" s="232">
        <v>18000</v>
      </c>
      <c r="U77" s="252">
        <v>-62690.95</v>
      </c>
      <c r="V77" s="252">
        <v>2241713.0099999998</v>
      </c>
      <c r="X77" s="73">
        <v>915863.01</v>
      </c>
      <c r="AB77" s="73">
        <v>646840</v>
      </c>
      <c r="AD77" s="73">
        <v>22920</v>
      </c>
      <c r="AE77" s="90">
        <v>1087121</v>
      </c>
      <c r="AH77" s="90">
        <v>326526.32</v>
      </c>
      <c r="AI77" s="90">
        <v>190176.88</v>
      </c>
      <c r="AM77" s="267">
        <f t="shared" si="7"/>
        <v>273251.39</v>
      </c>
      <c r="AN77" s="268">
        <f t="shared" si="8"/>
        <v>60265.82</v>
      </c>
      <c r="AO77" s="292">
        <f t="shared" si="9"/>
        <v>212985.57</v>
      </c>
      <c r="AP77" s="287">
        <f t="shared" si="10"/>
        <v>1585623.01</v>
      </c>
      <c r="AQ77" s="295">
        <f t="shared" si="11"/>
        <v>1603824.2000000002</v>
      </c>
      <c r="AR77" s="269">
        <f t="shared" si="12"/>
        <v>-18201.190000000177</v>
      </c>
    </row>
    <row r="78" spans="1:44" ht="15" thickBot="1" x14ac:dyDescent="0.25">
      <c r="A78" s="257" t="s">
        <v>33</v>
      </c>
      <c r="B78" s="257" t="s">
        <v>34</v>
      </c>
      <c r="C78" s="296">
        <v>5005</v>
      </c>
      <c r="D78" s="297" t="s">
        <v>879</v>
      </c>
      <c r="E78" s="252" t="s">
        <v>2667</v>
      </c>
      <c r="F78" s="89">
        <v>1169042.8</v>
      </c>
      <c r="G78" s="89">
        <v>75457</v>
      </c>
      <c r="H78" s="89">
        <v>63975.77</v>
      </c>
      <c r="K78" s="252">
        <v>691946.35</v>
      </c>
      <c r="L78" s="252">
        <v>366974.23</v>
      </c>
      <c r="O78" s="232">
        <v>1500</v>
      </c>
      <c r="P78" s="232">
        <v>86122.15</v>
      </c>
      <c r="Q78" s="232">
        <v>264870</v>
      </c>
      <c r="R78" s="232">
        <v>31640.55</v>
      </c>
      <c r="S78" s="252">
        <v>444</v>
      </c>
      <c r="U78" s="252">
        <v>-432777.03</v>
      </c>
      <c r="V78" s="252">
        <v>1881918.88</v>
      </c>
      <c r="X78" s="73">
        <v>2108703.4500000002</v>
      </c>
      <c r="AB78" s="73">
        <v>992092.5</v>
      </c>
      <c r="AD78" s="73">
        <v>15000</v>
      </c>
      <c r="AE78" s="90">
        <v>1518817.5</v>
      </c>
      <c r="AH78" s="90">
        <v>712240.45</v>
      </c>
      <c r="AI78" s="90">
        <v>207673.4</v>
      </c>
      <c r="AL78" s="90">
        <v>104340</v>
      </c>
      <c r="AM78" s="267">
        <f t="shared" si="7"/>
        <v>1308475.57</v>
      </c>
      <c r="AN78" s="268">
        <f t="shared" si="8"/>
        <v>384132.7</v>
      </c>
      <c r="AO78" s="292">
        <f t="shared" si="9"/>
        <v>924342.87000000011</v>
      </c>
      <c r="AP78" s="287">
        <f t="shared" si="10"/>
        <v>3115795.95</v>
      </c>
      <c r="AQ78" s="295">
        <f t="shared" si="11"/>
        <v>2543071.35</v>
      </c>
      <c r="AR78" s="269">
        <f t="shared" si="12"/>
        <v>572724.60000000009</v>
      </c>
    </row>
    <row r="79" spans="1:44" ht="15" thickBot="1" x14ac:dyDescent="0.25">
      <c r="A79" s="257" t="s">
        <v>33</v>
      </c>
      <c r="B79" s="257" t="s">
        <v>34</v>
      </c>
      <c r="C79" s="296">
        <v>3048</v>
      </c>
      <c r="D79" s="297" t="s">
        <v>880</v>
      </c>
      <c r="E79" s="252" t="s">
        <v>2668</v>
      </c>
      <c r="F79" s="89">
        <v>634759.4</v>
      </c>
      <c r="G79" s="89">
        <v>25158.5</v>
      </c>
      <c r="H79" s="89">
        <v>115457.17</v>
      </c>
      <c r="K79" s="252">
        <v>672681.3</v>
      </c>
      <c r="L79" s="252">
        <v>1144141.8500000001</v>
      </c>
      <c r="O79" s="232">
        <v>4440.1000000000004</v>
      </c>
      <c r="P79" s="232">
        <v>73500</v>
      </c>
      <c r="Q79" s="232">
        <v>52260</v>
      </c>
      <c r="R79" s="232">
        <v>1250</v>
      </c>
      <c r="S79" s="252">
        <v>5000</v>
      </c>
      <c r="U79" s="252">
        <v>13950</v>
      </c>
      <c r="V79" s="252">
        <v>1941230.36</v>
      </c>
      <c r="X79" s="73">
        <v>1428234.94</v>
      </c>
      <c r="Y79" s="73">
        <v>169665</v>
      </c>
      <c r="Z79" s="73">
        <v>438.4</v>
      </c>
      <c r="AB79" s="73">
        <v>893855</v>
      </c>
      <c r="AD79" s="73">
        <v>125000</v>
      </c>
      <c r="AE79" s="90">
        <v>1456455</v>
      </c>
      <c r="AF79" s="90">
        <v>480</v>
      </c>
      <c r="AH79" s="90">
        <v>484528.49</v>
      </c>
      <c r="AI79" s="90">
        <v>125486.24</v>
      </c>
      <c r="AL79" s="90">
        <v>50825</v>
      </c>
      <c r="AM79" s="267">
        <f t="shared" si="7"/>
        <v>775375.07000000007</v>
      </c>
      <c r="AN79" s="268">
        <f t="shared" si="8"/>
        <v>131450.1</v>
      </c>
      <c r="AO79" s="292">
        <f t="shared" si="9"/>
        <v>643924.97000000009</v>
      </c>
      <c r="AP79" s="287">
        <f t="shared" si="10"/>
        <v>2617193.34</v>
      </c>
      <c r="AQ79" s="295">
        <f t="shared" si="11"/>
        <v>2117774.73</v>
      </c>
      <c r="AR79" s="269">
        <f t="shared" si="12"/>
        <v>499418.60999999987</v>
      </c>
    </row>
    <row r="80" spans="1:44" ht="15" thickBot="1" x14ac:dyDescent="0.25">
      <c r="A80" s="257" t="s">
        <v>33</v>
      </c>
      <c r="B80" s="257" t="s">
        <v>34</v>
      </c>
      <c r="C80" s="296">
        <v>6117</v>
      </c>
      <c r="D80" s="297" t="s">
        <v>881</v>
      </c>
      <c r="E80" s="252" t="s">
        <v>2669</v>
      </c>
      <c r="F80" s="89">
        <v>1406486.74</v>
      </c>
      <c r="G80" s="89">
        <v>24048</v>
      </c>
      <c r="H80" s="89">
        <v>118647.26</v>
      </c>
      <c r="K80" s="252">
        <v>313533.32</v>
      </c>
      <c r="L80" s="252">
        <v>14010.87</v>
      </c>
      <c r="O80" s="232">
        <v>8677.7900000000009</v>
      </c>
      <c r="P80" s="232">
        <v>21894.93</v>
      </c>
      <c r="S80" s="252">
        <v>5000</v>
      </c>
      <c r="V80" s="252">
        <v>1940061.77</v>
      </c>
      <c r="X80" s="73">
        <v>2545819.3199999998</v>
      </c>
      <c r="Y80" s="73">
        <v>90550</v>
      </c>
      <c r="Z80" s="73">
        <v>929.49</v>
      </c>
      <c r="AB80" s="73">
        <v>1360047.5</v>
      </c>
      <c r="AD80" s="73">
        <v>39400</v>
      </c>
      <c r="AE80" s="90">
        <v>1928335.5</v>
      </c>
      <c r="AH80" s="90">
        <v>668489.51</v>
      </c>
      <c r="AI80" s="90">
        <v>112216.25</v>
      </c>
      <c r="AM80" s="267">
        <f t="shared" si="7"/>
        <v>1549182</v>
      </c>
      <c r="AN80" s="268">
        <f t="shared" si="8"/>
        <v>30572.720000000001</v>
      </c>
      <c r="AO80" s="292">
        <f t="shared" si="9"/>
        <v>1518609.28</v>
      </c>
      <c r="AP80" s="287">
        <f t="shared" si="10"/>
        <v>4036746.31</v>
      </c>
      <c r="AQ80" s="295">
        <f t="shared" si="11"/>
        <v>2709041.26</v>
      </c>
      <c r="AR80" s="269">
        <f t="shared" si="12"/>
        <v>1327705.0500000003</v>
      </c>
    </row>
    <row r="81" spans="1:44" ht="15" thickBot="1" x14ac:dyDescent="0.25">
      <c r="A81" s="257" t="s">
        <v>33</v>
      </c>
      <c r="B81" s="257" t="s">
        <v>34</v>
      </c>
      <c r="C81" s="296">
        <v>3261</v>
      </c>
      <c r="D81" s="297" t="s">
        <v>882</v>
      </c>
      <c r="E81" s="252" t="s">
        <v>2670</v>
      </c>
      <c r="F81" s="89">
        <v>800948</v>
      </c>
      <c r="G81" s="89">
        <v>26781.88</v>
      </c>
      <c r="H81" s="89">
        <v>52929.73</v>
      </c>
      <c r="K81" s="252">
        <v>244002</v>
      </c>
      <c r="L81" s="252">
        <v>325172.55</v>
      </c>
      <c r="O81" s="232">
        <v>0</v>
      </c>
      <c r="P81" s="232">
        <v>71000.7</v>
      </c>
      <c r="R81" s="232">
        <v>6.9</v>
      </c>
      <c r="U81" s="252">
        <v>761687.4</v>
      </c>
      <c r="V81" s="252">
        <v>2076384.94</v>
      </c>
      <c r="X81" s="73">
        <v>1754176.73</v>
      </c>
      <c r="Y81" s="73">
        <v>185000</v>
      </c>
      <c r="Z81" s="73">
        <v>491.63</v>
      </c>
      <c r="AB81" s="73">
        <v>748083</v>
      </c>
      <c r="AE81" s="90">
        <v>1110083</v>
      </c>
      <c r="AH81" s="90">
        <v>517968.88</v>
      </c>
      <c r="AI81" s="90">
        <v>113975.9</v>
      </c>
      <c r="AJ81" s="90">
        <v>7184</v>
      </c>
      <c r="AM81" s="267">
        <f t="shared" si="7"/>
        <v>880659.61</v>
      </c>
      <c r="AN81" s="268">
        <f t="shared" si="8"/>
        <v>71007.599999999991</v>
      </c>
      <c r="AO81" s="292">
        <f t="shared" si="9"/>
        <v>809652.01</v>
      </c>
      <c r="AP81" s="287">
        <f t="shared" si="10"/>
        <v>2687751.36</v>
      </c>
      <c r="AQ81" s="295">
        <f t="shared" si="11"/>
        <v>1749211.7799999998</v>
      </c>
      <c r="AR81" s="269">
        <f t="shared" si="12"/>
        <v>938539.58000000007</v>
      </c>
    </row>
    <row r="82" spans="1:44" ht="15" thickBot="1" x14ac:dyDescent="0.25">
      <c r="A82" s="257" t="s">
        <v>33</v>
      </c>
      <c r="B82" s="257" t="s">
        <v>34</v>
      </c>
      <c r="C82" s="296">
        <v>2381</v>
      </c>
      <c r="D82" s="297" t="s">
        <v>883</v>
      </c>
      <c r="E82" s="252" t="s">
        <v>2671</v>
      </c>
      <c r="F82" s="89">
        <v>465164.71</v>
      </c>
      <c r="G82" s="89">
        <v>0</v>
      </c>
      <c r="H82" s="89">
        <v>440783.27</v>
      </c>
      <c r="K82" s="252">
        <v>-42785.08</v>
      </c>
      <c r="L82" s="252">
        <v>206725.08</v>
      </c>
      <c r="O82" s="232">
        <v>162136.5</v>
      </c>
      <c r="P82" s="232">
        <v>96447.29</v>
      </c>
      <c r="Q82" s="232">
        <v>70000</v>
      </c>
      <c r="S82" s="252">
        <v>10000</v>
      </c>
      <c r="U82" s="252">
        <v>64200</v>
      </c>
      <c r="V82" s="252">
        <v>1879892.65</v>
      </c>
      <c r="X82" s="73">
        <v>1131855.21</v>
      </c>
      <c r="Y82" s="73">
        <v>88390</v>
      </c>
      <c r="Z82" s="73">
        <v>786.74</v>
      </c>
      <c r="AB82" s="73">
        <v>563472</v>
      </c>
      <c r="AE82" s="90">
        <v>928752</v>
      </c>
      <c r="AF82" s="90">
        <v>1620</v>
      </c>
      <c r="AH82" s="90">
        <v>581420.27</v>
      </c>
      <c r="AI82" s="90">
        <v>164488.54</v>
      </c>
      <c r="AM82" s="267">
        <f t="shared" si="7"/>
        <v>905947.98</v>
      </c>
      <c r="AN82" s="268">
        <f t="shared" si="8"/>
        <v>328583.78999999998</v>
      </c>
      <c r="AO82" s="292">
        <f t="shared" si="9"/>
        <v>577364.18999999994</v>
      </c>
      <c r="AP82" s="287">
        <f t="shared" si="10"/>
        <v>1784503.95</v>
      </c>
      <c r="AQ82" s="295">
        <f t="shared" si="11"/>
        <v>1676280.81</v>
      </c>
      <c r="AR82" s="269">
        <f t="shared" si="12"/>
        <v>108223.1399999999</v>
      </c>
    </row>
    <row r="83" spans="1:44" ht="15" thickBot="1" x14ac:dyDescent="0.25">
      <c r="A83" s="257" t="s">
        <v>33</v>
      </c>
      <c r="B83" s="257" t="s">
        <v>34</v>
      </c>
      <c r="C83" s="296">
        <v>2712</v>
      </c>
      <c r="D83" s="297" t="s">
        <v>884</v>
      </c>
      <c r="E83" s="252" t="s">
        <v>2672</v>
      </c>
      <c r="F83" s="89">
        <v>711949.9</v>
      </c>
      <c r="G83" s="89">
        <v>55544.3</v>
      </c>
      <c r="H83" s="89">
        <v>159701.85999999999</v>
      </c>
      <c r="K83" s="252">
        <v>267097.23</v>
      </c>
      <c r="L83" s="252">
        <v>225323.7</v>
      </c>
      <c r="O83" s="232">
        <v>2000</v>
      </c>
      <c r="P83" s="232">
        <v>48064.480000000003</v>
      </c>
      <c r="Q83" s="232">
        <v>67120</v>
      </c>
      <c r="R83" s="232">
        <v>1210.71</v>
      </c>
      <c r="U83" s="252">
        <v>112635.28</v>
      </c>
      <c r="V83" s="252">
        <v>1840507.51</v>
      </c>
      <c r="X83" s="73">
        <v>1296338.31</v>
      </c>
      <c r="Z83" s="73">
        <v>682.62</v>
      </c>
      <c r="AB83" s="73">
        <v>1414735</v>
      </c>
      <c r="AE83" s="90">
        <v>1756595</v>
      </c>
      <c r="AH83" s="90">
        <v>343779.82</v>
      </c>
      <c r="AI83" s="90">
        <v>67529.36</v>
      </c>
      <c r="AL83" s="90">
        <v>44500</v>
      </c>
      <c r="AM83" s="267">
        <f t="shared" si="7"/>
        <v>927196.06</v>
      </c>
      <c r="AN83" s="268">
        <f t="shared" si="8"/>
        <v>118395.19000000002</v>
      </c>
      <c r="AO83" s="292">
        <f t="shared" si="9"/>
        <v>808800.87</v>
      </c>
      <c r="AP83" s="287">
        <f t="shared" si="10"/>
        <v>2711755.93</v>
      </c>
      <c r="AQ83" s="295">
        <f t="shared" si="11"/>
        <v>2212404.1799999997</v>
      </c>
      <c r="AR83" s="269">
        <f t="shared" si="12"/>
        <v>499351.75000000047</v>
      </c>
    </row>
    <row r="84" spans="1:44" ht="15" thickBot="1" x14ac:dyDescent="0.25">
      <c r="A84" s="257" t="s">
        <v>33</v>
      </c>
      <c r="B84" s="257" t="s">
        <v>34</v>
      </c>
      <c r="C84" s="296">
        <v>1686</v>
      </c>
      <c r="D84" s="297" t="s">
        <v>885</v>
      </c>
      <c r="E84" s="252" t="s">
        <v>2673</v>
      </c>
      <c r="F84" s="89">
        <v>388454.14</v>
      </c>
      <c r="G84" s="89">
        <v>21764</v>
      </c>
      <c r="H84" s="89">
        <v>91009.51</v>
      </c>
      <c r="K84" s="252">
        <v>703016.06</v>
      </c>
      <c r="L84" s="252">
        <v>74041.17</v>
      </c>
      <c r="O84" s="232">
        <v>48055</v>
      </c>
      <c r="P84" s="232">
        <v>44864.84</v>
      </c>
      <c r="Q84" s="232">
        <v>5000</v>
      </c>
      <c r="R84" s="232">
        <v>67500</v>
      </c>
      <c r="U84" s="252">
        <v>-28550.27</v>
      </c>
      <c r="V84" s="252">
        <v>2651073.88</v>
      </c>
      <c r="X84" s="73">
        <v>1191233.1499999999</v>
      </c>
      <c r="Y84" s="73">
        <v>133300</v>
      </c>
      <c r="Z84" s="73">
        <v>271.74</v>
      </c>
      <c r="AB84" s="73">
        <v>568166</v>
      </c>
      <c r="AE84" s="90">
        <v>920386</v>
      </c>
      <c r="AH84" s="90">
        <v>425020.39</v>
      </c>
      <c r="AI84" s="90">
        <v>47911.14</v>
      </c>
      <c r="AM84" s="267">
        <f t="shared" si="7"/>
        <v>501227.65</v>
      </c>
      <c r="AN84" s="268">
        <f t="shared" si="8"/>
        <v>165419.84</v>
      </c>
      <c r="AO84" s="292">
        <f t="shared" si="9"/>
        <v>335807.81000000006</v>
      </c>
      <c r="AP84" s="287">
        <f t="shared" si="10"/>
        <v>1892970.89</v>
      </c>
      <c r="AQ84" s="295">
        <f t="shared" si="11"/>
        <v>1393317.53</v>
      </c>
      <c r="AR84" s="269">
        <f t="shared" si="12"/>
        <v>499653.35999999987</v>
      </c>
    </row>
    <row r="85" spans="1:44" ht="15" thickBot="1" x14ac:dyDescent="0.25">
      <c r="A85" s="257" t="s">
        <v>33</v>
      </c>
      <c r="B85" s="257" t="s">
        <v>34</v>
      </c>
      <c r="C85" s="296">
        <v>2512</v>
      </c>
      <c r="D85" s="297" t="s">
        <v>886</v>
      </c>
      <c r="E85" s="252" t="s">
        <v>2784</v>
      </c>
      <c r="F85" s="89">
        <v>406806.23</v>
      </c>
      <c r="G85" s="89">
        <v>31758.400000000001</v>
      </c>
      <c r="H85" s="89">
        <v>18950.75</v>
      </c>
      <c r="K85" s="252">
        <v>394950.55</v>
      </c>
      <c r="L85" s="252">
        <v>161605.22</v>
      </c>
      <c r="O85" s="232">
        <v>0</v>
      </c>
      <c r="P85" s="232">
        <v>44313.11</v>
      </c>
      <c r="Q85" s="232">
        <v>42500</v>
      </c>
      <c r="R85" s="232">
        <v>0</v>
      </c>
      <c r="S85" s="252">
        <v>15000</v>
      </c>
      <c r="V85" s="252">
        <v>3200752.69</v>
      </c>
      <c r="X85" s="73">
        <v>1395532.5</v>
      </c>
      <c r="Y85" s="73">
        <v>91300</v>
      </c>
      <c r="Z85" s="73">
        <v>419.06</v>
      </c>
      <c r="AB85" s="73">
        <v>553266</v>
      </c>
      <c r="AE85" s="90">
        <v>944016</v>
      </c>
      <c r="AH85" s="90">
        <v>688812.55</v>
      </c>
      <c r="AI85" s="90">
        <v>193148.12</v>
      </c>
      <c r="AM85" s="267">
        <f t="shared" si="7"/>
        <v>457515.38</v>
      </c>
      <c r="AN85" s="268">
        <f t="shared" si="8"/>
        <v>86813.11</v>
      </c>
      <c r="AO85" s="292">
        <f t="shared" si="9"/>
        <v>370702.27</v>
      </c>
      <c r="AP85" s="287">
        <f t="shared" si="10"/>
        <v>2040517.56</v>
      </c>
      <c r="AQ85" s="295">
        <f t="shared" si="11"/>
        <v>1825976.67</v>
      </c>
      <c r="AR85" s="269">
        <f t="shared" si="12"/>
        <v>214540.89000000013</v>
      </c>
    </row>
    <row r="86" spans="1:44" ht="15" thickBot="1" x14ac:dyDescent="0.25">
      <c r="A86" s="257" t="s">
        <v>313</v>
      </c>
      <c r="B86" s="257" t="s">
        <v>44</v>
      </c>
      <c r="C86" s="296">
        <v>3664</v>
      </c>
      <c r="D86" s="297" t="s">
        <v>887</v>
      </c>
      <c r="E86" s="252" t="s">
        <v>2674</v>
      </c>
      <c r="F86" s="89">
        <v>691441.34</v>
      </c>
      <c r="G86" s="89">
        <v>24627.75</v>
      </c>
      <c r="H86" s="89">
        <v>66410.899999999994</v>
      </c>
      <c r="K86" s="252">
        <v>163047.9</v>
      </c>
      <c r="L86" s="252">
        <v>946631.92</v>
      </c>
      <c r="O86" s="232">
        <v>2630</v>
      </c>
      <c r="P86" s="232">
        <v>40524.06</v>
      </c>
      <c r="R86" s="232">
        <v>13.46</v>
      </c>
      <c r="S86" s="252">
        <v>234717</v>
      </c>
      <c r="U86" s="252">
        <v>-56603.58</v>
      </c>
      <c r="V86" s="252">
        <v>1975689.39</v>
      </c>
      <c r="X86" s="73">
        <v>986475.16</v>
      </c>
      <c r="Y86" s="73">
        <v>143690</v>
      </c>
      <c r="Z86" s="73">
        <v>1749.21</v>
      </c>
      <c r="AB86" s="73">
        <v>981194.5</v>
      </c>
      <c r="AE86" s="90">
        <v>1567874.5</v>
      </c>
      <c r="AH86" s="90">
        <v>632195.03</v>
      </c>
      <c r="AI86" s="90">
        <v>286880.69</v>
      </c>
      <c r="AM86" s="267">
        <f t="shared" si="7"/>
        <v>782479.99</v>
      </c>
      <c r="AN86" s="268">
        <f t="shared" si="8"/>
        <v>43167.519999999997</v>
      </c>
      <c r="AO86" s="292">
        <f t="shared" si="9"/>
        <v>739312.47</v>
      </c>
      <c r="AP86" s="287">
        <f t="shared" si="10"/>
        <v>2113108.87</v>
      </c>
      <c r="AQ86" s="295">
        <f t="shared" si="11"/>
        <v>2486950.2200000002</v>
      </c>
      <c r="AR86" s="269">
        <f t="shared" si="12"/>
        <v>-373841.35000000009</v>
      </c>
    </row>
    <row r="87" spans="1:44" ht="15" thickBot="1" x14ac:dyDescent="0.25">
      <c r="A87" s="257" t="s">
        <v>313</v>
      </c>
      <c r="B87" s="257" t="s">
        <v>44</v>
      </c>
      <c r="C87" s="296">
        <v>7927</v>
      </c>
      <c r="D87" s="297" t="s">
        <v>888</v>
      </c>
      <c r="E87" s="252" t="s">
        <v>2675</v>
      </c>
      <c r="F87" s="89">
        <v>1930476.07</v>
      </c>
      <c r="G87" s="89">
        <v>61952.2</v>
      </c>
      <c r="H87" s="89">
        <v>105859.82</v>
      </c>
      <c r="K87" s="252">
        <v>1673682.99</v>
      </c>
      <c r="L87" s="252">
        <v>760226.19</v>
      </c>
      <c r="O87" s="232">
        <v>2809</v>
      </c>
      <c r="P87" s="232">
        <v>54961.95</v>
      </c>
      <c r="R87" s="232">
        <v>342563.23</v>
      </c>
      <c r="S87" s="252">
        <v>0</v>
      </c>
      <c r="U87" s="252">
        <v>1286959.1499999999</v>
      </c>
      <c r="V87" s="252">
        <v>3812204.74</v>
      </c>
      <c r="X87" s="73">
        <v>1767321.08</v>
      </c>
      <c r="Y87" s="73">
        <v>156022</v>
      </c>
      <c r="Z87" s="73">
        <v>3434.75</v>
      </c>
      <c r="AB87" s="73">
        <v>838496.5</v>
      </c>
      <c r="AD87" s="73">
        <v>143500</v>
      </c>
      <c r="AE87" s="90">
        <v>1625716.5</v>
      </c>
      <c r="AH87" s="90">
        <v>1008733.58</v>
      </c>
      <c r="AI87" s="90">
        <v>384454.17</v>
      </c>
      <c r="AM87" s="267">
        <f t="shared" si="7"/>
        <v>2098288.09</v>
      </c>
      <c r="AN87" s="268">
        <f t="shared" si="8"/>
        <v>400334.18</v>
      </c>
      <c r="AO87" s="292">
        <f t="shared" si="9"/>
        <v>1697953.91</v>
      </c>
      <c r="AP87" s="287">
        <f t="shared" si="10"/>
        <v>2908774.33</v>
      </c>
      <c r="AQ87" s="295">
        <f t="shared" si="11"/>
        <v>3018904.25</v>
      </c>
      <c r="AR87" s="269">
        <f t="shared" si="12"/>
        <v>-110129.91999999993</v>
      </c>
    </row>
    <row r="88" spans="1:44" ht="15" thickBot="1" x14ac:dyDescent="0.25">
      <c r="A88" s="257" t="s">
        <v>313</v>
      </c>
      <c r="B88" s="257" t="s">
        <v>44</v>
      </c>
      <c r="C88" s="296">
        <v>7609</v>
      </c>
      <c r="D88" s="297" t="s">
        <v>889</v>
      </c>
      <c r="E88" s="252" t="s">
        <v>2676</v>
      </c>
      <c r="F88" s="89">
        <v>1100732.03</v>
      </c>
      <c r="G88" s="89">
        <v>17897</v>
      </c>
      <c r="H88" s="89">
        <v>30970.74</v>
      </c>
      <c r="K88" s="252">
        <v>1682394.76</v>
      </c>
      <c r="L88" s="252">
        <v>675783.27</v>
      </c>
      <c r="O88" s="232">
        <v>4927</v>
      </c>
      <c r="P88" s="232">
        <v>118182.68</v>
      </c>
      <c r="R88" s="232">
        <v>14942.78</v>
      </c>
      <c r="S88" s="252">
        <v>10940</v>
      </c>
      <c r="U88" s="252">
        <v>472685.76</v>
      </c>
      <c r="V88" s="252">
        <v>3564237.85</v>
      </c>
      <c r="X88" s="73">
        <v>1606016.29</v>
      </c>
      <c r="Y88" s="73">
        <v>85672</v>
      </c>
      <c r="Z88" s="73">
        <v>2000.81</v>
      </c>
      <c r="AB88" s="73">
        <v>857490.3</v>
      </c>
      <c r="AD88" s="73">
        <v>19500</v>
      </c>
      <c r="AE88" s="90">
        <v>1723510.3</v>
      </c>
      <c r="AH88" s="90">
        <v>800494.55</v>
      </c>
      <c r="AI88" s="90">
        <v>230505.76</v>
      </c>
      <c r="AM88" s="267">
        <f t="shared" si="7"/>
        <v>1149599.77</v>
      </c>
      <c r="AN88" s="268">
        <f t="shared" si="8"/>
        <v>138052.46</v>
      </c>
      <c r="AO88" s="292">
        <f t="shared" si="9"/>
        <v>1011547.31</v>
      </c>
      <c r="AP88" s="287">
        <f t="shared" si="10"/>
        <v>2570679.4000000004</v>
      </c>
      <c r="AQ88" s="295">
        <f t="shared" si="11"/>
        <v>2754510.6100000003</v>
      </c>
      <c r="AR88" s="269">
        <f t="shared" si="12"/>
        <v>-183831.20999999996</v>
      </c>
    </row>
    <row r="89" spans="1:44" ht="15" thickBot="1" x14ac:dyDescent="0.25">
      <c r="A89" s="257" t="s">
        <v>313</v>
      </c>
      <c r="B89" s="257" t="s">
        <v>44</v>
      </c>
      <c r="C89" s="296">
        <v>6471</v>
      </c>
      <c r="D89" s="297" t="s">
        <v>890</v>
      </c>
      <c r="E89" s="252" t="s">
        <v>2677</v>
      </c>
      <c r="F89" s="89">
        <v>1405627.98</v>
      </c>
      <c r="G89" s="89">
        <v>64183.95</v>
      </c>
      <c r="H89" s="89">
        <v>93479.31</v>
      </c>
      <c r="K89" s="252">
        <v>1006310.37</v>
      </c>
      <c r="L89" s="252">
        <v>428806.03</v>
      </c>
      <c r="O89" s="232">
        <v>1050</v>
      </c>
      <c r="P89" s="232">
        <v>45282.09</v>
      </c>
      <c r="R89" s="232">
        <v>213.58</v>
      </c>
      <c r="S89" s="252">
        <v>341220.44</v>
      </c>
      <c r="U89" s="252">
        <v>354800.5</v>
      </c>
      <c r="V89" s="252">
        <v>2080906</v>
      </c>
      <c r="X89" s="73">
        <v>1241025.31</v>
      </c>
      <c r="Y89" s="73">
        <v>125216.65</v>
      </c>
      <c r="Z89" s="73">
        <v>2118.1799999999998</v>
      </c>
      <c r="AB89" s="73">
        <v>1540137.4</v>
      </c>
      <c r="AD89" s="73">
        <v>43400</v>
      </c>
      <c r="AE89" s="90">
        <v>2064447.4</v>
      </c>
      <c r="AF89" s="90">
        <v>3500</v>
      </c>
      <c r="AH89" s="90">
        <v>708986.38</v>
      </c>
      <c r="AI89" s="90">
        <v>217954.45</v>
      </c>
      <c r="AM89" s="267">
        <f t="shared" si="7"/>
        <v>1563291.24</v>
      </c>
      <c r="AN89" s="268">
        <f t="shared" si="8"/>
        <v>46545.67</v>
      </c>
      <c r="AO89" s="292">
        <f t="shared" si="9"/>
        <v>1516745.57</v>
      </c>
      <c r="AP89" s="287">
        <f t="shared" si="10"/>
        <v>2951897.54</v>
      </c>
      <c r="AQ89" s="295">
        <f t="shared" si="11"/>
        <v>2994888.23</v>
      </c>
      <c r="AR89" s="269">
        <f t="shared" si="12"/>
        <v>-42990.689999999944</v>
      </c>
    </row>
    <row r="90" spans="1:44" ht="15" thickBot="1" x14ac:dyDescent="0.25">
      <c r="A90" s="257" t="s">
        <v>313</v>
      </c>
      <c r="B90" s="257" t="s">
        <v>44</v>
      </c>
      <c r="C90" s="296">
        <v>4146</v>
      </c>
      <c r="D90" s="297" t="s">
        <v>891</v>
      </c>
      <c r="E90" s="252" t="s">
        <v>2678</v>
      </c>
      <c r="F90" s="89">
        <v>761719.23</v>
      </c>
      <c r="G90" s="89">
        <v>15660.75</v>
      </c>
      <c r="H90" s="89">
        <v>162152.44</v>
      </c>
      <c r="K90" s="252">
        <v>997731.08</v>
      </c>
      <c r="L90" s="252">
        <v>331162.39</v>
      </c>
      <c r="O90" s="232">
        <v>2470</v>
      </c>
      <c r="P90" s="232">
        <v>28800.799999999999</v>
      </c>
      <c r="R90" s="232">
        <v>20.76</v>
      </c>
      <c r="S90" s="252">
        <v>1983</v>
      </c>
      <c r="U90" s="252">
        <v>-54645.36</v>
      </c>
      <c r="V90" s="252">
        <v>2304026.96</v>
      </c>
      <c r="X90" s="73">
        <v>1160809.53</v>
      </c>
      <c r="Z90" s="73">
        <v>1454.69</v>
      </c>
      <c r="AB90" s="73">
        <v>323850.59999999998</v>
      </c>
      <c r="AD90" s="73">
        <v>1528</v>
      </c>
      <c r="AE90" s="90">
        <v>790658.6</v>
      </c>
      <c r="AH90" s="90">
        <v>367795.91</v>
      </c>
      <c r="AI90" s="90">
        <v>175150.19</v>
      </c>
      <c r="AM90" s="267">
        <f t="shared" si="7"/>
        <v>939532.41999999993</v>
      </c>
      <c r="AN90" s="268">
        <f t="shared" si="8"/>
        <v>31291.559999999998</v>
      </c>
      <c r="AO90" s="292">
        <f t="shared" si="9"/>
        <v>908240.85999999987</v>
      </c>
      <c r="AP90" s="287">
        <f t="shared" si="10"/>
        <v>1487642.8199999998</v>
      </c>
      <c r="AQ90" s="295">
        <f t="shared" si="11"/>
        <v>1333604.7</v>
      </c>
      <c r="AR90" s="269">
        <f t="shared" si="12"/>
        <v>154038.11999999988</v>
      </c>
    </row>
    <row r="91" spans="1:44" ht="15" thickBot="1" x14ac:dyDescent="0.25">
      <c r="A91" s="257" t="s">
        <v>313</v>
      </c>
      <c r="B91" s="257" t="s">
        <v>44</v>
      </c>
      <c r="C91" s="296">
        <v>8209</v>
      </c>
      <c r="D91" s="297" t="s">
        <v>892</v>
      </c>
      <c r="E91" s="252" t="s">
        <v>2679</v>
      </c>
      <c r="F91" s="89">
        <v>1160786.22</v>
      </c>
      <c r="G91" s="89">
        <v>90020.5</v>
      </c>
      <c r="H91" s="89">
        <v>131282.82</v>
      </c>
      <c r="K91" s="252">
        <v>656270.42000000004</v>
      </c>
      <c r="L91" s="252">
        <v>900216.89</v>
      </c>
      <c r="O91" s="232">
        <v>0</v>
      </c>
      <c r="P91" s="232">
        <v>41188.1</v>
      </c>
      <c r="R91" s="232">
        <v>262954.09999999998</v>
      </c>
      <c r="S91" s="252">
        <v>0</v>
      </c>
      <c r="U91" s="252">
        <v>343696.75</v>
      </c>
      <c r="V91" s="252">
        <v>2345661.54</v>
      </c>
      <c r="X91" s="73">
        <v>1845350.75</v>
      </c>
      <c r="Y91" s="73">
        <v>56674</v>
      </c>
      <c r="Z91" s="73">
        <v>1934.29</v>
      </c>
      <c r="AB91" s="73">
        <v>1090978</v>
      </c>
      <c r="AD91" s="73">
        <v>29886.5</v>
      </c>
      <c r="AE91" s="90">
        <v>1765864.5</v>
      </c>
      <c r="AF91" s="90">
        <v>1380</v>
      </c>
      <c r="AH91" s="90">
        <v>970898.2</v>
      </c>
      <c r="AI91" s="90">
        <v>232338.75</v>
      </c>
      <c r="AM91" s="267">
        <f t="shared" si="7"/>
        <v>1382089.54</v>
      </c>
      <c r="AN91" s="268">
        <f t="shared" si="8"/>
        <v>304142.19999999995</v>
      </c>
      <c r="AO91" s="292">
        <f t="shared" si="9"/>
        <v>1077947.3400000001</v>
      </c>
      <c r="AP91" s="287">
        <f t="shared" si="10"/>
        <v>3024823.54</v>
      </c>
      <c r="AQ91" s="295">
        <f t="shared" si="11"/>
        <v>2970481.45</v>
      </c>
      <c r="AR91" s="269">
        <f t="shared" si="12"/>
        <v>54342.089999999851</v>
      </c>
    </row>
    <row r="92" spans="1:44" ht="15" thickBot="1" x14ac:dyDescent="0.25">
      <c r="A92" s="257" t="s">
        <v>313</v>
      </c>
      <c r="B92" s="257" t="s">
        <v>44</v>
      </c>
      <c r="C92" s="296">
        <v>4164</v>
      </c>
      <c r="D92" s="297" t="s">
        <v>893</v>
      </c>
      <c r="E92" s="252" t="s">
        <v>2680</v>
      </c>
      <c r="F92" s="89">
        <v>389395.03</v>
      </c>
      <c r="G92" s="89">
        <v>23400.5</v>
      </c>
      <c r="H92" s="89">
        <v>59730.66</v>
      </c>
      <c r="K92" s="252">
        <v>718818.73</v>
      </c>
      <c r="L92" s="252">
        <v>274831.96999999997</v>
      </c>
      <c r="O92" s="232">
        <v>2000</v>
      </c>
      <c r="P92" s="232">
        <v>40521.18</v>
      </c>
      <c r="R92" s="232">
        <v>148183.10999999999</v>
      </c>
      <c r="S92" s="252">
        <v>4005</v>
      </c>
      <c r="U92" s="252">
        <v>63552.639999999999</v>
      </c>
      <c r="V92" s="252">
        <v>4378498.51</v>
      </c>
      <c r="X92" s="73">
        <v>1206580.21</v>
      </c>
      <c r="Z92" s="73">
        <v>971.99</v>
      </c>
      <c r="AB92" s="73">
        <v>1251351</v>
      </c>
      <c r="AD92" s="73">
        <v>3528.25</v>
      </c>
      <c r="AE92" s="90">
        <v>1766959.25</v>
      </c>
      <c r="AH92" s="90">
        <v>585397.49</v>
      </c>
      <c r="AI92" s="90">
        <v>216107.72</v>
      </c>
      <c r="AM92" s="267">
        <f t="shared" si="7"/>
        <v>472526.19000000006</v>
      </c>
      <c r="AN92" s="268">
        <f t="shared" si="8"/>
        <v>190704.28999999998</v>
      </c>
      <c r="AO92" s="292">
        <f t="shared" si="9"/>
        <v>281821.90000000008</v>
      </c>
      <c r="AP92" s="287">
        <f t="shared" si="10"/>
        <v>2462431.4500000002</v>
      </c>
      <c r="AQ92" s="295">
        <f t="shared" si="11"/>
        <v>2568464.4600000004</v>
      </c>
      <c r="AR92" s="269">
        <f t="shared" si="12"/>
        <v>-106033.01000000024</v>
      </c>
    </row>
    <row r="93" spans="1:44" ht="15" thickBot="1" x14ac:dyDescent="0.25">
      <c r="A93" s="257" t="s">
        <v>313</v>
      </c>
      <c r="B93" s="257" t="s">
        <v>44</v>
      </c>
      <c r="C93" s="296">
        <v>5920</v>
      </c>
      <c r="D93" s="297" t="s">
        <v>894</v>
      </c>
      <c r="E93" s="252" t="s">
        <v>2681</v>
      </c>
      <c r="F93" s="89">
        <v>571450.21</v>
      </c>
      <c r="G93" s="89">
        <v>33155.800000000003</v>
      </c>
      <c r="H93" s="89">
        <v>33662.21</v>
      </c>
      <c r="K93" s="252">
        <v>1045597.66</v>
      </c>
      <c r="L93" s="252">
        <v>430358.23</v>
      </c>
      <c r="O93" s="232">
        <v>2400</v>
      </c>
      <c r="P93" s="232">
        <v>44985.61</v>
      </c>
      <c r="R93" s="232">
        <v>560</v>
      </c>
      <c r="S93" s="252">
        <v>0</v>
      </c>
      <c r="U93" s="252">
        <v>-228322.89</v>
      </c>
      <c r="X93" s="73">
        <v>1173061.8700000001</v>
      </c>
      <c r="Y93" s="73">
        <v>36600</v>
      </c>
      <c r="Z93" s="73">
        <v>1126.73</v>
      </c>
      <c r="AB93" s="73">
        <v>1571053.9</v>
      </c>
      <c r="AD93" s="73">
        <v>29778</v>
      </c>
      <c r="AE93" s="90">
        <v>2202031.9</v>
      </c>
      <c r="AH93" s="90">
        <v>543013.48</v>
      </c>
      <c r="AI93" s="90">
        <v>220885.03</v>
      </c>
      <c r="AM93" s="267">
        <f t="shared" si="7"/>
        <v>638268.22</v>
      </c>
      <c r="AN93" s="268">
        <f t="shared" si="8"/>
        <v>47945.61</v>
      </c>
      <c r="AO93" s="292">
        <f t="shared" si="9"/>
        <v>590322.61</v>
      </c>
      <c r="AP93" s="287">
        <f t="shared" si="10"/>
        <v>2811620.5</v>
      </c>
      <c r="AQ93" s="295">
        <f t="shared" si="11"/>
        <v>2965930.4099999997</v>
      </c>
      <c r="AR93" s="269">
        <f t="shared" si="12"/>
        <v>-154309.90999999968</v>
      </c>
    </row>
    <row r="94" spans="1:44" ht="15" thickBot="1" x14ac:dyDescent="0.25">
      <c r="A94" s="257" t="s">
        <v>313</v>
      </c>
      <c r="B94" s="257" t="s">
        <v>44</v>
      </c>
      <c r="C94" s="296">
        <v>4614</v>
      </c>
      <c r="D94" s="297" t="s">
        <v>895</v>
      </c>
      <c r="E94" s="252" t="s">
        <v>2682</v>
      </c>
      <c r="F94" s="89">
        <v>436178.1</v>
      </c>
      <c r="G94" s="89">
        <v>31263.5</v>
      </c>
      <c r="H94" s="89">
        <v>92084.52</v>
      </c>
      <c r="K94" s="252">
        <v>854747.01</v>
      </c>
      <c r="L94" s="252">
        <v>609942.09</v>
      </c>
      <c r="O94" s="232">
        <v>2000</v>
      </c>
      <c r="P94" s="232">
        <v>55254.400000000001</v>
      </c>
      <c r="R94" s="232">
        <v>212434.39</v>
      </c>
      <c r="S94" s="252">
        <v>0</v>
      </c>
      <c r="U94" s="252">
        <v>194866.66</v>
      </c>
      <c r="V94" s="252">
        <v>2028099.35</v>
      </c>
      <c r="X94" s="73">
        <v>1227306.98</v>
      </c>
      <c r="Z94" s="73">
        <v>802.99</v>
      </c>
      <c r="AB94" s="73">
        <v>1282886</v>
      </c>
      <c r="AD94" s="73">
        <v>62062</v>
      </c>
      <c r="AE94" s="90">
        <v>1875788</v>
      </c>
      <c r="AH94" s="90">
        <v>529341.4</v>
      </c>
      <c r="AI94" s="90">
        <v>180722.12</v>
      </c>
      <c r="AM94" s="267">
        <f t="shared" si="7"/>
        <v>559526.12</v>
      </c>
      <c r="AN94" s="268">
        <f t="shared" si="8"/>
        <v>269688.79000000004</v>
      </c>
      <c r="AO94" s="292">
        <f t="shared" si="9"/>
        <v>289837.32999999996</v>
      </c>
      <c r="AP94" s="287">
        <f t="shared" si="10"/>
        <v>2573057.9699999997</v>
      </c>
      <c r="AQ94" s="295">
        <f t="shared" si="11"/>
        <v>2585851.52</v>
      </c>
      <c r="AR94" s="269">
        <f t="shared" si="12"/>
        <v>-12793.550000000279</v>
      </c>
    </row>
    <row r="95" spans="1:44" ht="15" thickBot="1" x14ac:dyDescent="0.25">
      <c r="A95" s="257" t="s">
        <v>313</v>
      </c>
      <c r="B95" s="257" t="s">
        <v>44</v>
      </c>
      <c r="C95" s="296">
        <v>6523</v>
      </c>
      <c r="D95" s="297" t="s">
        <v>896</v>
      </c>
      <c r="E95" s="252" t="s">
        <v>2683</v>
      </c>
      <c r="F95" s="89">
        <v>471899.83</v>
      </c>
      <c r="G95" s="89">
        <v>17234.5</v>
      </c>
      <c r="H95" s="89">
        <v>89230.04</v>
      </c>
      <c r="K95" s="252">
        <v>1774532.03</v>
      </c>
      <c r="L95" s="252">
        <v>191566.17</v>
      </c>
      <c r="O95" s="232">
        <v>960</v>
      </c>
      <c r="P95" s="232">
        <v>53742.64</v>
      </c>
      <c r="Q95" s="232">
        <v>79524</v>
      </c>
      <c r="R95" s="232">
        <v>206.82</v>
      </c>
      <c r="S95" s="252">
        <v>130818</v>
      </c>
      <c r="U95" s="252">
        <v>-483271.37</v>
      </c>
      <c r="V95" s="252">
        <v>4808766.24</v>
      </c>
      <c r="X95" s="73">
        <v>1731853.37</v>
      </c>
      <c r="Y95" s="73">
        <v>133600</v>
      </c>
      <c r="Z95" s="73">
        <v>819.44</v>
      </c>
      <c r="AB95" s="73">
        <v>970925</v>
      </c>
      <c r="AD95" s="73">
        <v>9946</v>
      </c>
      <c r="AE95" s="90">
        <v>1680431</v>
      </c>
      <c r="AH95" s="90">
        <v>875065.91</v>
      </c>
      <c r="AI95" s="90">
        <v>323157.34000000003</v>
      </c>
      <c r="AM95" s="267">
        <f t="shared" si="7"/>
        <v>578364.37</v>
      </c>
      <c r="AN95" s="268">
        <f t="shared" si="8"/>
        <v>134433.46000000002</v>
      </c>
      <c r="AO95" s="292">
        <f t="shared" si="9"/>
        <v>443930.91</v>
      </c>
      <c r="AP95" s="287">
        <f t="shared" si="10"/>
        <v>2847143.81</v>
      </c>
      <c r="AQ95" s="295">
        <f t="shared" si="11"/>
        <v>2878654.25</v>
      </c>
      <c r="AR95" s="269">
        <f t="shared" si="12"/>
        <v>-31510.439999999944</v>
      </c>
    </row>
    <row r="96" spans="1:44" ht="15" thickBot="1" x14ac:dyDescent="0.25">
      <c r="A96" s="257" t="s">
        <v>313</v>
      </c>
      <c r="B96" s="257" t="s">
        <v>44</v>
      </c>
      <c r="C96" s="296">
        <v>4131</v>
      </c>
      <c r="D96" s="297" t="s">
        <v>897</v>
      </c>
      <c r="E96" s="252" t="s">
        <v>2684</v>
      </c>
      <c r="F96" s="89">
        <v>535393.23</v>
      </c>
      <c r="G96" s="89">
        <v>31649.75</v>
      </c>
      <c r="H96" s="89">
        <v>51572.31</v>
      </c>
      <c r="K96" s="252">
        <v>987528.79</v>
      </c>
      <c r="L96" s="252">
        <v>430941.8</v>
      </c>
      <c r="O96" s="232">
        <v>6000</v>
      </c>
      <c r="P96" s="232">
        <v>30087.79</v>
      </c>
      <c r="R96" s="232">
        <v>9449.5300000000007</v>
      </c>
      <c r="S96" s="252">
        <v>114247</v>
      </c>
      <c r="U96" s="252">
        <v>91101.19</v>
      </c>
      <c r="V96" s="252">
        <v>2574871.5499999998</v>
      </c>
      <c r="X96" s="73">
        <v>1165534.6499999999</v>
      </c>
      <c r="Y96" s="73">
        <v>71018</v>
      </c>
      <c r="Z96" s="73">
        <v>664.91</v>
      </c>
      <c r="AB96" s="73">
        <v>1348098.6</v>
      </c>
      <c r="AD96" s="73">
        <v>67578</v>
      </c>
      <c r="AE96" s="90">
        <v>1814956.6</v>
      </c>
      <c r="AH96" s="90">
        <v>395767.2</v>
      </c>
      <c r="AI96" s="90">
        <v>196458.34</v>
      </c>
      <c r="AM96" s="267">
        <f t="shared" si="7"/>
        <v>618615.29</v>
      </c>
      <c r="AN96" s="268">
        <f t="shared" si="8"/>
        <v>45537.32</v>
      </c>
      <c r="AO96" s="292">
        <f t="shared" si="9"/>
        <v>573077.97000000009</v>
      </c>
      <c r="AP96" s="287">
        <f t="shared" si="10"/>
        <v>2652894.16</v>
      </c>
      <c r="AQ96" s="295">
        <f t="shared" si="11"/>
        <v>2407182.14</v>
      </c>
      <c r="AR96" s="269">
        <f t="shared" si="12"/>
        <v>245712.02000000002</v>
      </c>
    </row>
    <row r="97" spans="1:44" ht="15" thickBot="1" x14ac:dyDescent="0.25">
      <c r="A97" s="257" t="s">
        <v>313</v>
      </c>
      <c r="B97" s="257" t="s">
        <v>44</v>
      </c>
      <c r="C97" s="296">
        <v>5378</v>
      </c>
      <c r="D97" s="297" t="s">
        <v>898</v>
      </c>
      <c r="E97" s="252" t="s">
        <v>2685</v>
      </c>
      <c r="F97" s="89">
        <v>389304.17</v>
      </c>
      <c r="G97" s="89">
        <v>7290.8</v>
      </c>
      <c r="H97" s="89">
        <v>89740.72</v>
      </c>
      <c r="K97" s="252">
        <v>1119004.3799999999</v>
      </c>
      <c r="L97" s="252">
        <v>281387.55</v>
      </c>
      <c r="P97" s="232">
        <v>40132.1</v>
      </c>
      <c r="R97" s="232">
        <v>59770</v>
      </c>
      <c r="U97" s="252">
        <v>205885.42</v>
      </c>
      <c r="V97" s="252">
        <v>2326634.9900000002</v>
      </c>
      <c r="X97" s="73">
        <v>775027.03</v>
      </c>
      <c r="Z97" s="73">
        <v>829.08</v>
      </c>
      <c r="AB97" s="73">
        <v>1281693.3</v>
      </c>
      <c r="AD97" s="73">
        <v>51600</v>
      </c>
      <c r="AE97" s="90">
        <v>1618173.3</v>
      </c>
      <c r="AH97" s="90">
        <v>415140.47</v>
      </c>
      <c r="AI97" s="90">
        <v>153284.94</v>
      </c>
      <c r="AL97" s="90">
        <v>680</v>
      </c>
      <c r="AM97" s="267">
        <f t="shared" si="7"/>
        <v>486335.68999999994</v>
      </c>
      <c r="AN97" s="268">
        <f t="shared" si="8"/>
        <v>99902.1</v>
      </c>
      <c r="AO97" s="292">
        <f t="shared" si="9"/>
        <v>386433.58999999997</v>
      </c>
      <c r="AP97" s="287">
        <f t="shared" si="10"/>
        <v>2109149.41</v>
      </c>
      <c r="AQ97" s="295">
        <f t="shared" si="11"/>
        <v>2187278.71</v>
      </c>
      <c r="AR97" s="269">
        <f t="shared" si="12"/>
        <v>-78129.299999999814</v>
      </c>
    </row>
    <row r="98" spans="1:44" ht="15" thickBot="1" x14ac:dyDescent="0.25">
      <c r="A98" s="257" t="s">
        <v>313</v>
      </c>
      <c r="B98" s="257" t="s">
        <v>44</v>
      </c>
      <c r="C98" s="296">
        <v>4212</v>
      </c>
      <c r="D98" s="297" t="s">
        <v>899</v>
      </c>
      <c r="E98" s="252" t="s">
        <v>2686</v>
      </c>
      <c r="F98" s="89">
        <v>830100.24</v>
      </c>
      <c r="G98" s="89">
        <v>174269.3</v>
      </c>
      <c r="H98" s="89">
        <v>60334.85</v>
      </c>
      <c r="K98" s="252">
        <v>1127641.8</v>
      </c>
      <c r="L98" s="252">
        <v>548302.55000000005</v>
      </c>
      <c r="O98" s="232">
        <v>6050</v>
      </c>
      <c r="P98" s="232">
        <v>41485.24</v>
      </c>
      <c r="R98" s="232">
        <v>90.65</v>
      </c>
      <c r="S98" s="252">
        <v>317800</v>
      </c>
      <c r="U98" s="252">
        <v>298499.42</v>
      </c>
      <c r="V98" s="252">
        <v>2310530.36</v>
      </c>
      <c r="X98" s="73">
        <v>1580984.88</v>
      </c>
      <c r="Y98" s="73">
        <v>222200</v>
      </c>
      <c r="Z98" s="73">
        <v>990.14</v>
      </c>
      <c r="AB98" s="73">
        <v>973585.21</v>
      </c>
      <c r="AD98" s="73">
        <v>98583.25</v>
      </c>
      <c r="AE98" s="90">
        <v>1703105.21</v>
      </c>
      <c r="AH98" s="90">
        <v>541680.91</v>
      </c>
      <c r="AI98" s="90">
        <v>202193.42</v>
      </c>
      <c r="AM98" s="267">
        <f t="shared" si="7"/>
        <v>1064704.3900000001</v>
      </c>
      <c r="AN98" s="268">
        <f t="shared" si="8"/>
        <v>47625.89</v>
      </c>
      <c r="AO98" s="292">
        <f t="shared" si="9"/>
        <v>1017078.5000000001</v>
      </c>
      <c r="AP98" s="287">
        <f t="shared" si="10"/>
        <v>2876343.4799999995</v>
      </c>
      <c r="AQ98" s="295">
        <f t="shared" si="11"/>
        <v>2446979.54</v>
      </c>
      <c r="AR98" s="269">
        <f t="shared" si="12"/>
        <v>429363.93999999948</v>
      </c>
    </row>
    <row r="99" spans="1:44" ht="15" thickBot="1" x14ac:dyDescent="0.25">
      <c r="A99" s="257" t="s">
        <v>313</v>
      </c>
      <c r="B99" s="257" t="s">
        <v>44</v>
      </c>
      <c r="C99" s="296">
        <v>3326</v>
      </c>
      <c r="D99" s="297" t="s">
        <v>900</v>
      </c>
      <c r="E99" s="252" t="s">
        <v>2785</v>
      </c>
      <c r="F99" s="89">
        <v>443645.49</v>
      </c>
      <c r="G99" s="89">
        <v>54426.5</v>
      </c>
      <c r="H99" s="89">
        <v>44443.1</v>
      </c>
      <c r="K99" s="252">
        <v>1089641.19</v>
      </c>
      <c r="L99" s="252">
        <v>195131.19</v>
      </c>
      <c r="O99" s="232">
        <v>0</v>
      </c>
      <c r="P99" s="232">
        <v>30522.93</v>
      </c>
      <c r="R99" s="232">
        <v>64662.86</v>
      </c>
      <c r="S99" s="252">
        <v>231847</v>
      </c>
      <c r="U99" s="252">
        <v>-100622.95</v>
      </c>
      <c r="V99" s="252">
        <v>2166873.39</v>
      </c>
      <c r="X99" s="73">
        <v>895750.98</v>
      </c>
      <c r="Y99" s="73">
        <v>50800</v>
      </c>
      <c r="Z99" s="73">
        <v>550.17999999999995</v>
      </c>
      <c r="AB99" s="73">
        <v>502344.14</v>
      </c>
      <c r="AD99" s="73">
        <v>15000</v>
      </c>
      <c r="AE99" s="90">
        <v>943654.14</v>
      </c>
      <c r="AH99" s="90">
        <v>444862.96</v>
      </c>
      <c r="AI99" s="90">
        <v>177769.97</v>
      </c>
      <c r="AM99" s="267">
        <f t="shared" si="7"/>
        <v>542515.09</v>
      </c>
      <c r="AN99" s="268">
        <f t="shared" si="8"/>
        <v>95185.790000000008</v>
      </c>
      <c r="AO99" s="292">
        <f t="shared" si="9"/>
        <v>447329.29999999993</v>
      </c>
      <c r="AP99" s="287">
        <f t="shared" si="10"/>
        <v>1464445.3</v>
      </c>
      <c r="AQ99" s="295">
        <f t="shared" si="11"/>
        <v>1566287.07</v>
      </c>
      <c r="AR99" s="269">
        <f t="shared" si="12"/>
        <v>-101841.77000000002</v>
      </c>
    </row>
    <row r="100" spans="1:44" ht="15" thickBot="1" x14ac:dyDescent="0.25">
      <c r="A100" s="257" t="s">
        <v>316</v>
      </c>
      <c r="B100" s="257" t="s">
        <v>45</v>
      </c>
      <c r="C100" s="296">
        <v>2523</v>
      </c>
      <c r="D100" s="297" t="s">
        <v>901</v>
      </c>
      <c r="E100" s="252" t="s">
        <v>2687</v>
      </c>
      <c r="F100" s="89">
        <v>518515.98</v>
      </c>
      <c r="G100" s="89">
        <v>15586.5</v>
      </c>
      <c r="H100" s="89">
        <v>161470.21</v>
      </c>
      <c r="K100" s="252">
        <v>1073895.04</v>
      </c>
      <c r="L100" s="252">
        <v>135238.51</v>
      </c>
      <c r="O100" s="232">
        <v>0</v>
      </c>
      <c r="P100" s="232">
        <v>47300</v>
      </c>
      <c r="U100" s="252">
        <v>61575.51</v>
      </c>
      <c r="V100" s="252">
        <v>1774553.91</v>
      </c>
      <c r="X100" s="73">
        <v>965476.34</v>
      </c>
      <c r="Z100" s="73">
        <v>835.44</v>
      </c>
      <c r="AB100" s="73">
        <v>628707.19999999995</v>
      </c>
      <c r="AD100" s="73">
        <v>51000</v>
      </c>
      <c r="AE100" s="90">
        <v>900849.2</v>
      </c>
      <c r="AF100" s="90">
        <v>8470</v>
      </c>
      <c r="AH100" s="90">
        <v>503668.62</v>
      </c>
      <c r="AI100" s="90">
        <v>176625.84</v>
      </c>
      <c r="AM100" s="267">
        <f t="shared" si="7"/>
        <v>695572.69</v>
      </c>
      <c r="AN100" s="268">
        <f t="shared" si="8"/>
        <v>47300</v>
      </c>
      <c r="AO100" s="292">
        <f t="shared" si="9"/>
        <v>648272.68999999994</v>
      </c>
      <c r="AP100" s="287">
        <f t="shared" si="10"/>
        <v>1646018.98</v>
      </c>
      <c r="AQ100" s="295">
        <f t="shared" si="11"/>
        <v>1589613.66</v>
      </c>
      <c r="AR100" s="269">
        <f t="shared" si="12"/>
        <v>56405.320000000065</v>
      </c>
    </row>
    <row r="101" spans="1:44" ht="15" thickBot="1" x14ac:dyDescent="0.25">
      <c r="A101" s="257" t="s">
        <v>316</v>
      </c>
      <c r="B101" s="257" t="s">
        <v>45</v>
      </c>
      <c r="C101" s="296">
        <v>5391</v>
      </c>
      <c r="D101" s="297" t="s">
        <v>902</v>
      </c>
      <c r="E101" s="252" t="s">
        <v>2688</v>
      </c>
      <c r="F101" s="89">
        <v>602567.02</v>
      </c>
      <c r="G101" s="89">
        <v>52312.5</v>
      </c>
      <c r="H101" s="89">
        <v>48128.639999999999</v>
      </c>
      <c r="I101" s="89">
        <v>0</v>
      </c>
      <c r="J101" s="252">
        <v>0</v>
      </c>
      <c r="K101" s="252">
        <v>198071.99</v>
      </c>
      <c r="L101" s="252">
        <v>272912.8</v>
      </c>
      <c r="M101" s="252">
        <v>0</v>
      </c>
      <c r="N101" s="252">
        <v>0</v>
      </c>
      <c r="O101" s="232">
        <v>0</v>
      </c>
      <c r="P101" s="232">
        <v>54700.81</v>
      </c>
      <c r="Q101" s="232">
        <v>0</v>
      </c>
      <c r="R101" s="232">
        <v>1379.59</v>
      </c>
      <c r="S101" s="252">
        <v>0</v>
      </c>
      <c r="T101" s="252">
        <v>0</v>
      </c>
      <c r="U101" s="252">
        <v>119400.72</v>
      </c>
      <c r="V101" s="252">
        <v>1563007.5</v>
      </c>
      <c r="X101" s="73">
        <v>1567607</v>
      </c>
      <c r="Y101" s="73">
        <v>208870</v>
      </c>
      <c r="Z101" s="73">
        <v>620.35</v>
      </c>
      <c r="AB101" s="73">
        <v>951622</v>
      </c>
      <c r="AE101" s="90">
        <v>1411932</v>
      </c>
      <c r="AH101" s="90">
        <v>703065.06</v>
      </c>
      <c r="AI101" s="90">
        <v>115302.02</v>
      </c>
      <c r="AM101" s="267">
        <f t="shared" si="7"/>
        <v>703008.16</v>
      </c>
      <c r="AN101" s="268">
        <f t="shared" si="8"/>
        <v>56080.399999999994</v>
      </c>
      <c r="AO101" s="292">
        <f t="shared" si="9"/>
        <v>646927.76</v>
      </c>
      <c r="AP101" s="287">
        <f t="shared" si="10"/>
        <v>2728719.35</v>
      </c>
      <c r="AQ101" s="295">
        <f t="shared" si="11"/>
        <v>2230299.08</v>
      </c>
      <c r="AR101" s="269">
        <f t="shared" si="12"/>
        <v>498420.27</v>
      </c>
    </row>
    <row r="102" spans="1:44" ht="15" thickBot="1" x14ac:dyDescent="0.25">
      <c r="A102" s="257" t="s">
        <v>316</v>
      </c>
      <c r="B102" s="257" t="s">
        <v>45</v>
      </c>
      <c r="C102" s="296">
        <v>2709</v>
      </c>
      <c r="D102" s="297" t="s">
        <v>903</v>
      </c>
      <c r="E102" s="252" t="s">
        <v>2689</v>
      </c>
      <c r="F102" s="89">
        <v>405281.31</v>
      </c>
      <c r="G102" s="89">
        <v>142418</v>
      </c>
      <c r="H102" s="89">
        <v>90522.81</v>
      </c>
      <c r="K102" s="252">
        <v>473358.2</v>
      </c>
      <c r="L102" s="252">
        <v>249328.35</v>
      </c>
      <c r="O102" s="232">
        <v>0</v>
      </c>
      <c r="P102" s="232">
        <v>115770.36</v>
      </c>
      <c r="U102" s="252">
        <v>-66280.710000000006</v>
      </c>
      <c r="V102" s="252">
        <v>2046781.46</v>
      </c>
      <c r="X102" s="73">
        <v>1107256.28</v>
      </c>
      <c r="Y102" s="73">
        <v>210199</v>
      </c>
      <c r="Z102" s="73">
        <v>418.57</v>
      </c>
      <c r="AB102" s="73">
        <v>816889.5</v>
      </c>
      <c r="AD102" s="73">
        <v>21600</v>
      </c>
      <c r="AE102" s="90">
        <v>1147689.5</v>
      </c>
      <c r="AH102" s="90">
        <v>199766.5</v>
      </c>
      <c r="AI102" s="90">
        <v>119120.39</v>
      </c>
      <c r="AJ102" s="90">
        <v>12317.5</v>
      </c>
      <c r="AM102" s="267">
        <f t="shared" si="7"/>
        <v>638222.12000000011</v>
      </c>
      <c r="AN102" s="268">
        <f t="shared" si="8"/>
        <v>115770.36</v>
      </c>
      <c r="AO102" s="292">
        <f t="shared" si="9"/>
        <v>522451.76000000013</v>
      </c>
      <c r="AP102" s="287">
        <f t="shared" si="10"/>
        <v>2156363.35</v>
      </c>
      <c r="AQ102" s="295">
        <f t="shared" si="11"/>
        <v>1478893.89</v>
      </c>
      <c r="AR102" s="269">
        <f t="shared" si="12"/>
        <v>677469.4600000002</v>
      </c>
    </row>
    <row r="103" spans="1:44" ht="15" thickBot="1" x14ac:dyDescent="0.25">
      <c r="A103" s="257" t="s">
        <v>316</v>
      </c>
      <c r="B103" s="257" t="s">
        <v>45</v>
      </c>
      <c r="C103" s="296">
        <v>3276</v>
      </c>
      <c r="D103" s="297" t="s">
        <v>904</v>
      </c>
      <c r="E103" s="252" t="s">
        <v>2690</v>
      </c>
      <c r="F103" s="89">
        <v>547190.6</v>
      </c>
      <c r="G103" s="89">
        <v>9029.5</v>
      </c>
      <c r="H103" s="89">
        <v>42233.68</v>
      </c>
      <c r="K103" s="252">
        <v>890203.49</v>
      </c>
      <c r="L103" s="252">
        <v>324049.27</v>
      </c>
      <c r="O103" s="232">
        <v>0</v>
      </c>
      <c r="P103" s="232">
        <v>99600</v>
      </c>
      <c r="U103" s="252">
        <v>110707.08</v>
      </c>
      <c r="V103" s="252">
        <v>3243756.17</v>
      </c>
      <c r="X103" s="73">
        <v>1210230.04</v>
      </c>
      <c r="Y103" s="73">
        <v>160140</v>
      </c>
      <c r="Z103" s="73">
        <v>507.5</v>
      </c>
      <c r="AB103" s="73">
        <v>597005.5</v>
      </c>
      <c r="AE103" s="90">
        <v>1010455.5</v>
      </c>
      <c r="AH103" s="90">
        <v>414829.09</v>
      </c>
      <c r="AI103" s="90">
        <v>181667.46</v>
      </c>
      <c r="AM103" s="267">
        <f t="shared" si="7"/>
        <v>598453.78</v>
      </c>
      <c r="AN103" s="268">
        <f t="shared" si="8"/>
        <v>99600</v>
      </c>
      <c r="AO103" s="292">
        <f t="shared" si="9"/>
        <v>498853.78</v>
      </c>
      <c r="AP103" s="287">
        <f t="shared" si="10"/>
        <v>1967883.04</v>
      </c>
      <c r="AQ103" s="295">
        <f t="shared" si="11"/>
        <v>1606952.05</v>
      </c>
      <c r="AR103" s="269">
        <f t="shared" si="12"/>
        <v>360930.99</v>
      </c>
    </row>
    <row r="104" spans="1:44" ht="15" thickBot="1" x14ac:dyDescent="0.25">
      <c r="A104" s="257" t="s">
        <v>316</v>
      </c>
      <c r="B104" s="257" t="s">
        <v>45</v>
      </c>
      <c r="C104" s="296">
        <v>1694</v>
      </c>
      <c r="D104" s="297" t="s">
        <v>905</v>
      </c>
      <c r="E104" s="252" t="s">
        <v>2691</v>
      </c>
      <c r="F104" s="89">
        <v>426063</v>
      </c>
      <c r="G104" s="89">
        <v>9217.5</v>
      </c>
      <c r="H104" s="89">
        <v>54827.66</v>
      </c>
      <c r="K104" s="252">
        <v>361887.3</v>
      </c>
      <c r="L104" s="252">
        <v>156550.63</v>
      </c>
      <c r="O104" s="232">
        <v>3000</v>
      </c>
      <c r="P104" s="232">
        <v>44450</v>
      </c>
      <c r="Q104" s="232">
        <v>129370</v>
      </c>
      <c r="U104" s="252">
        <v>35077.5</v>
      </c>
      <c r="V104" s="252">
        <v>2614880.33</v>
      </c>
      <c r="X104" s="73">
        <v>857772.75</v>
      </c>
      <c r="Y104" s="73">
        <v>4630</v>
      </c>
      <c r="Z104" s="73">
        <v>543.64</v>
      </c>
      <c r="AB104" s="73">
        <v>538632.5</v>
      </c>
      <c r="AD104" s="73">
        <v>56400</v>
      </c>
      <c r="AE104" s="90">
        <v>678655.5</v>
      </c>
      <c r="AH104" s="90">
        <v>366568.07</v>
      </c>
      <c r="AI104" s="90">
        <v>149861.65</v>
      </c>
      <c r="AM104" s="267">
        <f t="shared" si="7"/>
        <v>490108.16000000003</v>
      </c>
      <c r="AN104" s="268">
        <f t="shared" si="8"/>
        <v>176820</v>
      </c>
      <c r="AO104" s="292">
        <f t="shared" si="9"/>
        <v>313288.16000000003</v>
      </c>
      <c r="AP104" s="287">
        <f t="shared" si="10"/>
        <v>1457978.8900000001</v>
      </c>
      <c r="AQ104" s="295">
        <f t="shared" si="11"/>
        <v>1195085.22</v>
      </c>
      <c r="AR104" s="269">
        <f t="shared" si="12"/>
        <v>262893.67000000016</v>
      </c>
    </row>
    <row r="105" spans="1:44" ht="15" thickBot="1" x14ac:dyDescent="0.25">
      <c r="A105" s="257" t="s">
        <v>316</v>
      </c>
      <c r="B105" s="257" t="s">
        <v>45</v>
      </c>
      <c r="C105" s="296">
        <v>2072</v>
      </c>
      <c r="D105" s="297" t="s">
        <v>906</v>
      </c>
      <c r="E105" s="252" t="s">
        <v>2786</v>
      </c>
      <c r="F105" s="89">
        <v>294329.38</v>
      </c>
      <c r="G105" s="89">
        <v>4469.5</v>
      </c>
      <c r="H105" s="89">
        <v>28807.88</v>
      </c>
      <c r="K105" s="252">
        <v>528606.38</v>
      </c>
      <c r="L105" s="252">
        <v>307795.06</v>
      </c>
      <c r="O105" s="232">
        <v>1400</v>
      </c>
      <c r="P105" s="232">
        <v>26550</v>
      </c>
      <c r="Q105" s="232">
        <v>108500</v>
      </c>
      <c r="U105" s="252">
        <v>88973.07</v>
      </c>
      <c r="V105" s="252">
        <v>1695120.4</v>
      </c>
      <c r="X105" s="73">
        <v>766805.33</v>
      </c>
      <c r="Z105" s="73">
        <v>374</v>
      </c>
      <c r="AB105" s="73">
        <v>804580</v>
      </c>
      <c r="AE105" s="90">
        <v>1041540</v>
      </c>
      <c r="AH105" s="90">
        <v>342165.09</v>
      </c>
      <c r="AI105" s="90">
        <v>173369.35</v>
      </c>
      <c r="AM105" s="267">
        <f t="shared" si="7"/>
        <v>327606.76</v>
      </c>
      <c r="AN105" s="268">
        <f t="shared" si="8"/>
        <v>136450</v>
      </c>
      <c r="AO105" s="292">
        <f t="shared" si="9"/>
        <v>191156.76</v>
      </c>
      <c r="AP105" s="287">
        <f t="shared" si="10"/>
        <v>1571759.33</v>
      </c>
      <c r="AQ105" s="295">
        <f t="shared" si="11"/>
        <v>1557074.4400000002</v>
      </c>
      <c r="AR105" s="269">
        <f t="shared" si="12"/>
        <v>14684.889999999898</v>
      </c>
    </row>
    <row r="106" spans="1:44" ht="15" thickBot="1" x14ac:dyDescent="0.25">
      <c r="A106" s="257" t="s">
        <v>35</v>
      </c>
      <c r="B106" s="257" t="s">
        <v>36</v>
      </c>
      <c r="C106" s="296">
        <v>2599</v>
      </c>
      <c r="D106" s="297" t="s">
        <v>907</v>
      </c>
      <c r="E106" s="252" t="s">
        <v>2692</v>
      </c>
      <c r="F106" s="89">
        <v>379029.52</v>
      </c>
      <c r="G106" s="89">
        <v>41250.5</v>
      </c>
      <c r="H106" s="89">
        <v>24055.26</v>
      </c>
      <c r="K106" s="252">
        <v>728929.84</v>
      </c>
      <c r="L106" s="252">
        <v>277103.53999999998</v>
      </c>
      <c r="O106" s="232">
        <v>2000</v>
      </c>
      <c r="P106" s="232">
        <v>75475</v>
      </c>
      <c r="Q106" s="232">
        <v>64804</v>
      </c>
      <c r="R106" s="232">
        <v>456.46</v>
      </c>
      <c r="V106" s="252">
        <v>1187793.3799999999</v>
      </c>
      <c r="X106" s="73">
        <v>797749.91</v>
      </c>
      <c r="Y106" s="73">
        <v>35196</v>
      </c>
      <c r="Z106" s="73">
        <v>936</v>
      </c>
      <c r="AB106" s="73">
        <v>680960</v>
      </c>
      <c r="AD106" s="73">
        <v>144800</v>
      </c>
      <c r="AE106" s="90">
        <v>899845</v>
      </c>
      <c r="AH106" s="90">
        <v>601436.6</v>
      </c>
      <c r="AI106" s="90">
        <v>156911.26</v>
      </c>
      <c r="AM106" s="267">
        <f t="shared" si="7"/>
        <v>444335.28</v>
      </c>
      <c r="AN106" s="268">
        <f t="shared" si="8"/>
        <v>142735.46</v>
      </c>
      <c r="AO106" s="292">
        <f t="shared" si="9"/>
        <v>301599.82000000007</v>
      </c>
      <c r="AP106" s="287">
        <f t="shared" si="10"/>
        <v>1659641.9100000001</v>
      </c>
      <c r="AQ106" s="295">
        <f t="shared" si="11"/>
        <v>1658192.86</v>
      </c>
      <c r="AR106" s="269">
        <f t="shared" si="12"/>
        <v>1449.0500000000466</v>
      </c>
    </row>
    <row r="107" spans="1:44" ht="15" thickBot="1" x14ac:dyDescent="0.25">
      <c r="A107" s="257" t="s">
        <v>35</v>
      </c>
      <c r="B107" s="257" t="s">
        <v>36</v>
      </c>
      <c r="C107" s="296">
        <v>7351</v>
      </c>
      <c r="D107" s="297" t="s">
        <v>908</v>
      </c>
      <c r="E107" s="252" t="s">
        <v>2693</v>
      </c>
      <c r="F107" s="89">
        <v>695201.99</v>
      </c>
      <c r="G107" s="89">
        <v>36191.5</v>
      </c>
      <c r="H107" s="89">
        <v>143894.62</v>
      </c>
      <c r="K107" s="252">
        <v>569352.94999999995</v>
      </c>
      <c r="L107" s="252">
        <v>1135311.97</v>
      </c>
      <c r="O107" s="232">
        <v>12085</v>
      </c>
      <c r="P107" s="232">
        <v>65075</v>
      </c>
      <c r="Q107" s="232">
        <v>223330</v>
      </c>
      <c r="R107" s="232">
        <v>938.64</v>
      </c>
      <c r="U107" s="252">
        <v>60136</v>
      </c>
      <c r="V107" s="252">
        <v>4005245.62</v>
      </c>
      <c r="X107" s="73">
        <v>2023650.5</v>
      </c>
      <c r="Y107" s="73">
        <v>24670</v>
      </c>
      <c r="Z107" s="73">
        <v>1190.97</v>
      </c>
      <c r="AB107" s="73">
        <v>1228305.46</v>
      </c>
      <c r="AD107" s="73">
        <v>150400</v>
      </c>
      <c r="AE107" s="90">
        <v>1782465.46</v>
      </c>
      <c r="AH107" s="90">
        <v>1215400.3500000001</v>
      </c>
      <c r="AI107" s="90">
        <v>354964.82</v>
      </c>
      <c r="AM107" s="267">
        <f t="shared" si="7"/>
        <v>875288.11</v>
      </c>
      <c r="AN107" s="268">
        <f t="shared" si="8"/>
        <v>301428.64</v>
      </c>
      <c r="AO107" s="292">
        <f t="shared" si="9"/>
        <v>573859.47</v>
      </c>
      <c r="AP107" s="287">
        <f t="shared" si="10"/>
        <v>3428216.9299999997</v>
      </c>
      <c r="AQ107" s="295">
        <f t="shared" si="11"/>
        <v>3352830.63</v>
      </c>
      <c r="AR107" s="269">
        <f t="shared" si="12"/>
        <v>75386.299999999814</v>
      </c>
    </row>
    <row r="108" spans="1:44" ht="15" thickBot="1" x14ac:dyDescent="0.25">
      <c r="A108" s="257" t="s">
        <v>35</v>
      </c>
      <c r="B108" s="257" t="s">
        <v>36</v>
      </c>
      <c r="C108" s="296">
        <v>6204</v>
      </c>
      <c r="D108" s="297" t="s">
        <v>909</v>
      </c>
      <c r="E108" s="252" t="s">
        <v>2694</v>
      </c>
      <c r="F108" s="89">
        <v>141004.56</v>
      </c>
      <c r="G108" s="89">
        <v>0</v>
      </c>
      <c r="H108" s="89">
        <v>104832.32000000001</v>
      </c>
      <c r="K108" s="252">
        <v>1031688.69</v>
      </c>
      <c r="L108" s="252">
        <v>1693515.3</v>
      </c>
      <c r="O108" s="232">
        <v>44230</v>
      </c>
      <c r="P108" s="232">
        <v>110650</v>
      </c>
      <c r="Q108" s="232">
        <v>59645</v>
      </c>
      <c r="R108" s="232">
        <v>1028.31</v>
      </c>
      <c r="U108" s="252">
        <v>-2547.5</v>
      </c>
      <c r="V108" s="252">
        <v>2324775.44</v>
      </c>
      <c r="X108" s="73">
        <v>2336793.88</v>
      </c>
      <c r="Z108" s="73">
        <v>628.79999999999995</v>
      </c>
      <c r="AB108" s="73">
        <v>1517500</v>
      </c>
      <c r="AD108" s="73">
        <v>204600</v>
      </c>
      <c r="AE108" s="90">
        <v>1966050</v>
      </c>
      <c r="AH108" s="90">
        <v>1290551.67</v>
      </c>
      <c r="AI108" s="90">
        <v>365174.95</v>
      </c>
      <c r="AM108" s="267">
        <f t="shared" si="7"/>
        <v>245836.88</v>
      </c>
      <c r="AN108" s="268">
        <f t="shared" si="8"/>
        <v>215553.31</v>
      </c>
      <c r="AO108" s="292">
        <f t="shared" si="9"/>
        <v>30283.570000000007</v>
      </c>
      <c r="AP108" s="287">
        <f t="shared" si="10"/>
        <v>4059522.6799999997</v>
      </c>
      <c r="AQ108" s="295">
        <f t="shared" si="11"/>
        <v>3621776.62</v>
      </c>
      <c r="AR108" s="269">
        <f t="shared" si="12"/>
        <v>437746.05999999959</v>
      </c>
    </row>
    <row r="109" spans="1:44" ht="15" thickBot="1" x14ac:dyDescent="0.25">
      <c r="A109" s="257" t="s">
        <v>35</v>
      </c>
      <c r="B109" s="257" t="s">
        <v>36</v>
      </c>
      <c r="C109" s="296">
        <v>5587</v>
      </c>
      <c r="D109" s="297" t="s">
        <v>910</v>
      </c>
      <c r="E109" s="252" t="s">
        <v>2695</v>
      </c>
      <c r="F109" s="89">
        <v>325647.90000000002</v>
      </c>
      <c r="G109" s="89">
        <v>44088</v>
      </c>
      <c r="H109" s="89">
        <v>93208.89</v>
      </c>
      <c r="K109" s="252">
        <v>823603.81</v>
      </c>
      <c r="L109" s="252">
        <v>414990.32</v>
      </c>
      <c r="O109" s="232">
        <v>5000</v>
      </c>
      <c r="P109" s="232">
        <v>81963.06</v>
      </c>
      <c r="Q109" s="232">
        <v>25900</v>
      </c>
      <c r="R109" s="232">
        <v>201.59</v>
      </c>
      <c r="U109" s="252">
        <v>-206.15</v>
      </c>
      <c r="V109" s="252">
        <v>2600171.63</v>
      </c>
      <c r="X109" s="73">
        <v>1164187.71</v>
      </c>
      <c r="Y109" s="73">
        <v>43700</v>
      </c>
      <c r="Z109" s="73">
        <v>1700.28</v>
      </c>
      <c r="AB109" s="73">
        <v>909800</v>
      </c>
      <c r="AD109" s="73">
        <v>83400</v>
      </c>
      <c r="AE109" s="90">
        <v>1422480</v>
      </c>
      <c r="AH109" s="90">
        <v>692792.2</v>
      </c>
      <c r="AI109" s="90">
        <v>265174.48</v>
      </c>
      <c r="AM109" s="267">
        <f t="shared" si="7"/>
        <v>462944.79000000004</v>
      </c>
      <c r="AN109" s="268">
        <f t="shared" si="8"/>
        <v>113064.65</v>
      </c>
      <c r="AO109" s="292">
        <f t="shared" si="9"/>
        <v>349880.14</v>
      </c>
      <c r="AP109" s="287">
        <f t="shared" si="10"/>
        <v>2202787.9900000002</v>
      </c>
      <c r="AQ109" s="295">
        <f t="shared" si="11"/>
        <v>2380446.6800000002</v>
      </c>
      <c r="AR109" s="269">
        <f t="shared" si="12"/>
        <v>-177658.68999999994</v>
      </c>
    </row>
    <row r="110" spans="1:44" ht="15" thickBot="1" x14ac:dyDescent="0.25">
      <c r="A110" s="257" t="s">
        <v>321</v>
      </c>
      <c r="B110" s="257" t="s">
        <v>46</v>
      </c>
      <c r="C110" s="296">
        <v>3439</v>
      </c>
      <c r="D110" s="297" t="s">
        <v>911</v>
      </c>
      <c r="E110" s="252" t="s">
        <v>2696</v>
      </c>
      <c r="F110" s="89">
        <v>1021601.41</v>
      </c>
      <c r="G110" s="89">
        <v>149694.79</v>
      </c>
      <c r="H110" s="89">
        <v>318020.64</v>
      </c>
      <c r="K110" s="252">
        <v>33604.75</v>
      </c>
      <c r="L110" s="252">
        <v>237477.61</v>
      </c>
      <c r="O110" s="232">
        <v>0</v>
      </c>
      <c r="P110" s="232">
        <v>39122.97</v>
      </c>
      <c r="Q110" s="232">
        <v>21020</v>
      </c>
      <c r="U110" s="252">
        <v>54307</v>
      </c>
      <c r="V110" s="252">
        <v>961037.76</v>
      </c>
      <c r="X110" s="73">
        <v>1502800.52</v>
      </c>
      <c r="Z110" s="73">
        <v>1438.72</v>
      </c>
      <c r="AB110" s="73">
        <v>1046976</v>
      </c>
      <c r="AD110" s="73">
        <v>172288.2</v>
      </c>
      <c r="AE110" s="90">
        <v>1575606</v>
      </c>
      <c r="AH110" s="90">
        <v>490539.25</v>
      </c>
      <c r="AI110" s="90">
        <v>84285.68</v>
      </c>
      <c r="AM110" s="267">
        <f t="shared" si="7"/>
        <v>1489316.8399999999</v>
      </c>
      <c r="AN110" s="268">
        <f t="shared" si="8"/>
        <v>60142.97</v>
      </c>
      <c r="AO110" s="292">
        <f t="shared" si="9"/>
        <v>1429173.8699999999</v>
      </c>
      <c r="AP110" s="287">
        <f t="shared" si="10"/>
        <v>2723503.4400000004</v>
      </c>
      <c r="AQ110" s="295">
        <f t="shared" si="11"/>
        <v>2150430.9300000002</v>
      </c>
      <c r="AR110" s="269">
        <f t="shared" si="12"/>
        <v>573072.51000000024</v>
      </c>
    </row>
    <row r="111" spans="1:44" ht="15" thickBot="1" x14ac:dyDescent="0.25">
      <c r="A111" s="257" t="s">
        <v>321</v>
      </c>
      <c r="B111" s="257" t="s">
        <v>46</v>
      </c>
      <c r="C111" s="296">
        <v>2930</v>
      </c>
      <c r="D111" s="297" t="s">
        <v>912</v>
      </c>
      <c r="E111" s="252" t="s">
        <v>2697</v>
      </c>
      <c r="F111" s="89">
        <v>350985.06</v>
      </c>
      <c r="G111" s="89">
        <v>14703</v>
      </c>
      <c r="H111" s="89">
        <v>110871.83</v>
      </c>
      <c r="K111" s="252">
        <v>13259.01</v>
      </c>
      <c r="L111" s="252">
        <v>349793.83</v>
      </c>
      <c r="O111" s="232">
        <v>0</v>
      </c>
      <c r="P111" s="232">
        <v>39653.69</v>
      </c>
      <c r="Q111" s="232">
        <v>13830</v>
      </c>
      <c r="S111" s="252">
        <v>285640</v>
      </c>
      <c r="V111" s="252">
        <v>852668.5</v>
      </c>
      <c r="X111" s="73">
        <v>866998.53</v>
      </c>
      <c r="Y111" s="73">
        <v>134080</v>
      </c>
      <c r="Z111" s="73">
        <v>359.68</v>
      </c>
      <c r="AB111" s="73">
        <v>804674.4</v>
      </c>
      <c r="AD111" s="73">
        <v>188861.48</v>
      </c>
      <c r="AE111" s="90">
        <v>1047994.4</v>
      </c>
      <c r="AH111" s="90">
        <v>606476.74</v>
      </c>
      <c r="AI111" s="90">
        <v>97568.78</v>
      </c>
      <c r="AM111" s="267">
        <f t="shared" si="7"/>
        <v>476559.89</v>
      </c>
      <c r="AN111" s="268">
        <f t="shared" si="8"/>
        <v>53483.69</v>
      </c>
      <c r="AO111" s="292">
        <f t="shared" si="9"/>
        <v>423076.2</v>
      </c>
      <c r="AP111" s="287">
        <f t="shared" si="10"/>
        <v>1994974.09</v>
      </c>
      <c r="AQ111" s="295">
        <f t="shared" si="11"/>
        <v>1752039.9200000002</v>
      </c>
      <c r="AR111" s="269">
        <f t="shared" si="12"/>
        <v>242934.16999999993</v>
      </c>
    </row>
    <row r="112" spans="1:44" ht="15" thickBot="1" x14ac:dyDescent="0.25">
      <c r="A112" s="257" t="s">
        <v>321</v>
      </c>
      <c r="B112" s="257" t="s">
        <v>46</v>
      </c>
      <c r="C112" s="296">
        <v>1981</v>
      </c>
      <c r="D112" s="297" t="s">
        <v>913</v>
      </c>
      <c r="E112" s="252" t="s">
        <v>2698</v>
      </c>
      <c r="F112" s="89">
        <v>463340.4</v>
      </c>
      <c r="G112" s="89">
        <v>120639.7</v>
      </c>
      <c r="H112" s="89">
        <v>94417.84</v>
      </c>
      <c r="K112" s="252">
        <v>631519.5</v>
      </c>
      <c r="L112" s="252">
        <v>138378.01</v>
      </c>
      <c r="O112" s="232">
        <v>0</v>
      </c>
      <c r="P112" s="232">
        <v>75676</v>
      </c>
      <c r="Q112" s="232">
        <v>3130</v>
      </c>
      <c r="S112" s="252">
        <v>120400</v>
      </c>
      <c r="U112" s="252">
        <v>16940.939999999999</v>
      </c>
      <c r="V112" s="252">
        <v>1993338.97</v>
      </c>
      <c r="X112" s="73">
        <v>861962.57</v>
      </c>
      <c r="Y112" s="73">
        <v>21600</v>
      </c>
      <c r="Z112" s="73">
        <v>786.37</v>
      </c>
      <c r="AB112" s="73">
        <v>1067556</v>
      </c>
      <c r="AD112" s="73">
        <v>120124.36</v>
      </c>
      <c r="AE112" s="90">
        <v>1276877</v>
      </c>
      <c r="AH112" s="90">
        <v>361080.49</v>
      </c>
      <c r="AI112" s="90">
        <v>89140.160000000003</v>
      </c>
      <c r="AM112" s="267">
        <f t="shared" si="7"/>
        <v>678397.94</v>
      </c>
      <c r="AN112" s="268">
        <f t="shared" si="8"/>
        <v>78806</v>
      </c>
      <c r="AO112" s="292">
        <f t="shared" si="9"/>
        <v>599591.93999999994</v>
      </c>
      <c r="AP112" s="287">
        <f t="shared" si="10"/>
        <v>2072029.3</v>
      </c>
      <c r="AQ112" s="295">
        <f t="shared" si="11"/>
        <v>1727097.65</v>
      </c>
      <c r="AR112" s="269">
        <f t="shared" si="12"/>
        <v>344931.65000000014</v>
      </c>
    </row>
    <row r="113" spans="1:44" ht="15" thickBot="1" x14ac:dyDescent="0.25">
      <c r="A113" s="257" t="s">
        <v>321</v>
      </c>
      <c r="B113" s="257" t="s">
        <v>46</v>
      </c>
      <c r="C113" s="296">
        <v>1907</v>
      </c>
      <c r="D113" s="297" t="s">
        <v>914</v>
      </c>
      <c r="E113" s="252" t="s">
        <v>2699</v>
      </c>
      <c r="F113" s="89">
        <v>523009.84</v>
      </c>
      <c r="G113" s="89">
        <v>165216.85</v>
      </c>
      <c r="H113" s="89">
        <v>154636.96</v>
      </c>
      <c r="K113" s="252">
        <v>5</v>
      </c>
      <c r="L113" s="252">
        <v>162097</v>
      </c>
      <c r="O113" s="232">
        <v>226046</v>
      </c>
      <c r="P113" s="232">
        <v>90210.3</v>
      </c>
      <c r="Q113" s="232">
        <v>18980</v>
      </c>
      <c r="S113" s="252">
        <v>38191</v>
      </c>
      <c r="V113" s="252">
        <v>3276385.87</v>
      </c>
      <c r="X113" s="73">
        <v>976934.81</v>
      </c>
      <c r="Z113" s="73">
        <v>913.14</v>
      </c>
      <c r="AB113" s="73">
        <v>133136</v>
      </c>
      <c r="AD113" s="73">
        <v>166252.4</v>
      </c>
      <c r="AE113" s="90">
        <v>551839</v>
      </c>
      <c r="AH113" s="90">
        <v>735661.94</v>
      </c>
      <c r="AI113" s="90">
        <v>60978.51</v>
      </c>
      <c r="AL113" s="90">
        <v>1797</v>
      </c>
      <c r="AM113" s="267">
        <f t="shared" si="7"/>
        <v>842863.65</v>
      </c>
      <c r="AN113" s="268">
        <f t="shared" si="8"/>
        <v>335236.3</v>
      </c>
      <c r="AO113" s="292">
        <f t="shared" si="9"/>
        <v>507627.35000000003</v>
      </c>
      <c r="AP113" s="287">
        <f t="shared" si="10"/>
        <v>1277236.3500000001</v>
      </c>
      <c r="AQ113" s="295">
        <f t="shared" si="11"/>
        <v>1350276.45</v>
      </c>
      <c r="AR113" s="269">
        <f t="shared" si="12"/>
        <v>-73040.09999999986</v>
      </c>
    </row>
    <row r="114" spans="1:44" ht="15" thickBot="1" x14ac:dyDescent="0.25">
      <c r="A114" s="257" t="s">
        <v>321</v>
      </c>
      <c r="B114" s="257" t="s">
        <v>46</v>
      </c>
      <c r="C114" s="296">
        <v>3127</v>
      </c>
      <c r="D114" s="297" t="s">
        <v>915</v>
      </c>
      <c r="E114" s="252" t="s">
        <v>2700</v>
      </c>
      <c r="F114" s="89">
        <v>329353.03999999998</v>
      </c>
      <c r="G114" s="89">
        <v>5438.84</v>
      </c>
      <c r="H114" s="89">
        <v>239819.69</v>
      </c>
      <c r="K114" s="252">
        <v>831723.06</v>
      </c>
      <c r="L114" s="252">
        <v>745609.95</v>
      </c>
      <c r="O114" s="232">
        <v>0</v>
      </c>
      <c r="P114" s="232">
        <v>41964.85</v>
      </c>
      <c r="R114" s="232">
        <v>414.25</v>
      </c>
      <c r="S114" s="252">
        <v>120000</v>
      </c>
      <c r="U114" s="252">
        <v>1094.1199999999999</v>
      </c>
      <c r="V114" s="252">
        <v>3690825.96</v>
      </c>
      <c r="X114" s="73">
        <v>855908.43</v>
      </c>
      <c r="Z114" s="73">
        <v>582.78</v>
      </c>
      <c r="AB114" s="73">
        <v>921928</v>
      </c>
      <c r="AD114" s="73">
        <v>155729.19</v>
      </c>
      <c r="AE114" s="90">
        <v>1242985</v>
      </c>
      <c r="AH114" s="90">
        <v>615901.66</v>
      </c>
      <c r="AI114" s="90">
        <v>230302.85</v>
      </c>
      <c r="AM114" s="267">
        <f t="shared" si="7"/>
        <v>574611.57000000007</v>
      </c>
      <c r="AN114" s="268">
        <f t="shared" si="8"/>
        <v>42379.1</v>
      </c>
      <c r="AO114" s="292">
        <f t="shared" si="9"/>
        <v>532232.47000000009</v>
      </c>
      <c r="AP114" s="287">
        <f t="shared" si="10"/>
        <v>1934148.4</v>
      </c>
      <c r="AQ114" s="295">
        <f t="shared" si="11"/>
        <v>2089189.5100000002</v>
      </c>
      <c r="AR114" s="269">
        <f t="shared" si="12"/>
        <v>-155041.11000000034</v>
      </c>
    </row>
    <row r="115" spans="1:44" ht="15" thickBot="1" x14ac:dyDescent="0.25">
      <c r="A115" s="257" t="s">
        <v>321</v>
      </c>
      <c r="B115" s="257" t="s">
        <v>46</v>
      </c>
      <c r="C115" s="296">
        <v>2860</v>
      </c>
      <c r="D115" s="297" t="s">
        <v>916</v>
      </c>
      <c r="E115" s="252" t="s">
        <v>2701</v>
      </c>
      <c r="F115" s="89">
        <v>718094.26</v>
      </c>
      <c r="G115" s="89">
        <v>112521.25</v>
      </c>
      <c r="H115" s="89">
        <v>132320.89000000001</v>
      </c>
      <c r="K115" s="252">
        <v>135465.03</v>
      </c>
      <c r="L115" s="252">
        <v>301377.61</v>
      </c>
      <c r="O115" s="232">
        <v>0</v>
      </c>
      <c r="P115" s="232">
        <v>28425.200000000001</v>
      </c>
      <c r="Q115" s="232">
        <v>3590</v>
      </c>
      <c r="S115" s="252">
        <v>81500</v>
      </c>
      <c r="U115" s="252">
        <v>600</v>
      </c>
      <c r="V115" s="252">
        <v>1854865.59</v>
      </c>
      <c r="X115" s="73">
        <v>961457.7</v>
      </c>
      <c r="Z115" s="73">
        <v>1572.09</v>
      </c>
      <c r="AB115" s="73">
        <v>880408</v>
      </c>
      <c r="AD115" s="73">
        <v>43483.839999999997</v>
      </c>
      <c r="AE115" s="90">
        <v>1163330</v>
      </c>
      <c r="AH115" s="90">
        <v>444607.9</v>
      </c>
      <c r="AI115" s="90">
        <v>46411.31</v>
      </c>
      <c r="AM115" s="267">
        <f t="shared" si="7"/>
        <v>962936.4</v>
      </c>
      <c r="AN115" s="268">
        <f t="shared" si="8"/>
        <v>32015.200000000001</v>
      </c>
      <c r="AO115" s="292">
        <f t="shared" si="9"/>
        <v>930921.20000000007</v>
      </c>
      <c r="AP115" s="287">
        <f t="shared" si="10"/>
        <v>1886921.6300000001</v>
      </c>
      <c r="AQ115" s="295">
        <f t="shared" si="11"/>
        <v>1654349.21</v>
      </c>
      <c r="AR115" s="269">
        <f t="shared" si="12"/>
        <v>232572.42000000016</v>
      </c>
    </row>
    <row r="116" spans="1:44" ht="15" thickBot="1" x14ac:dyDescent="0.25">
      <c r="A116" s="257" t="s">
        <v>321</v>
      </c>
      <c r="B116" s="257" t="s">
        <v>46</v>
      </c>
      <c r="C116" s="296">
        <v>3321</v>
      </c>
      <c r="D116" s="297" t="s">
        <v>917</v>
      </c>
      <c r="E116" s="252" t="s">
        <v>2702</v>
      </c>
      <c r="F116" s="89">
        <v>940344.71</v>
      </c>
      <c r="G116" s="89">
        <v>131164.5</v>
      </c>
      <c r="H116" s="89">
        <v>268001.02</v>
      </c>
      <c r="K116" s="252">
        <v>330130.76</v>
      </c>
      <c r="L116" s="252">
        <v>932626.73</v>
      </c>
      <c r="O116" s="232">
        <v>0</v>
      </c>
      <c r="P116" s="232">
        <v>25611.3</v>
      </c>
      <c r="Q116" s="232">
        <v>5000</v>
      </c>
      <c r="R116" s="232">
        <v>40000</v>
      </c>
      <c r="S116" s="252">
        <v>409859.8</v>
      </c>
      <c r="U116" s="252">
        <v>3860</v>
      </c>
      <c r="V116" s="252">
        <v>1808375.97</v>
      </c>
      <c r="X116" s="73">
        <v>877817.16</v>
      </c>
      <c r="Y116" s="73">
        <v>255847.2</v>
      </c>
      <c r="Z116" s="73">
        <v>1961.4</v>
      </c>
      <c r="AB116" s="73">
        <v>553876.69999999995</v>
      </c>
      <c r="AD116" s="73">
        <v>134339.92000000001</v>
      </c>
      <c r="AE116" s="90">
        <v>860036.7</v>
      </c>
      <c r="AH116" s="90">
        <v>612109.6</v>
      </c>
      <c r="AI116" s="90">
        <v>238058.43</v>
      </c>
      <c r="AM116" s="267">
        <f t="shared" si="7"/>
        <v>1339510.23</v>
      </c>
      <c r="AN116" s="268">
        <f t="shared" si="8"/>
        <v>70611.3</v>
      </c>
      <c r="AO116" s="292">
        <f t="shared" si="9"/>
        <v>1268898.93</v>
      </c>
      <c r="AP116" s="287">
        <f t="shared" si="10"/>
        <v>1823842.38</v>
      </c>
      <c r="AQ116" s="295">
        <f t="shared" si="11"/>
        <v>1710204.7299999997</v>
      </c>
      <c r="AR116" s="269">
        <f t="shared" si="12"/>
        <v>113637.65000000014</v>
      </c>
    </row>
    <row r="117" spans="1:44" ht="15" thickBot="1" x14ac:dyDescent="0.25">
      <c r="A117" s="257" t="s">
        <v>321</v>
      </c>
      <c r="B117" s="257" t="s">
        <v>46</v>
      </c>
      <c r="C117" s="296">
        <v>3558</v>
      </c>
      <c r="D117" s="297" t="s">
        <v>918</v>
      </c>
      <c r="E117" s="252" t="s">
        <v>2703</v>
      </c>
      <c r="F117" s="89">
        <v>830681.25</v>
      </c>
      <c r="G117" s="89">
        <v>48316.77</v>
      </c>
      <c r="H117" s="89">
        <v>249861.33</v>
      </c>
      <c r="K117" s="252">
        <v>326402.51</v>
      </c>
      <c r="L117" s="252">
        <v>460741.38</v>
      </c>
      <c r="O117" s="232">
        <v>0</v>
      </c>
      <c r="P117" s="232">
        <v>86993.42</v>
      </c>
      <c r="Q117" s="232">
        <v>22890</v>
      </c>
      <c r="S117" s="252">
        <v>423178</v>
      </c>
      <c r="U117" s="252">
        <v>2181</v>
      </c>
      <c r="V117" s="252">
        <v>2329931.42</v>
      </c>
      <c r="X117" s="73">
        <v>1032439.43</v>
      </c>
      <c r="Y117" s="73">
        <v>77214</v>
      </c>
      <c r="Z117" s="73">
        <v>1126.76</v>
      </c>
      <c r="AB117" s="73">
        <v>891520</v>
      </c>
      <c r="AD117" s="73">
        <v>174685.18</v>
      </c>
      <c r="AE117" s="90">
        <v>1180000</v>
      </c>
      <c r="AH117" s="90">
        <v>664478.63</v>
      </c>
      <c r="AI117" s="90">
        <v>121155.18</v>
      </c>
      <c r="AK117" s="90">
        <v>131351.4</v>
      </c>
      <c r="AM117" s="267">
        <f t="shared" si="7"/>
        <v>1128859.3500000001</v>
      </c>
      <c r="AN117" s="268">
        <f t="shared" si="8"/>
        <v>109883.42</v>
      </c>
      <c r="AO117" s="292">
        <f t="shared" si="9"/>
        <v>1018975.93</v>
      </c>
      <c r="AP117" s="287">
        <f t="shared" si="10"/>
        <v>2176985.37</v>
      </c>
      <c r="AQ117" s="295">
        <f t="shared" si="11"/>
        <v>2096985.2099999997</v>
      </c>
      <c r="AR117" s="269">
        <f t="shared" si="12"/>
        <v>80000.160000000382</v>
      </c>
    </row>
    <row r="118" spans="1:44" ht="15" thickBot="1" x14ac:dyDescent="0.25">
      <c r="A118" s="257" t="s">
        <v>321</v>
      </c>
      <c r="B118" s="257" t="s">
        <v>46</v>
      </c>
      <c r="C118" s="296">
        <v>1774</v>
      </c>
      <c r="D118" s="297" t="s">
        <v>919</v>
      </c>
      <c r="E118" s="252" t="s">
        <v>2704</v>
      </c>
      <c r="F118" s="89">
        <v>178276.96</v>
      </c>
      <c r="G118" s="89">
        <v>27866.400000000001</v>
      </c>
      <c r="H118" s="89">
        <v>55384.08</v>
      </c>
      <c r="K118" s="252">
        <v>1419853.82</v>
      </c>
      <c r="L118" s="252">
        <v>375725.42</v>
      </c>
      <c r="O118" s="232">
        <v>359000</v>
      </c>
      <c r="P118" s="232">
        <v>30849.98</v>
      </c>
      <c r="Q118" s="232">
        <v>18420</v>
      </c>
      <c r="R118" s="232">
        <v>50000</v>
      </c>
      <c r="S118" s="252">
        <v>82400</v>
      </c>
      <c r="V118" s="252">
        <v>857017.52</v>
      </c>
      <c r="X118" s="73">
        <v>816776.1</v>
      </c>
      <c r="Y118" s="73">
        <v>18100</v>
      </c>
      <c r="Z118" s="73">
        <v>267.44</v>
      </c>
      <c r="AB118" s="73">
        <v>544404</v>
      </c>
      <c r="AD118" s="73">
        <v>178914</v>
      </c>
      <c r="AE118" s="90">
        <v>872276</v>
      </c>
      <c r="AH118" s="90">
        <v>423714.4</v>
      </c>
      <c r="AI118" s="90">
        <v>149862.45000000001</v>
      </c>
      <c r="AM118" s="267">
        <f t="shared" si="7"/>
        <v>261527.44</v>
      </c>
      <c r="AN118" s="268">
        <f t="shared" si="8"/>
        <v>458269.98</v>
      </c>
      <c r="AO118" s="292">
        <f t="shared" si="9"/>
        <v>-196742.53999999998</v>
      </c>
      <c r="AP118" s="287">
        <f t="shared" si="10"/>
        <v>1558461.54</v>
      </c>
      <c r="AQ118" s="295">
        <f t="shared" si="11"/>
        <v>1445852.8499999999</v>
      </c>
      <c r="AR118" s="269">
        <f t="shared" si="12"/>
        <v>112608.69000000018</v>
      </c>
    </row>
    <row r="119" spans="1:44" ht="15" thickBot="1" x14ac:dyDescent="0.25">
      <c r="A119" s="257" t="s">
        <v>321</v>
      </c>
      <c r="B119" s="257" t="s">
        <v>46</v>
      </c>
      <c r="C119" s="296">
        <v>1942</v>
      </c>
      <c r="D119" s="297" t="s">
        <v>920</v>
      </c>
      <c r="E119" s="252" t="s">
        <v>2787</v>
      </c>
      <c r="F119" s="89">
        <v>271399.61</v>
      </c>
      <c r="G119" s="89">
        <v>1124.53</v>
      </c>
      <c r="H119" s="89">
        <v>169140.43</v>
      </c>
      <c r="K119" s="252">
        <v>917561.93</v>
      </c>
      <c r="L119" s="252">
        <v>117213.35</v>
      </c>
      <c r="O119" s="232">
        <v>130000</v>
      </c>
      <c r="P119" s="232">
        <v>71643.789999999994</v>
      </c>
      <c r="S119" s="252">
        <v>92250</v>
      </c>
      <c r="V119" s="252">
        <v>2768353.45</v>
      </c>
      <c r="X119" s="73">
        <v>662127.05000000005</v>
      </c>
      <c r="Z119" s="73">
        <v>274.2</v>
      </c>
      <c r="AB119" s="73">
        <v>442512</v>
      </c>
      <c r="AD119" s="73">
        <v>131197.65</v>
      </c>
      <c r="AE119" s="90">
        <v>651714</v>
      </c>
      <c r="AH119" s="90">
        <v>320400.99</v>
      </c>
      <c r="AI119" s="90">
        <v>116801.86</v>
      </c>
      <c r="AM119" s="267">
        <f t="shared" si="7"/>
        <v>441664.57</v>
      </c>
      <c r="AN119" s="268">
        <f t="shared" si="8"/>
        <v>201643.78999999998</v>
      </c>
      <c r="AO119" s="292">
        <f t="shared" si="9"/>
        <v>240020.78000000003</v>
      </c>
      <c r="AP119" s="287">
        <f t="shared" si="10"/>
        <v>1236110.8999999999</v>
      </c>
      <c r="AQ119" s="295">
        <f t="shared" si="11"/>
        <v>1088916.8500000001</v>
      </c>
      <c r="AR119" s="269">
        <f t="shared" si="12"/>
        <v>147194.04999999981</v>
      </c>
    </row>
    <row r="120" spans="1:44" ht="15" thickBot="1" x14ac:dyDescent="0.25">
      <c r="A120" s="257" t="s">
        <v>321</v>
      </c>
      <c r="B120" s="257" t="s">
        <v>46</v>
      </c>
      <c r="C120" s="296">
        <v>2702</v>
      </c>
      <c r="D120" s="297" t="s">
        <v>921</v>
      </c>
      <c r="E120" s="252" t="s">
        <v>2788</v>
      </c>
      <c r="F120" s="89">
        <v>243845.47</v>
      </c>
      <c r="G120" s="89">
        <v>5707</v>
      </c>
      <c r="H120" s="89">
        <v>15860.24</v>
      </c>
      <c r="K120" s="252">
        <v>349605.97</v>
      </c>
      <c r="L120" s="252">
        <v>130994.26</v>
      </c>
      <c r="O120" s="232">
        <v>60000</v>
      </c>
      <c r="P120" s="232">
        <v>42385.29</v>
      </c>
      <c r="Q120" s="232">
        <v>5120</v>
      </c>
      <c r="S120" s="252">
        <v>43050</v>
      </c>
      <c r="U120" s="252">
        <v>8071</v>
      </c>
      <c r="V120" s="252">
        <v>3313708.59</v>
      </c>
      <c r="X120" s="73">
        <v>817947.83</v>
      </c>
      <c r="Z120" s="73">
        <v>264.72000000000003</v>
      </c>
      <c r="AB120" s="73">
        <v>925792</v>
      </c>
      <c r="AD120" s="73">
        <v>177872.55</v>
      </c>
      <c r="AE120" s="90">
        <v>1279058</v>
      </c>
      <c r="AH120" s="90">
        <v>380031.39</v>
      </c>
      <c r="AI120" s="90">
        <v>45865.82</v>
      </c>
      <c r="AM120" s="267">
        <f t="shared" si="7"/>
        <v>265412.71000000002</v>
      </c>
      <c r="AN120" s="268">
        <f t="shared" si="8"/>
        <v>107505.29000000001</v>
      </c>
      <c r="AO120" s="292">
        <f t="shared" si="9"/>
        <v>157907.42000000001</v>
      </c>
      <c r="AP120" s="287">
        <f t="shared" si="10"/>
        <v>1921877.0999999999</v>
      </c>
      <c r="AQ120" s="295">
        <f t="shared" si="11"/>
        <v>1704955.2100000002</v>
      </c>
      <c r="AR120" s="269">
        <f t="shared" si="12"/>
        <v>216921.88999999966</v>
      </c>
    </row>
    <row r="121" spans="1:44" ht="15" thickBot="1" x14ac:dyDescent="0.25">
      <c r="A121" s="257" t="s">
        <v>321</v>
      </c>
      <c r="B121" s="257" t="s">
        <v>46</v>
      </c>
      <c r="C121" s="296">
        <v>2772</v>
      </c>
      <c r="D121" s="297" t="s">
        <v>922</v>
      </c>
      <c r="E121" s="252" t="s">
        <v>2800</v>
      </c>
      <c r="F121" s="89">
        <v>678842.91</v>
      </c>
      <c r="G121" s="89">
        <v>2548.4499999999998</v>
      </c>
      <c r="H121" s="89">
        <v>58943.46</v>
      </c>
      <c r="K121" s="252">
        <v>623283.68999999994</v>
      </c>
      <c r="L121" s="252">
        <v>134607.04999999999</v>
      </c>
      <c r="O121" s="232">
        <v>0</v>
      </c>
      <c r="P121" s="232">
        <v>24556.3</v>
      </c>
      <c r="Q121" s="232">
        <v>120000</v>
      </c>
      <c r="S121" s="252">
        <v>120000</v>
      </c>
      <c r="V121" s="252">
        <v>3532326.06</v>
      </c>
      <c r="X121" s="73">
        <v>1132740.24</v>
      </c>
      <c r="Z121" s="73">
        <v>980.76</v>
      </c>
      <c r="AB121" s="73">
        <v>814684.5</v>
      </c>
      <c r="AD121" s="73">
        <v>114507.72</v>
      </c>
      <c r="AE121" s="90">
        <v>1059195.5</v>
      </c>
      <c r="AH121" s="90">
        <v>642427.61</v>
      </c>
      <c r="AI121" s="90">
        <v>129447.2</v>
      </c>
      <c r="AM121" s="267">
        <f t="shared" si="7"/>
        <v>740334.82</v>
      </c>
      <c r="AN121" s="268">
        <f t="shared" si="8"/>
        <v>144556.29999999999</v>
      </c>
      <c r="AO121" s="292">
        <f t="shared" si="9"/>
        <v>595778.52</v>
      </c>
      <c r="AP121" s="287">
        <f t="shared" si="10"/>
        <v>2062913.22</v>
      </c>
      <c r="AQ121" s="295">
        <f t="shared" si="11"/>
        <v>1831070.3099999998</v>
      </c>
      <c r="AR121" s="269">
        <f t="shared" si="12"/>
        <v>231842.91000000015</v>
      </c>
    </row>
    <row r="122" spans="1:44" ht="15" thickBot="1" x14ac:dyDescent="0.25">
      <c r="A122" s="257" t="s">
        <v>37</v>
      </c>
      <c r="B122" s="257" t="s">
        <v>38</v>
      </c>
      <c r="C122" s="296">
        <v>6140</v>
      </c>
      <c r="D122" s="297" t="s">
        <v>923</v>
      </c>
      <c r="E122" s="252" t="s">
        <v>2705</v>
      </c>
      <c r="F122" s="89">
        <v>404241.86</v>
      </c>
      <c r="G122" s="89">
        <v>0</v>
      </c>
      <c r="H122" s="89">
        <v>121647.74</v>
      </c>
      <c r="K122" s="252">
        <v>1141522.47</v>
      </c>
      <c r="L122" s="252">
        <v>578762.46</v>
      </c>
      <c r="O122" s="232">
        <v>0</v>
      </c>
      <c r="P122" s="232">
        <v>34120</v>
      </c>
      <c r="R122" s="232">
        <v>120</v>
      </c>
      <c r="S122" s="252">
        <v>128390</v>
      </c>
      <c r="T122" s="252">
        <v>431805.14</v>
      </c>
      <c r="U122" s="252">
        <v>380722.05</v>
      </c>
      <c r="V122" s="252">
        <v>1454124.22</v>
      </c>
      <c r="X122" s="73">
        <v>1389811.74</v>
      </c>
      <c r="Y122" s="73">
        <v>217900</v>
      </c>
      <c r="Z122" s="73">
        <v>911.92</v>
      </c>
      <c r="AB122" s="73">
        <v>735981.7</v>
      </c>
      <c r="AD122" s="73">
        <v>196800</v>
      </c>
      <c r="AE122" s="90">
        <v>1418741.7</v>
      </c>
      <c r="AH122" s="90">
        <v>778544.3</v>
      </c>
      <c r="AI122" s="90">
        <v>213372.24</v>
      </c>
      <c r="AM122" s="267">
        <f t="shared" si="7"/>
        <v>525889.6</v>
      </c>
      <c r="AN122" s="268">
        <f t="shared" si="8"/>
        <v>34240</v>
      </c>
      <c r="AO122" s="292">
        <f t="shared" si="9"/>
        <v>491649.6</v>
      </c>
      <c r="AP122" s="287">
        <f t="shared" si="10"/>
        <v>2541405.36</v>
      </c>
      <c r="AQ122" s="295">
        <f t="shared" si="11"/>
        <v>2410658.2400000002</v>
      </c>
      <c r="AR122" s="269">
        <f t="shared" si="12"/>
        <v>130747.11999999965</v>
      </c>
    </row>
    <row r="123" spans="1:44" ht="15" thickBot="1" x14ac:dyDescent="0.25">
      <c r="A123" s="257" t="s">
        <v>37</v>
      </c>
      <c r="B123" s="257" t="s">
        <v>38</v>
      </c>
      <c r="C123" s="296">
        <v>5316</v>
      </c>
      <c r="D123" s="297" t="s">
        <v>924</v>
      </c>
      <c r="E123" s="252" t="s">
        <v>2706</v>
      </c>
      <c r="F123" s="89">
        <v>526745.17000000004</v>
      </c>
      <c r="G123" s="89">
        <v>0</v>
      </c>
      <c r="H123" s="89">
        <v>19289.669999999998</v>
      </c>
      <c r="K123" s="252">
        <v>142632.31</v>
      </c>
      <c r="L123" s="252">
        <v>260426.62</v>
      </c>
      <c r="O123" s="232">
        <v>5500</v>
      </c>
      <c r="P123" s="232">
        <v>33969.19</v>
      </c>
      <c r="R123" s="232">
        <v>574</v>
      </c>
      <c r="T123" s="252">
        <v>324701.88</v>
      </c>
      <c r="V123" s="252">
        <v>5145573.0199999996</v>
      </c>
      <c r="X123" s="73">
        <v>1139024.68</v>
      </c>
      <c r="Y123" s="73">
        <v>108800</v>
      </c>
      <c r="Z123" s="73">
        <v>775.27</v>
      </c>
      <c r="AB123" s="73">
        <v>1568186</v>
      </c>
      <c r="AD123" s="73">
        <v>105200</v>
      </c>
      <c r="AE123" s="90">
        <v>2044346</v>
      </c>
      <c r="AH123" s="90">
        <v>515375.67</v>
      </c>
      <c r="AI123" s="90">
        <v>74265.84</v>
      </c>
      <c r="AM123" s="267">
        <f t="shared" si="7"/>
        <v>546034.84000000008</v>
      </c>
      <c r="AN123" s="268">
        <f t="shared" si="8"/>
        <v>40043.19</v>
      </c>
      <c r="AO123" s="292">
        <f t="shared" si="9"/>
        <v>505991.65000000008</v>
      </c>
      <c r="AP123" s="287">
        <f t="shared" si="10"/>
        <v>2921985.95</v>
      </c>
      <c r="AQ123" s="295">
        <f t="shared" si="11"/>
        <v>2633987.5099999998</v>
      </c>
      <c r="AR123" s="269">
        <f t="shared" si="12"/>
        <v>287998.44000000041</v>
      </c>
    </row>
    <row r="124" spans="1:44" ht="15" thickBot="1" x14ac:dyDescent="0.25">
      <c r="A124" s="257" t="s">
        <v>37</v>
      </c>
      <c r="B124" s="257" t="s">
        <v>38</v>
      </c>
      <c r="C124" s="296">
        <v>1456</v>
      </c>
      <c r="D124" s="297" t="s">
        <v>925</v>
      </c>
      <c r="E124" s="252" t="s">
        <v>2707</v>
      </c>
      <c r="F124" s="89">
        <v>70342.58</v>
      </c>
      <c r="G124" s="89">
        <v>32635</v>
      </c>
      <c r="H124" s="89">
        <v>54536.74</v>
      </c>
      <c r="K124" s="252">
        <v>2</v>
      </c>
      <c r="L124" s="252">
        <v>6873.96</v>
      </c>
      <c r="O124" s="232">
        <v>0</v>
      </c>
      <c r="P124" s="232">
        <v>35600</v>
      </c>
      <c r="R124" s="232">
        <v>121000</v>
      </c>
      <c r="V124" s="252">
        <v>2682156.15</v>
      </c>
      <c r="X124" s="73">
        <v>528323</v>
      </c>
      <c r="Z124" s="73">
        <v>183.41</v>
      </c>
      <c r="AB124" s="73">
        <v>190176</v>
      </c>
      <c r="AD124" s="73">
        <v>61600</v>
      </c>
      <c r="AE124" s="90">
        <v>542096</v>
      </c>
      <c r="AH124" s="90">
        <v>187911.3</v>
      </c>
      <c r="AI124" s="90">
        <v>3333.28</v>
      </c>
      <c r="AJ124" s="90">
        <v>29652</v>
      </c>
      <c r="AM124" s="267">
        <f t="shared" si="7"/>
        <v>157514.32</v>
      </c>
      <c r="AN124" s="268">
        <f t="shared" si="8"/>
        <v>156600</v>
      </c>
      <c r="AO124" s="292">
        <f t="shared" si="9"/>
        <v>914.32000000000698</v>
      </c>
      <c r="AP124" s="287">
        <f t="shared" si="10"/>
        <v>780282.41</v>
      </c>
      <c r="AQ124" s="295">
        <f t="shared" si="11"/>
        <v>762992.58000000007</v>
      </c>
      <c r="AR124" s="269">
        <f t="shared" si="12"/>
        <v>17289.829999999958</v>
      </c>
    </row>
    <row r="125" spans="1:44" ht="15" thickBot="1" x14ac:dyDescent="0.25">
      <c r="A125" s="257" t="s">
        <v>37</v>
      </c>
      <c r="B125" s="257" t="s">
        <v>38</v>
      </c>
      <c r="C125" s="296">
        <v>2839</v>
      </c>
      <c r="D125" s="297" t="s">
        <v>926</v>
      </c>
      <c r="E125" s="252" t="s">
        <v>2708</v>
      </c>
      <c r="F125" s="89">
        <v>403089.29</v>
      </c>
      <c r="G125" s="89">
        <v>0</v>
      </c>
      <c r="H125" s="89">
        <v>68467.350000000006</v>
      </c>
      <c r="K125" s="252">
        <v>528765.6</v>
      </c>
      <c r="L125" s="252">
        <v>41981.77</v>
      </c>
      <c r="O125" s="232">
        <v>0</v>
      </c>
      <c r="P125" s="232">
        <v>45118.23</v>
      </c>
      <c r="U125" s="252">
        <v>-1215771.3999999999</v>
      </c>
      <c r="V125" s="252">
        <v>2132666.9300000002</v>
      </c>
      <c r="X125" s="73">
        <v>803378.5</v>
      </c>
      <c r="Y125" s="73">
        <v>55000</v>
      </c>
      <c r="Z125" s="73">
        <v>573.12</v>
      </c>
      <c r="AB125" s="73">
        <v>782292</v>
      </c>
      <c r="AD125" s="73">
        <v>82600</v>
      </c>
      <c r="AE125" s="90">
        <v>1025572</v>
      </c>
      <c r="AH125" s="90">
        <v>367284.75</v>
      </c>
      <c r="AI125" s="90">
        <v>104793.12</v>
      </c>
      <c r="AM125" s="267">
        <f t="shared" si="7"/>
        <v>471556.64</v>
      </c>
      <c r="AN125" s="268">
        <f t="shared" si="8"/>
        <v>45118.23</v>
      </c>
      <c r="AO125" s="292">
        <f t="shared" si="9"/>
        <v>426438.41000000003</v>
      </c>
      <c r="AP125" s="287">
        <f t="shared" si="10"/>
        <v>1723843.62</v>
      </c>
      <c r="AQ125" s="295">
        <f t="shared" si="11"/>
        <v>1497649.87</v>
      </c>
      <c r="AR125" s="269">
        <f t="shared" si="12"/>
        <v>226193.75</v>
      </c>
    </row>
    <row r="126" spans="1:44" ht="15" thickBot="1" x14ac:dyDescent="0.25">
      <c r="A126" s="257" t="s">
        <v>37</v>
      </c>
      <c r="B126" s="257" t="s">
        <v>38</v>
      </c>
      <c r="C126" s="296">
        <v>4801</v>
      </c>
      <c r="D126" s="297" t="s">
        <v>927</v>
      </c>
      <c r="E126" s="252" t="s">
        <v>2709</v>
      </c>
      <c r="F126" s="89">
        <v>715588.78</v>
      </c>
      <c r="G126" s="89">
        <v>12950.69</v>
      </c>
      <c r="H126" s="89">
        <v>57493.62</v>
      </c>
      <c r="K126" s="252">
        <v>923603.87</v>
      </c>
      <c r="L126" s="252">
        <v>220630.86</v>
      </c>
      <c r="O126" s="232">
        <v>15895</v>
      </c>
      <c r="P126" s="232">
        <v>45957.04</v>
      </c>
      <c r="R126" s="232">
        <v>200.9</v>
      </c>
      <c r="V126" s="252">
        <v>2748053.22</v>
      </c>
      <c r="X126" s="73">
        <v>869766.05</v>
      </c>
      <c r="Y126" s="73">
        <v>100000</v>
      </c>
      <c r="Z126" s="73">
        <v>1757.78</v>
      </c>
      <c r="AB126" s="73">
        <v>939139</v>
      </c>
      <c r="AD126" s="73">
        <v>92800</v>
      </c>
      <c r="AE126" s="90">
        <v>1451294</v>
      </c>
      <c r="AH126" s="90">
        <v>621820.38</v>
      </c>
      <c r="AI126" s="90">
        <v>105192</v>
      </c>
      <c r="AM126" s="267">
        <f t="shared" si="7"/>
        <v>786033.09</v>
      </c>
      <c r="AN126" s="268">
        <f t="shared" si="8"/>
        <v>62052.94</v>
      </c>
      <c r="AO126" s="292">
        <f t="shared" si="9"/>
        <v>723980.14999999991</v>
      </c>
      <c r="AP126" s="287">
        <f t="shared" si="10"/>
        <v>2003462.83</v>
      </c>
      <c r="AQ126" s="295">
        <f t="shared" si="11"/>
        <v>2178306.38</v>
      </c>
      <c r="AR126" s="269">
        <f t="shared" si="12"/>
        <v>-174843.54999999981</v>
      </c>
    </row>
    <row r="127" spans="1:44" ht="15" thickBot="1" x14ac:dyDescent="0.25">
      <c r="A127" s="257" t="s">
        <v>37</v>
      </c>
      <c r="B127" s="257" t="s">
        <v>38</v>
      </c>
      <c r="C127" s="296">
        <v>3761</v>
      </c>
      <c r="D127" s="297" t="s">
        <v>928</v>
      </c>
      <c r="E127" s="252" t="s">
        <v>2710</v>
      </c>
      <c r="F127" s="89">
        <v>819411.03</v>
      </c>
      <c r="G127" s="89">
        <v>0</v>
      </c>
      <c r="H127" s="89">
        <v>68673.63</v>
      </c>
      <c r="K127" s="252">
        <v>287420.88</v>
      </c>
      <c r="L127" s="252">
        <v>525197.72</v>
      </c>
      <c r="P127" s="232">
        <v>59229.69</v>
      </c>
      <c r="R127" s="232">
        <v>5170</v>
      </c>
      <c r="T127" s="252">
        <v>592794.93999999994</v>
      </c>
      <c r="U127" s="252">
        <v>-10</v>
      </c>
      <c r="V127" s="252">
        <v>2326269.85</v>
      </c>
      <c r="X127" s="73">
        <v>987001.64</v>
      </c>
      <c r="Z127" s="73">
        <v>1705.4</v>
      </c>
      <c r="AB127" s="73">
        <v>441805</v>
      </c>
      <c r="AD127" s="73">
        <v>59400</v>
      </c>
      <c r="AE127" s="90">
        <v>944660</v>
      </c>
      <c r="AH127" s="90">
        <v>515728.99</v>
      </c>
      <c r="AI127" s="90">
        <v>42545.01</v>
      </c>
      <c r="AM127" s="267">
        <f t="shared" si="7"/>
        <v>888084.66</v>
      </c>
      <c r="AN127" s="268">
        <f t="shared" si="8"/>
        <v>64399.69</v>
      </c>
      <c r="AO127" s="292">
        <f t="shared" si="9"/>
        <v>823684.97</v>
      </c>
      <c r="AP127" s="287">
        <f t="shared" si="10"/>
        <v>1489912.04</v>
      </c>
      <c r="AQ127" s="295">
        <f t="shared" si="11"/>
        <v>1502934</v>
      </c>
      <c r="AR127" s="269">
        <f t="shared" si="12"/>
        <v>-13021.959999999963</v>
      </c>
    </row>
    <row r="128" spans="1:44" ht="15" thickBot="1" x14ac:dyDescent="0.25">
      <c r="A128" s="257" t="s">
        <v>37</v>
      </c>
      <c r="B128" s="257" t="s">
        <v>38</v>
      </c>
      <c r="C128" s="296">
        <v>4191</v>
      </c>
      <c r="D128" s="297" t="s">
        <v>929</v>
      </c>
      <c r="E128" s="252" t="s">
        <v>2711</v>
      </c>
      <c r="F128" s="89">
        <v>551135.1</v>
      </c>
      <c r="G128" s="89">
        <v>0</v>
      </c>
      <c r="H128" s="89">
        <v>92714.53</v>
      </c>
      <c r="K128" s="252">
        <v>2280905.73</v>
      </c>
      <c r="L128" s="252">
        <v>92652.24</v>
      </c>
      <c r="P128" s="232">
        <v>23872.77</v>
      </c>
      <c r="R128" s="232">
        <v>11.8</v>
      </c>
      <c r="V128" s="252">
        <v>3580405.02</v>
      </c>
      <c r="X128" s="73">
        <v>1014979.7</v>
      </c>
      <c r="Z128" s="73">
        <v>369.32</v>
      </c>
      <c r="AB128" s="73">
        <v>987238</v>
      </c>
      <c r="AD128" s="73">
        <v>81400</v>
      </c>
      <c r="AE128" s="90">
        <v>1391638</v>
      </c>
      <c r="AH128" s="90">
        <v>394233</v>
      </c>
      <c r="AI128" s="90">
        <v>64238.48</v>
      </c>
      <c r="AM128" s="267">
        <f t="shared" si="7"/>
        <v>643849.63</v>
      </c>
      <c r="AN128" s="268">
        <f t="shared" si="8"/>
        <v>23884.57</v>
      </c>
      <c r="AO128" s="292">
        <f t="shared" si="9"/>
        <v>619965.06000000006</v>
      </c>
      <c r="AP128" s="287">
        <f t="shared" si="10"/>
        <v>2083987.02</v>
      </c>
      <c r="AQ128" s="295">
        <f t="shared" si="11"/>
        <v>1850109.48</v>
      </c>
      <c r="AR128" s="269">
        <f t="shared" si="12"/>
        <v>233877.54000000004</v>
      </c>
    </row>
    <row r="129" spans="1:44" ht="15" thickBot="1" x14ac:dyDescent="0.25">
      <c r="A129" s="257" t="s">
        <v>37</v>
      </c>
      <c r="B129" s="257" t="s">
        <v>38</v>
      </c>
      <c r="C129" s="296">
        <v>1988</v>
      </c>
      <c r="D129" s="297" t="s">
        <v>930</v>
      </c>
      <c r="E129" s="252" t="s">
        <v>2712</v>
      </c>
      <c r="F129" s="89">
        <v>818625.61</v>
      </c>
      <c r="G129" s="89">
        <v>21652.25</v>
      </c>
      <c r="H129" s="89">
        <v>89300.800000000003</v>
      </c>
      <c r="K129" s="252">
        <v>389653.08</v>
      </c>
      <c r="L129" s="252">
        <v>43010.82</v>
      </c>
      <c r="P129" s="232">
        <v>2700</v>
      </c>
      <c r="R129" s="232">
        <v>215000</v>
      </c>
      <c r="T129" s="252">
        <v>1275271.24</v>
      </c>
      <c r="V129" s="252">
        <v>2242898.44</v>
      </c>
      <c r="X129" s="73">
        <v>637086.59</v>
      </c>
      <c r="Z129" s="73">
        <v>1338.89</v>
      </c>
      <c r="AB129" s="73">
        <v>1137150</v>
      </c>
      <c r="AD129" s="73">
        <v>10</v>
      </c>
      <c r="AE129" s="90">
        <v>1286430</v>
      </c>
      <c r="AH129" s="90">
        <v>516710.79</v>
      </c>
      <c r="AI129" s="90">
        <v>62588</v>
      </c>
      <c r="AL129" s="90">
        <v>11990</v>
      </c>
      <c r="AM129" s="267">
        <f t="shared" si="7"/>
        <v>929578.66</v>
      </c>
      <c r="AN129" s="268">
        <f t="shared" si="8"/>
        <v>217700</v>
      </c>
      <c r="AO129" s="292">
        <f t="shared" si="9"/>
        <v>711878.66</v>
      </c>
      <c r="AP129" s="287">
        <f t="shared" si="10"/>
        <v>1775585.48</v>
      </c>
      <c r="AQ129" s="295">
        <f t="shared" si="11"/>
        <v>1877718.79</v>
      </c>
      <c r="AR129" s="269">
        <f t="shared" si="12"/>
        <v>-102133.31000000006</v>
      </c>
    </row>
    <row r="130" spans="1:44" ht="15" thickBot="1" x14ac:dyDescent="0.25">
      <c r="A130" s="257" t="s">
        <v>37</v>
      </c>
      <c r="B130" s="257" t="s">
        <v>38</v>
      </c>
      <c r="C130" s="296">
        <v>2809</v>
      </c>
      <c r="D130" s="297" t="s">
        <v>931</v>
      </c>
      <c r="E130" s="252" t="s">
        <v>2789</v>
      </c>
      <c r="F130" s="89">
        <v>343841.94</v>
      </c>
      <c r="G130" s="89">
        <v>0</v>
      </c>
      <c r="H130" s="89">
        <v>80165.08</v>
      </c>
      <c r="K130" s="252">
        <v>1370964</v>
      </c>
      <c r="L130" s="252">
        <v>631749.02</v>
      </c>
      <c r="P130" s="232">
        <v>33751.68</v>
      </c>
      <c r="T130" s="252">
        <v>-2895289.86</v>
      </c>
      <c r="V130" s="252">
        <v>3888577.01</v>
      </c>
      <c r="X130" s="73">
        <v>891207.97</v>
      </c>
      <c r="Z130" s="73">
        <v>483.31</v>
      </c>
      <c r="AB130" s="73">
        <v>875782.4</v>
      </c>
      <c r="AD130" s="73">
        <v>81600</v>
      </c>
      <c r="AE130" s="90">
        <v>1247722.3999999999</v>
      </c>
      <c r="AH130" s="90">
        <v>463289.82</v>
      </c>
      <c r="AI130" s="90">
        <v>34910</v>
      </c>
      <c r="AM130" s="267">
        <f t="shared" si="7"/>
        <v>424007.02</v>
      </c>
      <c r="AN130" s="268">
        <f t="shared" si="8"/>
        <v>33751.68</v>
      </c>
      <c r="AO130" s="292">
        <f t="shared" si="9"/>
        <v>390255.34</v>
      </c>
      <c r="AP130" s="287">
        <f t="shared" si="10"/>
        <v>1849073.6800000002</v>
      </c>
      <c r="AQ130" s="295">
        <f t="shared" si="11"/>
        <v>1745922.22</v>
      </c>
      <c r="AR130" s="269">
        <f t="shared" si="12"/>
        <v>103151.4600000002</v>
      </c>
    </row>
    <row r="131" spans="1:44" ht="15" thickBot="1" x14ac:dyDescent="0.25">
      <c r="A131" s="257" t="s">
        <v>37</v>
      </c>
      <c r="B131" s="257" t="s">
        <v>38</v>
      </c>
      <c r="C131" s="296">
        <v>2809</v>
      </c>
      <c r="D131" s="297" t="s">
        <v>932</v>
      </c>
      <c r="E131" s="252" t="s">
        <v>2790</v>
      </c>
      <c r="F131" s="89">
        <v>94110.84</v>
      </c>
      <c r="G131" s="89">
        <v>0</v>
      </c>
      <c r="H131" s="89">
        <v>78888.13</v>
      </c>
      <c r="K131" s="252">
        <v>3644875.61</v>
      </c>
      <c r="L131" s="252">
        <v>352461.44</v>
      </c>
      <c r="P131" s="232">
        <v>121050</v>
      </c>
      <c r="T131" s="252">
        <v>-2803193.59</v>
      </c>
      <c r="V131" s="252">
        <v>6097995.7300000004</v>
      </c>
      <c r="X131" s="73">
        <v>709955.93</v>
      </c>
      <c r="Z131" s="73">
        <v>225.51</v>
      </c>
      <c r="AB131" s="73">
        <v>470640</v>
      </c>
      <c r="AD131" s="73">
        <v>63000</v>
      </c>
      <c r="AE131" s="90">
        <v>738353</v>
      </c>
      <c r="AH131" s="90">
        <v>440229.8</v>
      </c>
      <c r="AI131" s="90">
        <v>200610.45</v>
      </c>
      <c r="AM131" s="267">
        <f t="shared" si="7"/>
        <v>172998.97</v>
      </c>
      <c r="AN131" s="268">
        <f t="shared" si="8"/>
        <v>121050</v>
      </c>
      <c r="AO131" s="292">
        <f t="shared" si="9"/>
        <v>51948.97</v>
      </c>
      <c r="AP131" s="287">
        <f t="shared" si="10"/>
        <v>1243821.44</v>
      </c>
      <c r="AQ131" s="295">
        <f t="shared" si="11"/>
        <v>1379193.25</v>
      </c>
      <c r="AR131" s="269">
        <f t="shared" si="12"/>
        <v>-135371.81000000006</v>
      </c>
    </row>
    <row r="132" spans="1:44" ht="15" thickBot="1" x14ac:dyDescent="0.25">
      <c r="A132" s="257" t="s">
        <v>326</v>
      </c>
      <c r="B132" s="257" t="s">
        <v>47</v>
      </c>
      <c r="C132" s="296">
        <v>8788</v>
      </c>
      <c r="D132" s="297" t="s">
        <v>933</v>
      </c>
      <c r="E132" s="252" t="s">
        <v>2713</v>
      </c>
      <c r="F132" s="89">
        <v>653239.63</v>
      </c>
      <c r="G132" s="89">
        <v>17545</v>
      </c>
      <c r="H132" s="89">
        <v>155031.19</v>
      </c>
      <c r="K132" s="252">
        <v>614025.99</v>
      </c>
      <c r="L132" s="252">
        <v>102027.26</v>
      </c>
      <c r="O132" s="232">
        <v>10000</v>
      </c>
      <c r="P132" s="232">
        <v>75555.98</v>
      </c>
      <c r="R132" s="232">
        <v>2225</v>
      </c>
      <c r="S132" s="252">
        <v>39010</v>
      </c>
      <c r="U132" s="252">
        <v>227257.32</v>
      </c>
      <c r="V132" s="252">
        <v>3801436</v>
      </c>
      <c r="X132" s="73">
        <v>1857205.71</v>
      </c>
      <c r="Y132" s="73">
        <v>9000</v>
      </c>
      <c r="Z132" s="73">
        <v>1099.45</v>
      </c>
      <c r="AB132" s="73">
        <v>1065152.1000000001</v>
      </c>
      <c r="AD132" s="73">
        <v>206000</v>
      </c>
      <c r="AE132" s="90">
        <v>1814435.1</v>
      </c>
      <c r="AG132" s="90">
        <v>4340</v>
      </c>
      <c r="AH132" s="90">
        <v>918902.82</v>
      </c>
      <c r="AI132" s="90">
        <v>134319.34</v>
      </c>
      <c r="AM132" s="267">
        <f t="shared" ref="AM132:AM195" si="13">SUM(F132:I132)</f>
        <v>825815.82000000007</v>
      </c>
      <c r="AN132" s="268">
        <f t="shared" ref="AN132:AN195" si="14">SUM(O132:R132)</f>
        <v>87780.98</v>
      </c>
      <c r="AO132" s="292">
        <f t="shared" si="9"/>
        <v>738034.84000000008</v>
      </c>
      <c r="AP132" s="287">
        <f t="shared" si="10"/>
        <v>3138457.26</v>
      </c>
      <c r="AQ132" s="295">
        <f t="shared" si="11"/>
        <v>2871997.26</v>
      </c>
      <c r="AR132" s="269">
        <f t="shared" si="12"/>
        <v>266460</v>
      </c>
    </row>
    <row r="133" spans="1:44" ht="15" thickBot="1" x14ac:dyDescent="0.25">
      <c r="A133" s="257" t="s">
        <v>326</v>
      </c>
      <c r="B133" s="257" t="s">
        <v>47</v>
      </c>
      <c r="C133" s="296">
        <v>4890</v>
      </c>
      <c r="D133" s="297" t="s">
        <v>934</v>
      </c>
      <c r="E133" s="252" t="s">
        <v>2714</v>
      </c>
      <c r="F133" s="89">
        <v>704119.83</v>
      </c>
      <c r="G133" s="89">
        <v>18226.900000000001</v>
      </c>
      <c r="H133" s="89">
        <v>228349.39</v>
      </c>
      <c r="K133" s="252">
        <v>424862.6</v>
      </c>
      <c r="L133" s="252">
        <v>17519.2</v>
      </c>
      <c r="O133" s="232">
        <v>0</v>
      </c>
      <c r="P133" s="232">
        <v>47161</v>
      </c>
      <c r="R133" s="232">
        <v>1677</v>
      </c>
      <c r="U133" s="252">
        <v>98439.79</v>
      </c>
      <c r="V133" s="252">
        <v>2453088.7400000002</v>
      </c>
      <c r="X133" s="73">
        <v>1344931.12</v>
      </c>
      <c r="Y133" s="73">
        <v>43100</v>
      </c>
      <c r="Z133" s="73">
        <v>883.34</v>
      </c>
      <c r="AB133" s="73">
        <v>795100.9</v>
      </c>
      <c r="AD133" s="73">
        <v>236368.5</v>
      </c>
      <c r="AE133" s="90">
        <v>1211822.3999999999</v>
      </c>
      <c r="AF133" s="90">
        <v>1870</v>
      </c>
      <c r="AH133" s="90">
        <v>694409.19</v>
      </c>
      <c r="AI133" s="90">
        <v>47986.93</v>
      </c>
      <c r="AM133" s="267">
        <f t="shared" si="13"/>
        <v>950696.12</v>
      </c>
      <c r="AN133" s="268">
        <f t="shared" si="14"/>
        <v>48838</v>
      </c>
      <c r="AO133" s="292">
        <f t="shared" ref="AO133:AO196" si="15">AM133-AN133</f>
        <v>901858.12</v>
      </c>
      <c r="AP133" s="287">
        <f t="shared" ref="AP133:AP196" si="16">SUM(W133:AD133)</f>
        <v>2420383.8600000003</v>
      </c>
      <c r="AQ133" s="295">
        <f t="shared" ref="AQ133:AQ196" si="17">SUM(AE133:AL133)</f>
        <v>1956088.5199999998</v>
      </c>
      <c r="AR133" s="269">
        <f t="shared" ref="AR133:AR196" si="18">AP133-AQ133</f>
        <v>464295.34000000055</v>
      </c>
    </row>
    <row r="134" spans="1:44" ht="15" thickBot="1" x14ac:dyDescent="0.25">
      <c r="A134" s="257" t="s">
        <v>326</v>
      </c>
      <c r="B134" s="257" t="s">
        <v>47</v>
      </c>
      <c r="C134" s="296">
        <v>8526</v>
      </c>
      <c r="D134" s="297" t="s">
        <v>935</v>
      </c>
      <c r="E134" s="252" t="s">
        <v>2715</v>
      </c>
      <c r="F134" s="89">
        <v>971930.76</v>
      </c>
      <c r="G134" s="89">
        <v>22081.32</v>
      </c>
      <c r="H134" s="89">
        <v>197350.26</v>
      </c>
      <c r="K134" s="252">
        <v>352796.83</v>
      </c>
      <c r="L134" s="252">
        <v>413671.5</v>
      </c>
      <c r="O134" s="232">
        <v>0</v>
      </c>
      <c r="P134" s="232">
        <v>78867.73</v>
      </c>
      <c r="R134" s="232">
        <v>3713</v>
      </c>
      <c r="S134" s="252">
        <v>325000</v>
      </c>
      <c r="U134" s="252">
        <v>27424.04</v>
      </c>
      <c r="V134" s="252">
        <v>3154882.42</v>
      </c>
      <c r="X134" s="73">
        <v>2500441.0299999998</v>
      </c>
      <c r="Z134" s="73">
        <v>1223.02</v>
      </c>
      <c r="AB134" s="73">
        <v>1276660</v>
      </c>
      <c r="AD134" s="73">
        <v>262310</v>
      </c>
      <c r="AE134" s="90">
        <v>2235220</v>
      </c>
      <c r="AF134" s="90">
        <v>1460</v>
      </c>
      <c r="AH134" s="90">
        <v>1504742.73</v>
      </c>
      <c r="AI134" s="90">
        <v>82539.820000000007</v>
      </c>
      <c r="AL134" s="90">
        <v>50000</v>
      </c>
      <c r="AM134" s="267">
        <f t="shared" si="13"/>
        <v>1191362.3399999999</v>
      </c>
      <c r="AN134" s="268">
        <f t="shared" si="14"/>
        <v>82580.73</v>
      </c>
      <c r="AO134" s="292">
        <f t="shared" si="15"/>
        <v>1108781.6099999999</v>
      </c>
      <c r="AP134" s="287">
        <f t="shared" si="16"/>
        <v>4040634.05</v>
      </c>
      <c r="AQ134" s="295">
        <f t="shared" si="17"/>
        <v>3873962.55</v>
      </c>
      <c r="AR134" s="269">
        <f t="shared" si="18"/>
        <v>166671.5</v>
      </c>
    </row>
    <row r="135" spans="1:44" ht="15" thickBot="1" x14ac:dyDescent="0.25">
      <c r="A135" s="257" t="s">
        <v>326</v>
      </c>
      <c r="B135" s="257" t="s">
        <v>47</v>
      </c>
      <c r="C135" s="296">
        <v>6442</v>
      </c>
      <c r="D135" s="297" t="s">
        <v>936</v>
      </c>
      <c r="E135" s="252" t="s">
        <v>2716</v>
      </c>
      <c r="F135" s="89">
        <v>407574.64</v>
      </c>
      <c r="G135" s="89">
        <v>67724.899999999994</v>
      </c>
      <c r="H135" s="89">
        <v>213654.79</v>
      </c>
      <c r="K135" s="252">
        <v>234010.94</v>
      </c>
      <c r="L135" s="252">
        <v>237844.2</v>
      </c>
      <c r="O135" s="232">
        <v>1950</v>
      </c>
      <c r="P135" s="232">
        <v>58829.75</v>
      </c>
      <c r="R135" s="232">
        <v>2793</v>
      </c>
      <c r="S135" s="252">
        <v>155240</v>
      </c>
      <c r="U135" s="252">
        <v>56600.58</v>
      </c>
      <c r="V135" s="252">
        <v>2689973.6</v>
      </c>
      <c r="X135" s="73">
        <v>1291568.49</v>
      </c>
      <c r="Z135" s="73">
        <v>725.11</v>
      </c>
      <c r="AB135" s="73">
        <v>468601</v>
      </c>
      <c r="AD135" s="73">
        <v>362500</v>
      </c>
      <c r="AE135" s="90">
        <v>908841</v>
      </c>
      <c r="AF135" s="90">
        <v>4540</v>
      </c>
      <c r="AH135" s="90">
        <v>806938.02</v>
      </c>
      <c r="AI135" s="90">
        <v>89102.71</v>
      </c>
      <c r="AK135" s="90">
        <v>137407.72</v>
      </c>
      <c r="AM135" s="267">
        <f t="shared" si="13"/>
        <v>688954.33000000007</v>
      </c>
      <c r="AN135" s="268">
        <f t="shared" si="14"/>
        <v>63572.75</v>
      </c>
      <c r="AO135" s="292">
        <f t="shared" si="15"/>
        <v>625381.58000000007</v>
      </c>
      <c r="AP135" s="287">
        <f t="shared" si="16"/>
        <v>2123394.6</v>
      </c>
      <c r="AQ135" s="295">
        <f t="shared" si="17"/>
        <v>1946829.45</v>
      </c>
      <c r="AR135" s="269">
        <f t="shared" si="18"/>
        <v>176565.15000000014</v>
      </c>
    </row>
    <row r="136" spans="1:44" ht="15" thickBot="1" x14ac:dyDescent="0.25">
      <c r="A136" s="257" t="s">
        <v>326</v>
      </c>
      <c r="B136" s="257" t="s">
        <v>47</v>
      </c>
      <c r="C136" s="296">
        <v>3652</v>
      </c>
      <c r="D136" s="297" t="s">
        <v>937</v>
      </c>
      <c r="E136" s="252" t="s">
        <v>2717</v>
      </c>
      <c r="F136" s="89">
        <v>657598.09</v>
      </c>
      <c r="G136" s="89">
        <v>36590.5</v>
      </c>
      <c r="H136" s="89">
        <v>101026.13</v>
      </c>
      <c r="K136" s="252">
        <v>702275.82</v>
      </c>
      <c r="L136" s="252">
        <v>21250.79</v>
      </c>
      <c r="P136" s="232">
        <v>60056.06</v>
      </c>
      <c r="R136" s="232">
        <v>2732</v>
      </c>
      <c r="S136" s="252">
        <v>20000</v>
      </c>
      <c r="U136" s="252">
        <v>-2167.29</v>
      </c>
      <c r="V136" s="252">
        <v>2072080.16</v>
      </c>
      <c r="X136" s="73">
        <v>1110462.83</v>
      </c>
      <c r="Y136" s="73">
        <v>21800</v>
      </c>
      <c r="Z136" s="73">
        <v>647.36</v>
      </c>
      <c r="AB136" s="73">
        <v>464226</v>
      </c>
      <c r="AD136" s="73">
        <v>208100</v>
      </c>
      <c r="AE136" s="90">
        <v>921766</v>
      </c>
      <c r="AF136" s="90">
        <v>1385</v>
      </c>
      <c r="AH136" s="90">
        <v>502621.41</v>
      </c>
      <c r="AI136" s="90">
        <v>84995.66</v>
      </c>
      <c r="AM136" s="267">
        <f t="shared" si="13"/>
        <v>795214.72</v>
      </c>
      <c r="AN136" s="268">
        <f t="shared" si="14"/>
        <v>62788.06</v>
      </c>
      <c r="AO136" s="292">
        <f t="shared" si="15"/>
        <v>732426.65999999992</v>
      </c>
      <c r="AP136" s="287">
        <f t="shared" si="16"/>
        <v>1805236.1900000002</v>
      </c>
      <c r="AQ136" s="295">
        <f t="shared" si="17"/>
        <v>1510768.0699999998</v>
      </c>
      <c r="AR136" s="269">
        <f t="shared" si="18"/>
        <v>294468.12000000034</v>
      </c>
    </row>
    <row r="137" spans="1:44" ht="15" thickBot="1" x14ac:dyDescent="0.25">
      <c r="A137" s="257" t="s">
        <v>326</v>
      </c>
      <c r="B137" s="257" t="s">
        <v>47</v>
      </c>
      <c r="C137" s="296">
        <v>7302</v>
      </c>
      <c r="D137" s="297" t="s">
        <v>938</v>
      </c>
      <c r="E137" s="252" t="s">
        <v>2718</v>
      </c>
      <c r="F137" s="89">
        <v>600210.97</v>
      </c>
      <c r="G137" s="89">
        <v>25700</v>
      </c>
      <c r="H137" s="89">
        <v>510836.61</v>
      </c>
      <c r="K137" s="252">
        <v>429835.25</v>
      </c>
      <c r="L137" s="252">
        <v>31269.69</v>
      </c>
      <c r="O137" s="232">
        <v>0</v>
      </c>
      <c r="P137" s="232">
        <v>65759.039999999994</v>
      </c>
      <c r="R137" s="232">
        <v>2509</v>
      </c>
      <c r="U137" s="252">
        <v>89964.71</v>
      </c>
      <c r="V137" s="252">
        <v>3517785.78</v>
      </c>
      <c r="X137" s="73">
        <v>2275982.16</v>
      </c>
      <c r="Z137" s="73">
        <v>761.26</v>
      </c>
      <c r="AB137" s="73">
        <v>1104944.3999999999</v>
      </c>
      <c r="AD137" s="73">
        <v>251300</v>
      </c>
      <c r="AE137" s="90">
        <v>1697444.4</v>
      </c>
      <c r="AH137" s="90">
        <v>629678.76</v>
      </c>
      <c r="AI137" s="90">
        <v>39477.339999999997</v>
      </c>
      <c r="AM137" s="267">
        <f t="shared" si="13"/>
        <v>1136747.58</v>
      </c>
      <c r="AN137" s="268">
        <f t="shared" si="14"/>
        <v>68268.039999999994</v>
      </c>
      <c r="AO137" s="292">
        <f t="shared" si="15"/>
        <v>1068479.54</v>
      </c>
      <c r="AP137" s="287">
        <f t="shared" si="16"/>
        <v>3632987.82</v>
      </c>
      <c r="AQ137" s="295">
        <f t="shared" si="17"/>
        <v>2366600.5</v>
      </c>
      <c r="AR137" s="269">
        <f t="shared" si="18"/>
        <v>1266387.3199999998</v>
      </c>
    </row>
    <row r="138" spans="1:44" ht="15" thickBot="1" x14ac:dyDescent="0.25">
      <c r="A138" s="257" t="s">
        <v>326</v>
      </c>
      <c r="B138" s="257" t="s">
        <v>47</v>
      </c>
      <c r="C138" s="296">
        <v>3122</v>
      </c>
      <c r="D138" s="297" t="s">
        <v>939</v>
      </c>
      <c r="E138" s="252" t="s">
        <v>2719</v>
      </c>
      <c r="F138" s="89">
        <v>506195.46</v>
      </c>
      <c r="G138" s="89">
        <v>61040</v>
      </c>
      <c r="H138" s="89">
        <v>231031.02</v>
      </c>
      <c r="K138" s="252">
        <v>718887.11</v>
      </c>
      <c r="L138" s="252">
        <v>301098.71000000002</v>
      </c>
      <c r="O138" s="232">
        <v>24960</v>
      </c>
      <c r="P138" s="232">
        <v>53712.42</v>
      </c>
      <c r="R138" s="232">
        <v>1676</v>
      </c>
      <c r="S138" s="252">
        <v>101860</v>
      </c>
      <c r="U138" s="252">
        <v>-199056.76</v>
      </c>
      <c r="V138" s="252">
        <v>2461639.23</v>
      </c>
      <c r="X138" s="73">
        <v>962542.39</v>
      </c>
      <c r="Z138" s="73">
        <v>633.6</v>
      </c>
      <c r="AB138" s="73">
        <v>995988</v>
      </c>
      <c r="AD138" s="73">
        <v>275500</v>
      </c>
      <c r="AE138" s="90">
        <v>1426615</v>
      </c>
      <c r="AF138" s="90">
        <v>600</v>
      </c>
      <c r="AH138" s="90">
        <v>605780.03</v>
      </c>
      <c r="AI138" s="90">
        <v>101611.94</v>
      </c>
      <c r="AM138" s="267">
        <f t="shared" si="13"/>
        <v>798266.48</v>
      </c>
      <c r="AN138" s="268">
        <f t="shared" si="14"/>
        <v>80348.42</v>
      </c>
      <c r="AO138" s="292">
        <f t="shared" si="15"/>
        <v>717918.05999999994</v>
      </c>
      <c r="AP138" s="287">
        <f t="shared" si="16"/>
        <v>2234663.9900000002</v>
      </c>
      <c r="AQ138" s="295">
        <f t="shared" si="17"/>
        <v>2134606.9700000002</v>
      </c>
      <c r="AR138" s="269">
        <f t="shared" si="18"/>
        <v>100057.02000000002</v>
      </c>
    </row>
    <row r="139" spans="1:44" ht="15" thickBot="1" x14ac:dyDescent="0.25">
      <c r="A139" s="257" t="s">
        <v>326</v>
      </c>
      <c r="B139" s="257" t="s">
        <v>47</v>
      </c>
      <c r="C139" s="296">
        <v>3540</v>
      </c>
      <c r="D139" s="297" t="s">
        <v>940</v>
      </c>
      <c r="E139" s="252" t="s">
        <v>2720</v>
      </c>
      <c r="F139" s="89">
        <v>309957.14</v>
      </c>
      <c r="G139" s="89">
        <v>14176.52</v>
      </c>
      <c r="H139" s="89">
        <v>130158.19</v>
      </c>
      <c r="K139" s="252">
        <v>2072320.05</v>
      </c>
      <c r="L139" s="252">
        <v>21250.97</v>
      </c>
      <c r="O139" s="232">
        <v>0</v>
      </c>
      <c r="P139" s="232">
        <v>46492.49</v>
      </c>
      <c r="R139" s="232">
        <v>2632</v>
      </c>
      <c r="S139" s="252">
        <v>49470</v>
      </c>
      <c r="T139" s="252">
        <v>-313129.26</v>
      </c>
      <c r="U139" s="252">
        <v>76944.789999999994</v>
      </c>
      <c r="V139" s="252">
        <v>1490475.39</v>
      </c>
      <c r="X139" s="73">
        <v>1334287.44</v>
      </c>
      <c r="Y139" s="73">
        <v>62920</v>
      </c>
      <c r="Z139" s="73">
        <v>322.17</v>
      </c>
      <c r="AB139" s="73">
        <v>719324.8</v>
      </c>
      <c r="AD139" s="73">
        <v>264670</v>
      </c>
      <c r="AE139" s="90">
        <v>1356644.8</v>
      </c>
      <c r="AH139" s="90">
        <v>789595.72</v>
      </c>
      <c r="AI139" s="90">
        <v>172606.72</v>
      </c>
      <c r="AL139" s="90">
        <v>50000</v>
      </c>
      <c r="AM139" s="267">
        <f t="shared" si="13"/>
        <v>454291.85000000003</v>
      </c>
      <c r="AN139" s="268">
        <f t="shared" si="14"/>
        <v>49124.49</v>
      </c>
      <c r="AO139" s="292">
        <f t="shared" si="15"/>
        <v>405167.36000000004</v>
      </c>
      <c r="AP139" s="287">
        <f t="shared" si="16"/>
        <v>2381524.41</v>
      </c>
      <c r="AQ139" s="295">
        <f t="shared" si="17"/>
        <v>2368847.2400000002</v>
      </c>
      <c r="AR139" s="269">
        <f t="shared" si="18"/>
        <v>12677.169999999925</v>
      </c>
    </row>
    <row r="140" spans="1:44" ht="15" thickBot="1" x14ac:dyDescent="0.25">
      <c r="A140" s="257" t="s">
        <v>326</v>
      </c>
      <c r="B140" s="257" t="s">
        <v>47</v>
      </c>
      <c r="C140" s="296">
        <v>8043</v>
      </c>
      <c r="D140" s="297" t="s">
        <v>941</v>
      </c>
      <c r="E140" s="252" t="s">
        <v>2721</v>
      </c>
      <c r="F140" s="89">
        <v>650366.78</v>
      </c>
      <c r="G140" s="89">
        <v>39550.15</v>
      </c>
      <c r="H140" s="89">
        <v>385370.02</v>
      </c>
      <c r="K140" s="252">
        <v>183294</v>
      </c>
      <c r="L140" s="252">
        <v>613561.96</v>
      </c>
      <c r="O140" s="232">
        <v>0</v>
      </c>
      <c r="P140" s="232">
        <v>66183.320000000007</v>
      </c>
      <c r="R140" s="232">
        <v>975</v>
      </c>
      <c r="S140" s="252">
        <v>341640</v>
      </c>
      <c r="T140" s="252">
        <v>-278782.13</v>
      </c>
      <c r="U140" s="252">
        <v>61716.160000000003</v>
      </c>
      <c r="V140" s="252">
        <v>3511106.83</v>
      </c>
      <c r="X140" s="73">
        <v>1919904.63</v>
      </c>
      <c r="AB140" s="73">
        <v>962903</v>
      </c>
      <c r="AD140" s="73">
        <v>206000</v>
      </c>
      <c r="AE140" s="90">
        <v>1782319</v>
      </c>
      <c r="AH140" s="90">
        <v>1167052.43</v>
      </c>
      <c r="AI140" s="90">
        <v>40201.75</v>
      </c>
      <c r="AM140" s="267">
        <f t="shared" si="13"/>
        <v>1075286.9500000002</v>
      </c>
      <c r="AN140" s="268">
        <f t="shared" si="14"/>
        <v>67158.320000000007</v>
      </c>
      <c r="AO140" s="292">
        <f t="shared" si="15"/>
        <v>1008128.6300000001</v>
      </c>
      <c r="AP140" s="287">
        <f t="shared" si="16"/>
        <v>3088807.63</v>
      </c>
      <c r="AQ140" s="295">
        <f t="shared" si="17"/>
        <v>2989573.1799999997</v>
      </c>
      <c r="AR140" s="269">
        <f t="shared" si="18"/>
        <v>99234.450000000186</v>
      </c>
    </row>
    <row r="141" spans="1:44" ht="15" thickBot="1" x14ac:dyDescent="0.25">
      <c r="A141" s="257" t="s">
        <v>326</v>
      </c>
      <c r="B141" s="257" t="s">
        <v>47</v>
      </c>
      <c r="C141" s="296">
        <v>4264</v>
      </c>
      <c r="D141" s="297" t="s">
        <v>942</v>
      </c>
      <c r="E141" s="252" t="s">
        <v>2722</v>
      </c>
      <c r="F141" s="89">
        <v>741381.17</v>
      </c>
      <c r="G141" s="89">
        <v>160611.25</v>
      </c>
      <c r="H141" s="89">
        <v>158339.07</v>
      </c>
      <c r="K141" s="252">
        <v>408988.85</v>
      </c>
      <c r="L141" s="252">
        <v>66734.12</v>
      </c>
      <c r="O141" s="232">
        <v>0</v>
      </c>
      <c r="P141" s="232">
        <v>71791.649999999994</v>
      </c>
      <c r="R141" s="232">
        <v>897</v>
      </c>
      <c r="S141" s="252">
        <v>88375</v>
      </c>
      <c r="U141" s="252">
        <v>1852.01</v>
      </c>
      <c r="V141" s="252">
        <v>1290976.01</v>
      </c>
      <c r="X141" s="73">
        <v>1751979.3</v>
      </c>
      <c r="Y141" s="73">
        <v>18000</v>
      </c>
      <c r="Z141" s="73">
        <v>938.33</v>
      </c>
      <c r="AB141" s="73">
        <v>1272420</v>
      </c>
      <c r="AD141" s="73">
        <v>210800</v>
      </c>
      <c r="AE141" s="90">
        <v>1576884</v>
      </c>
      <c r="AH141" s="90">
        <v>718852.3</v>
      </c>
      <c r="AI141" s="90">
        <v>137561.67000000001</v>
      </c>
      <c r="AM141" s="267">
        <f t="shared" si="13"/>
        <v>1060331.49</v>
      </c>
      <c r="AN141" s="268">
        <f t="shared" si="14"/>
        <v>72688.649999999994</v>
      </c>
      <c r="AO141" s="292">
        <f t="shared" si="15"/>
        <v>987642.84</v>
      </c>
      <c r="AP141" s="287">
        <f t="shared" si="16"/>
        <v>3254137.63</v>
      </c>
      <c r="AQ141" s="295">
        <f t="shared" si="17"/>
        <v>2433297.9699999997</v>
      </c>
      <c r="AR141" s="269">
        <f t="shared" si="18"/>
        <v>820839.66000000015</v>
      </c>
    </row>
    <row r="142" spans="1:44" ht="15" thickBot="1" x14ac:dyDescent="0.25">
      <c r="A142" s="257" t="s">
        <v>326</v>
      </c>
      <c r="B142" s="257" t="s">
        <v>47</v>
      </c>
      <c r="C142" s="296">
        <v>4475</v>
      </c>
      <c r="D142" s="297" t="s">
        <v>943</v>
      </c>
      <c r="E142" s="252" t="s">
        <v>2723</v>
      </c>
      <c r="F142" s="89">
        <v>419180.91</v>
      </c>
      <c r="G142" s="89">
        <v>13220</v>
      </c>
      <c r="H142" s="89">
        <v>191963.03</v>
      </c>
      <c r="K142" s="252">
        <v>440584.84</v>
      </c>
      <c r="L142" s="252">
        <v>272347.90000000002</v>
      </c>
      <c r="P142" s="232">
        <v>56832.42</v>
      </c>
      <c r="R142" s="232">
        <v>2351</v>
      </c>
      <c r="U142" s="252">
        <v>17869.57</v>
      </c>
      <c r="V142" s="252">
        <v>431311.75</v>
      </c>
      <c r="X142" s="73">
        <v>2167691.1</v>
      </c>
      <c r="Z142" s="73">
        <v>541.29</v>
      </c>
      <c r="AB142" s="73">
        <v>679749</v>
      </c>
      <c r="AD142" s="73">
        <v>446500</v>
      </c>
      <c r="AE142" s="90">
        <v>1276141</v>
      </c>
      <c r="AF142" s="90">
        <v>1700</v>
      </c>
      <c r="AH142" s="90">
        <v>529016.97</v>
      </c>
      <c r="AI142" s="90">
        <v>123327.08</v>
      </c>
      <c r="AM142" s="267">
        <f t="shared" si="13"/>
        <v>624363.93999999994</v>
      </c>
      <c r="AN142" s="268">
        <f t="shared" si="14"/>
        <v>59183.42</v>
      </c>
      <c r="AO142" s="292">
        <f t="shared" si="15"/>
        <v>565180.5199999999</v>
      </c>
      <c r="AP142" s="287">
        <f t="shared" si="16"/>
        <v>3294481.39</v>
      </c>
      <c r="AQ142" s="295">
        <f t="shared" si="17"/>
        <v>1930185.05</v>
      </c>
      <c r="AR142" s="269">
        <f t="shared" si="18"/>
        <v>1364296.34</v>
      </c>
    </row>
    <row r="143" spans="1:44" ht="15" thickBot="1" x14ac:dyDescent="0.25">
      <c r="A143" s="257" t="s">
        <v>326</v>
      </c>
      <c r="B143" s="257" t="s">
        <v>47</v>
      </c>
      <c r="C143" s="296">
        <v>4153</v>
      </c>
      <c r="D143" s="297" t="s">
        <v>944</v>
      </c>
      <c r="E143" s="252" t="s">
        <v>2724</v>
      </c>
      <c r="F143" s="89">
        <v>484181.1</v>
      </c>
      <c r="G143" s="89">
        <v>51380.85</v>
      </c>
      <c r="H143" s="89">
        <v>188441.76</v>
      </c>
      <c r="K143" s="252">
        <v>665645.51</v>
      </c>
      <c r="L143" s="252">
        <v>112150.15</v>
      </c>
      <c r="O143" s="232">
        <v>0</v>
      </c>
      <c r="P143" s="232">
        <v>53619.3</v>
      </c>
      <c r="R143" s="232">
        <v>1520</v>
      </c>
      <c r="S143" s="252">
        <v>50200</v>
      </c>
      <c r="U143" s="252">
        <v>102514.45</v>
      </c>
      <c r="V143" s="252">
        <v>2115546</v>
      </c>
      <c r="X143" s="73">
        <v>1261278.43</v>
      </c>
      <c r="Y143" s="73">
        <v>14700</v>
      </c>
      <c r="Z143" s="73">
        <v>634.33000000000004</v>
      </c>
      <c r="AB143" s="73">
        <v>768369</v>
      </c>
      <c r="AD143" s="73">
        <v>217800</v>
      </c>
      <c r="AE143" s="90">
        <v>1203249</v>
      </c>
      <c r="AH143" s="90">
        <v>690898.52</v>
      </c>
      <c r="AI143" s="90">
        <v>104884.26</v>
      </c>
      <c r="AM143" s="267">
        <f t="shared" si="13"/>
        <v>724003.71</v>
      </c>
      <c r="AN143" s="268">
        <f t="shared" si="14"/>
        <v>55139.3</v>
      </c>
      <c r="AO143" s="292">
        <f t="shared" si="15"/>
        <v>668864.40999999992</v>
      </c>
      <c r="AP143" s="287">
        <f t="shared" si="16"/>
        <v>2262781.7599999998</v>
      </c>
      <c r="AQ143" s="295">
        <f t="shared" si="17"/>
        <v>1999031.78</v>
      </c>
      <c r="AR143" s="269">
        <f t="shared" si="18"/>
        <v>263749.97999999975</v>
      </c>
    </row>
    <row r="144" spans="1:44" ht="15" thickBot="1" x14ac:dyDescent="0.25">
      <c r="A144" s="257" t="s">
        <v>326</v>
      </c>
      <c r="B144" s="257" t="s">
        <v>47</v>
      </c>
      <c r="C144" s="296">
        <v>2552</v>
      </c>
      <c r="D144" s="297" t="s">
        <v>945</v>
      </c>
      <c r="E144" s="252" t="s">
        <v>2725</v>
      </c>
      <c r="F144" s="89">
        <v>301098.93</v>
      </c>
      <c r="G144" s="89">
        <v>6000</v>
      </c>
      <c r="H144" s="89">
        <v>121833.69</v>
      </c>
      <c r="K144" s="252">
        <v>1227191.78</v>
      </c>
      <c r="L144" s="252">
        <v>13069.61</v>
      </c>
      <c r="O144" s="232">
        <v>0</v>
      </c>
      <c r="P144" s="232">
        <v>46201.75</v>
      </c>
      <c r="R144" s="232">
        <v>1186</v>
      </c>
      <c r="U144" s="252">
        <v>45030.15</v>
      </c>
      <c r="V144" s="252">
        <v>2263113.85</v>
      </c>
      <c r="X144" s="73">
        <v>811159.24</v>
      </c>
      <c r="Z144" s="73">
        <v>311.3</v>
      </c>
      <c r="AB144" s="73">
        <v>788801</v>
      </c>
      <c r="AD144" s="73">
        <v>206000</v>
      </c>
      <c r="AE144" s="90">
        <v>1144341</v>
      </c>
      <c r="AF144" s="90">
        <v>4160</v>
      </c>
      <c r="AH144" s="90">
        <v>424829.27</v>
      </c>
      <c r="AI144" s="90">
        <v>120069.84</v>
      </c>
      <c r="AM144" s="267">
        <f t="shared" si="13"/>
        <v>428932.62</v>
      </c>
      <c r="AN144" s="268">
        <f t="shared" si="14"/>
        <v>47387.75</v>
      </c>
      <c r="AO144" s="292">
        <f t="shared" si="15"/>
        <v>381544.87</v>
      </c>
      <c r="AP144" s="287">
        <f t="shared" si="16"/>
        <v>1806271.54</v>
      </c>
      <c r="AQ144" s="295">
        <f t="shared" si="17"/>
        <v>1693400.11</v>
      </c>
      <c r="AR144" s="269">
        <f t="shared" si="18"/>
        <v>112871.42999999993</v>
      </c>
    </row>
    <row r="145" spans="1:44" ht="15" thickBot="1" x14ac:dyDescent="0.25">
      <c r="A145" s="257" t="s">
        <v>326</v>
      </c>
      <c r="B145" s="257" t="s">
        <v>47</v>
      </c>
      <c r="C145" s="296">
        <v>5199</v>
      </c>
      <c r="D145" s="297" t="s">
        <v>946</v>
      </c>
      <c r="E145" s="252" t="s">
        <v>2726</v>
      </c>
      <c r="F145" s="89">
        <v>337903.33</v>
      </c>
      <c r="G145" s="89">
        <v>21674</v>
      </c>
      <c r="H145" s="89">
        <v>318689.78999999998</v>
      </c>
      <c r="K145" s="252">
        <v>721057.2</v>
      </c>
      <c r="L145" s="252">
        <v>48549.7</v>
      </c>
      <c r="O145" s="232">
        <v>0</v>
      </c>
      <c r="P145" s="232">
        <v>63496.11</v>
      </c>
      <c r="R145" s="232">
        <v>2189</v>
      </c>
      <c r="S145" s="252">
        <v>10000</v>
      </c>
      <c r="U145" s="252">
        <v>140107.18</v>
      </c>
      <c r="V145" s="252">
        <v>2512572.4500000002</v>
      </c>
      <c r="X145" s="73">
        <v>1313654.6000000001</v>
      </c>
      <c r="Y145" s="73">
        <v>47000</v>
      </c>
      <c r="Z145" s="73">
        <v>502.5</v>
      </c>
      <c r="AB145" s="73">
        <v>1272565</v>
      </c>
      <c r="AD145" s="73">
        <v>206000</v>
      </c>
      <c r="AE145" s="90">
        <v>1846365</v>
      </c>
      <c r="AF145" s="90">
        <v>1420</v>
      </c>
      <c r="AH145" s="90">
        <v>658354.96</v>
      </c>
      <c r="AI145" s="90">
        <v>43879.09</v>
      </c>
      <c r="AK145" s="90">
        <v>185810.85</v>
      </c>
      <c r="AM145" s="267">
        <f t="shared" si="13"/>
        <v>678267.12</v>
      </c>
      <c r="AN145" s="268">
        <f t="shared" si="14"/>
        <v>65685.11</v>
      </c>
      <c r="AO145" s="292">
        <f t="shared" si="15"/>
        <v>612582.01</v>
      </c>
      <c r="AP145" s="287">
        <f t="shared" si="16"/>
        <v>2839722.1</v>
      </c>
      <c r="AQ145" s="295">
        <f t="shared" si="17"/>
        <v>2735829.9</v>
      </c>
      <c r="AR145" s="269">
        <f t="shared" si="18"/>
        <v>103892.20000000019</v>
      </c>
    </row>
    <row r="146" spans="1:44" ht="15" thickBot="1" x14ac:dyDescent="0.25">
      <c r="A146" s="257" t="s">
        <v>326</v>
      </c>
      <c r="B146" s="257" t="s">
        <v>47</v>
      </c>
      <c r="C146" s="296">
        <v>7299</v>
      </c>
      <c r="D146" s="297" t="s">
        <v>947</v>
      </c>
      <c r="E146" s="252" t="s">
        <v>2727</v>
      </c>
      <c r="F146" s="89">
        <v>678779.72</v>
      </c>
      <c r="G146" s="89">
        <v>41703.440000000002</v>
      </c>
      <c r="H146" s="89">
        <v>211322.73</v>
      </c>
      <c r="K146" s="252">
        <v>1965129.98</v>
      </c>
      <c r="L146" s="252">
        <v>730385.65</v>
      </c>
      <c r="O146" s="232">
        <v>0</v>
      </c>
      <c r="P146" s="232">
        <v>70968.95</v>
      </c>
      <c r="R146" s="232">
        <v>2562</v>
      </c>
      <c r="U146" s="252">
        <v>216130.25</v>
      </c>
      <c r="V146" s="252">
        <v>1298036.29</v>
      </c>
      <c r="X146" s="73">
        <v>1866558.65</v>
      </c>
      <c r="Z146" s="73">
        <v>509.25</v>
      </c>
      <c r="AB146" s="73">
        <v>921164</v>
      </c>
      <c r="AD146" s="73">
        <v>301700</v>
      </c>
      <c r="AE146" s="90">
        <v>1492524</v>
      </c>
      <c r="AH146" s="90">
        <v>837135.52</v>
      </c>
      <c r="AI146" s="90">
        <v>316356.12</v>
      </c>
      <c r="AM146" s="267">
        <f t="shared" si="13"/>
        <v>931805.8899999999</v>
      </c>
      <c r="AN146" s="268">
        <f t="shared" si="14"/>
        <v>73530.95</v>
      </c>
      <c r="AO146" s="292">
        <f t="shared" si="15"/>
        <v>858274.94</v>
      </c>
      <c r="AP146" s="287">
        <f t="shared" si="16"/>
        <v>3089931.9</v>
      </c>
      <c r="AQ146" s="295">
        <f t="shared" si="17"/>
        <v>2646015.64</v>
      </c>
      <c r="AR146" s="269">
        <f t="shared" si="18"/>
        <v>443916.25999999978</v>
      </c>
    </row>
    <row r="147" spans="1:44" ht="15" thickBot="1" x14ac:dyDescent="0.25">
      <c r="A147" s="257" t="s">
        <v>330</v>
      </c>
      <c r="B147" s="257" t="s">
        <v>48</v>
      </c>
      <c r="C147" s="296">
        <v>3325</v>
      </c>
      <c r="D147" s="297" t="s">
        <v>948</v>
      </c>
      <c r="E147" s="252" t="s">
        <v>2728</v>
      </c>
      <c r="F147" s="89">
        <v>260317.82</v>
      </c>
      <c r="G147" s="89">
        <v>37941.4</v>
      </c>
      <c r="H147" s="89">
        <v>590579.17000000004</v>
      </c>
      <c r="K147" s="252">
        <v>756218</v>
      </c>
      <c r="L147" s="252">
        <v>282431.8</v>
      </c>
      <c r="O147" s="232">
        <v>63</v>
      </c>
      <c r="P147" s="232">
        <v>81715.58</v>
      </c>
      <c r="U147" s="252">
        <v>301959.06</v>
      </c>
      <c r="V147" s="252">
        <v>1854562.35</v>
      </c>
      <c r="X147" s="73">
        <v>1175687.25</v>
      </c>
      <c r="Y147" s="73">
        <v>44280</v>
      </c>
      <c r="Z147" s="73">
        <v>1640.25</v>
      </c>
      <c r="AB147" s="73">
        <v>605514</v>
      </c>
      <c r="AD147" s="73">
        <v>102128.8</v>
      </c>
      <c r="AE147" s="90">
        <v>1265834</v>
      </c>
      <c r="AH147" s="90">
        <v>659271.48</v>
      </c>
      <c r="AI147" s="90">
        <v>172431.26</v>
      </c>
      <c r="AM147" s="267">
        <f t="shared" si="13"/>
        <v>888838.39000000013</v>
      </c>
      <c r="AN147" s="268">
        <f t="shared" si="14"/>
        <v>81778.58</v>
      </c>
      <c r="AO147" s="292">
        <f t="shared" si="15"/>
        <v>807059.81000000017</v>
      </c>
      <c r="AP147" s="287">
        <f t="shared" si="16"/>
        <v>1929250.3</v>
      </c>
      <c r="AQ147" s="295">
        <f t="shared" si="17"/>
        <v>2097536.7400000002</v>
      </c>
      <c r="AR147" s="269">
        <f t="shared" si="18"/>
        <v>-168286.44000000018</v>
      </c>
    </row>
    <row r="148" spans="1:44" ht="15" thickBot="1" x14ac:dyDescent="0.25">
      <c r="A148" s="257" t="s">
        <v>330</v>
      </c>
      <c r="B148" s="257" t="s">
        <v>48</v>
      </c>
      <c r="C148" s="296">
        <v>5397</v>
      </c>
      <c r="D148" s="297" t="s">
        <v>949</v>
      </c>
      <c r="E148" s="252" t="s">
        <v>2729</v>
      </c>
      <c r="F148" s="89">
        <v>1313527.7</v>
      </c>
      <c r="G148" s="89">
        <v>55588.85</v>
      </c>
      <c r="H148" s="89">
        <v>45921.22</v>
      </c>
      <c r="K148" s="252">
        <v>890067.83</v>
      </c>
      <c r="L148" s="252">
        <v>412020.09</v>
      </c>
      <c r="O148" s="232">
        <v>0</v>
      </c>
      <c r="P148" s="232">
        <v>182800</v>
      </c>
      <c r="U148" s="252">
        <v>486310.76</v>
      </c>
      <c r="V148" s="252">
        <v>3974625.34</v>
      </c>
      <c r="X148" s="73">
        <v>1866343.19</v>
      </c>
      <c r="Y148" s="73">
        <v>237850</v>
      </c>
      <c r="Z148" s="73">
        <v>2154.7399999999998</v>
      </c>
      <c r="AB148" s="73">
        <v>702051</v>
      </c>
      <c r="AD148" s="73">
        <v>98808.960000000006</v>
      </c>
      <c r="AE148" s="90">
        <v>1424091</v>
      </c>
      <c r="AH148" s="90">
        <v>1017293.29</v>
      </c>
      <c r="AI148" s="90">
        <v>240642.69</v>
      </c>
      <c r="AL148" s="90">
        <v>800</v>
      </c>
      <c r="AM148" s="267">
        <f t="shared" si="13"/>
        <v>1415037.77</v>
      </c>
      <c r="AN148" s="268">
        <f t="shared" si="14"/>
        <v>182800</v>
      </c>
      <c r="AO148" s="292">
        <f t="shared" si="15"/>
        <v>1232237.77</v>
      </c>
      <c r="AP148" s="287">
        <f t="shared" si="16"/>
        <v>2907207.89</v>
      </c>
      <c r="AQ148" s="295">
        <f t="shared" si="17"/>
        <v>2682826.98</v>
      </c>
      <c r="AR148" s="269">
        <f t="shared" si="18"/>
        <v>224380.91000000015</v>
      </c>
    </row>
    <row r="149" spans="1:44" ht="15" thickBot="1" x14ac:dyDescent="0.25">
      <c r="A149" s="257" t="s">
        <v>330</v>
      </c>
      <c r="B149" s="257" t="s">
        <v>48</v>
      </c>
      <c r="C149" s="296">
        <v>2048</v>
      </c>
      <c r="D149" s="297" t="s">
        <v>950</v>
      </c>
      <c r="E149" s="252" t="s">
        <v>2730</v>
      </c>
      <c r="F149" s="89">
        <v>565785.52</v>
      </c>
      <c r="G149" s="89">
        <v>7545</v>
      </c>
      <c r="H149" s="89">
        <v>54468.74</v>
      </c>
      <c r="K149" s="252">
        <v>1041487.41</v>
      </c>
      <c r="L149" s="252">
        <v>496036.63</v>
      </c>
      <c r="M149" s="252">
        <v>3500</v>
      </c>
      <c r="O149" s="232">
        <v>4800</v>
      </c>
      <c r="P149" s="232">
        <v>35232.6</v>
      </c>
      <c r="R149" s="232">
        <v>1895.33</v>
      </c>
      <c r="U149" s="252">
        <v>128779.28</v>
      </c>
      <c r="V149" s="252">
        <v>2427116.52</v>
      </c>
      <c r="X149" s="73">
        <v>741914.44</v>
      </c>
      <c r="Y149" s="73">
        <v>180850</v>
      </c>
      <c r="Z149" s="73">
        <v>883.88</v>
      </c>
      <c r="AB149" s="73">
        <v>1374580.2</v>
      </c>
      <c r="AD149" s="73">
        <v>100362.44</v>
      </c>
      <c r="AE149" s="90">
        <v>1575780.2</v>
      </c>
      <c r="AH149" s="90">
        <v>502137.33</v>
      </c>
      <c r="AI149" s="90">
        <v>174513.74</v>
      </c>
      <c r="AL149" s="90">
        <v>2200</v>
      </c>
      <c r="AM149" s="267">
        <f t="shared" si="13"/>
        <v>627799.26</v>
      </c>
      <c r="AN149" s="268">
        <f t="shared" si="14"/>
        <v>41927.93</v>
      </c>
      <c r="AO149" s="292">
        <f t="shared" si="15"/>
        <v>585871.32999999996</v>
      </c>
      <c r="AP149" s="287">
        <f t="shared" si="16"/>
        <v>2398590.96</v>
      </c>
      <c r="AQ149" s="295">
        <f t="shared" si="17"/>
        <v>2254631.27</v>
      </c>
      <c r="AR149" s="269">
        <f t="shared" si="18"/>
        <v>143959.68999999994</v>
      </c>
    </row>
    <row r="150" spans="1:44" ht="15" thickBot="1" x14ac:dyDescent="0.25">
      <c r="A150" s="257" t="s">
        <v>330</v>
      </c>
      <c r="B150" s="257" t="s">
        <v>48</v>
      </c>
      <c r="C150" s="296">
        <v>5559</v>
      </c>
      <c r="D150" s="297" t="s">
        <v>951</v>
      </c>
      <c r="E150" s="252" t="s">
        <v>2731</v>
      </c>
      <c r="F150" s="89">
        <v>1042208.34</v>
      </c>
      <c r="G150" s="89">
        <v>14635.34</v>
      </c>
      <c r="H150" s="89">
        <v>258885.22</v>
      </c>
      <c r="K150" s="252">
        <v>856839.65</v>
      </c>
      <c r="L150" s="252">
        <v>646680.85</v>
      </c>
      <c r="O150" s="232">
        <v>440</v>
      </c>
      <c r="P150" s="232">
        <v>91400</v>
      </c>
      <c r="R150" s="232">
        <v>2005.62</v>
      </c>
      <c r="U150" s="252">
        <v>502435.42</v>
      </c>
      <c r="V150" s="252">
        <v>2538450.7999999998</v>
      </c>
      <c r="X150" s="73">
        <v>866055.26</v>
      </c>
      <c r="Y150" s="73">
        <v>264900</v>
      </c>
      <c r="Z150" s="73">
        <v>1423.91</v>
      </c>
      <c r="AB150" s="73">
        <v>1677198</v>
      </c>
      <c r="AD150" s="73">
        <v>192398.12</v>
      </c>
      <c r="AE150" s="90">
        <v>2009792</v>
      </c>
      <c r="AH150" s="90">
        <v>607665.31999999995</v>
      </c>
      <c r="AI150" s="90">
        <v>241791.95</v>
      </c>
      <c r="AM150" s="267">
        <f t="shared" si="13"/>
        <v>1315728.8999999999</v>
      </c>
      <c r="AN150" s="268">
        <f t="shared" si="14"/>
        <v>93845.62</v>
      </c>
      <c r="AO150" s="292">
        <f t="shared" si="15"/>
        <v>1221883.2799999998</v>
      </c>
      <c r="AP150" s="287">
        <f t="shared" si="16"/>
        <v>3001975.29</v>
      </c>
      <c r="AQ150" s="295">
        <f t="shared" si="17"/>
        <v>2859249.27</v>
      </c>
      <c r="AR150" s="269">
        <f t="shared" si="18"/>
        <v>142726.02000000002</v>
      </c>
    </row>
    <row r="151" spans="1:44" ht="15" thickBot="1" x14ac:dyDescent="0.25">
      <c r="A151" s="257" t="s">
        <v>330</v>
      </c>
      <c r="B151" s="257" t="s">
        <v>48</v>
      </c>
      <c r="C151" s="296">
        <v>3394</v>
      </c>
      <c r="D151" s="297" t="s">
        <v>952</v>
      </c>
      <c r="E151" s="252" t="s">
        <v>2732</v>
      </c>
      <c r="F151" s="89">
        <v>797872.96</v>
      </c>
      <c r="G151" s="89">
        <v>81330.2</v>
      </c>
      <c r="H151" s="89">
        <v>365309.93</v>
      </c>
      <c r="K151" s="252">
        <v>1031029.61</v>
      </c>
      <c r="L151" s="252">
        <v>384377.89</v>
      </c>
      <c r="O151" s="232">
        <v>6760</v>
      </c>
      <c r="P151" s="232">
        <v>455127.26</v>
      </c>
      <c r="U151" s="252">
        <v>291191.95</v>
      </c>
      <c r="V151" s="252">
        <v>3053279.47</v>
      </c>
      <c r="X151" s="73">
        <v>1562130.01</v>
      </c>
      <c r="Y151" s="73">
        <v>136900</v>
      </c>
      <c r="Z151" s="73">
        <v>1396.8</v>
      </c>
      <c r="AB151" s="73">
        <v>832216</v>
      </c>
      <c r="AD151" s="73">
        <v>262312.44</v>
      </c>
      <c r="AE151" s="90">
        <v>1380000</v>
      </c>
      <c r="AH151" s="90">
        <v>1224124.54</v>
      </c>
      <c r="AI151" s="90">
        <v>120684.18</v>
      </c>
      <c r="AM151" s="267">
        <f t="shared" si="13"/>
        <v>1244513.0899999999</v>
      </c>
      <c r="AN151" s="268">
        <f t="shared" si="14"/>
        <v>461887.26</v>
      </c>
      <c r="AO151" s="292">
        <f t="shared" si="15"/>
        <v>782625.82999999984</v>
      </c>
      <c r="AP151" s="287">
        <f t="shared" si="16"/>
        <v>2794955.25</v>
      </c>
      <c r="AQ151" s="295">
        <f t="shared" si="17"/>
        <v>2724808.72</v>
      </c>
      <c r="AR151" s="269">
        <f t="shared" si="18"/>
        <v>70146.529999999795</v>
      </c>
    </row>
    <row r="152" spans="1:44" ht="15" thickBot="1" x14ac:dyDescent="0.25">
      <c r="A152" s="257" t="s">
        <v>330</v>
      </c>
      <c r="B152" s="257" t="s">
        <v>48</v>
      </c>
      <c r="C152" s="296">
        <v>4182</v>
      </c>
      <c r="D152" s="297" t="s">
        <v>953</v>
      </c>
      <c r="E152" s="252" t="s">
        <v>2733</v>
      </c>
      <c r="F152" s="89">
        <v>521062.56</v>
      </c>
      <c r="G152" s="89">
        <v>19048.689999999999</v>
      </c>
      <c r="H152" s="89">
        <v>55037.23</v>
      </c>
      <c r="K152" s="252">
        <v>252760.52</v>
      </c>
      <c r="L152" s="252">
        <v>199747.29</v>
      </c>
      <c r="P152" s="232">
        <v>50500</v>
      </c>
      <c r="U152" s="252">
        <v>411308.96</v>
      </c>
      <c r="V152" s="252">
        <v>1819262.69</v>
      </c>
      <c r="X152" s="73">
        <v>1094917.28</v>
      </c>
      <c r="Y152" s="73">
        <v>248770</v>
      </c>
      <c r="Z152" s="73">
        <v>743.16</v>
      </c>
      <c r="AB152" s="73">
        <v>844242</v>
      </c>
      <c r="AD152" s="73">
        <v>169854.56</v>
      </c>
      <c r="AE152" s="90">
        <v>1468742</v>
      </c>
      <c r="AH152" s="90">
        <v>704687.16</v>
      </c>
      <c r="AI152" s="90">
        <v>77918.48</v>
      </c>
      <c r="AM152" s="267">
        <f t="shared" si="13"/>
        <v>595148.48</v>
      </c>
      <c r="AN152" s="268">
        <f t="shared" si="14"/>
        <v>50500</v>
      </c>
      <c r="AO152" s="292">
        <f t="shared" si="15"/>
        <v>544648.48</v>
      </c>
      <c r="AP152" s="287">
        <f t="shared" si="16"/>
        <v>2358527</v>
      </c>
      <c r="AQ152" s="295">
        <f t="shared" si="17"/>
        <v>2251347.64</v>
      </c>
      <c r="AR152" s="269">
        <f t="shared" si="18"/>
        <v>107179.35999999987</v>
      </c>
    </row>
    <row r="153" spans="1:44" ht="15" thickBot="1" x14ac:dyDescent="0.25">
      <c r="A153" s="257" t="s">
        <v>330</v>
      </c>
      <c r="B153" s="257" t="s">
        <v>48</v>
      </c>
      <c r="C153" s="296">
        <v>4497</v>
      </c>
      <c r="D153" s="297" t="s">
        <v>954</v>
      </c>
      <c r="E153" s="252" t="s">
        <v>2734</v>
      </c>
      <c r="F153" s="89">
        <v>443163</v>
      </c>
      <c r="G153" s="89">
        <v>13695.3</v>
      </c>
      <c r="H153" s="89">
        <v>527606.31999999995</v>
      </c>
      <c r="K153" s="252">
        <v>972221.28</v>
      </c>
      <c r="L153" s="252">
        <v>154322.21</v>
      </c>
      <c r="O153" s="232">
        <v>13672</v>
      </c>
      <c r="P153" s="232">
        <v>44123</v>
      </c>
      <c r="U153" s="252">
        <v>363417.3</v>
      </c>
      <c r="V153" s="252">
        <v>2522678.58</v>
      </c>
      <c r="X153" s="73">
        <v>842526.69</v>
      </c>
      <c r="Y153" s="73">
        <v>232610</v>
      </c>
      <c r="Z153" s="73">
        <v>444.56</v>
      </c>
      <c r="AB153" s="73">
        <v>1531726</v>
      </c>
      <c r="AD153" s="73">
        <v>110968.24</v>
      </c>
      <c r="AE153" s="90">
        <v>1857766</v>
      </c>
      <c r="AH153" s="90">
        <v>736246.48</v>
      </c>
      <c r="AI153" s="90">
        <v>172403.52</v>
      </c>
      <c r="AM153" s="267">
        <f t="shared" si="13"/>
        <v>984464.61999999988</v>
      </c>
      <c r="AN153" s="268">
        <f t="shared" si="14"/>
        <v>57795</v>
      </c>
      <c r="AO153" s="292">
        <f t="shared" si="15"/>
        <v>926669.61999999988</v>
      </c>
      <c r="AP153" s="287">
        <f t="shared" si="16"/>
        <v>2718275.49</v>
      </c>
      <c r="AQ153" s="295">
        <f t="shared" si="17"/>
        <v>2766416</v>
      </c>
      <c r="AR153" s="269">
        <f t="shared" si="18"/>
        <v>-48140.509999999776</v>
      </c>
    </row>
    <row r="154" spans="1:44" ht="15" thickBot="1" x14ac:dyDescent="0.25">
      <c r="A154" s="257" t="s">
        <v>330</v>
      </c>
      <c r="B154" s="257" t="s">
        <v>48</v>
      </c>
      <c r="C154" s="296">
        <v>4239</v>
      </c>
      <c r="D154" s="297" t="s">
        <v>955</v>
      </c>
      <c r="E154" s="252" t="s">
        <v>2735</v>
      </c>
      <c r="F154" s="89">
        <v>277422.13</v>
      </c>
      <c r="G154" s="89">
        <v>3640</v>
      </c>
      <c r="H154" s="89">
        <v>108481.25</v>
      </c>
      <c r="K154" s="252">
        <v>1173604.95</v>
      </c>
      <c r="L154" s="252">
        <v>278085.46999999997</v>
      </c>
      <c r="O154" s="232">
        <v>3310</v>
      </c>
      <c r="P154" s="232">
        <v>52801.3</v>
      </c>
      <c r="R154" s="232">
        <v>1539.92</v>
      </c>
      <c r="U154" s="252">
        <v>324338.53000000003</v>
      </c>
      <c r="V154" s="252">
        <v>4801199.47</v>
      </c>
      <c r="X154" s="73">
        <v>829949.17</v>
      </c>
      <c r="Z154" s="73">
        <v>650.20000000000005</v>
      </c>
      <c r="AB154" s="73">
        <v>288687</v>
      </c>
      <c r="AD154" s="73">
        <v>155145.35999999999</v>
      </c>
      <c r="AE154" s="90">
        <v>694767</v>
      </c>
      <c r="AH154" s="90">
        <v>765898.74</v>
      </c>
      <c r="AI154" s="90">
        <v>284597.83</v>
      </c>
      <c r="AM154" s="267">
        <f t="shared" si="13"/>
        <v>389543.38</v>
      </c>
      <c r="AN154" s="268">
        <f t="shared" si="14"/>
        <v>57651.22</v>
      </c>
      <c r="AO154" s="292">
        <f t="shared" si="15"/>
        <v>331892.16000000003</v>
      </c>
      <c r="AP154" s="287">
        <f t="shared" si="16"/>
        <v>1274431.73</v>
      </c>
      <c r="AQ154" s="295">
        <f t="shared" si="17"/>
        <v>1745263.57</v>
      </c>
      <c r="AR154" s="269">
        <f t="shared" si="18"/>
        <v>-470831.84000000008</v>
      </c>
    </row>
    <row r="155" spans="1:44" ht="15" thickBot="1" x14ac:dyDescent="0.25">
      <c r="A155" s="257" t="s">
        <v>330</v>
      </c>
      <c r="B155" s="257" t="s">
        <v>48</v>
      </c>
      <c r="C155" s="296">
        <v>3891</v>
      </c>
      <c r="D155" s="297" t="s">
        <v>956</v>
      </c>
      <c r="E155" s="252" t="s">
        <v>2736</v>
      </c>
      <c r="F155" s="89">
        <v>72195.56</v>
      </c>
      <c r="G155" s="89">
        <v>28252.55</v>
      </c>
      <c r="H155" s="89">
        <v>366874.11</v>
      </c>
      <c r="K155" s="252">
        <v>1485634.33</v>
      </c>
      <c r="L155" s="252">
        <v>209336.54</v>
      </c>
      <c r="O155" s="232">
        <v>31000</v>
      </c>
      <c r="P155" s="232">
        <v>168687.78</v>
      </c>
      <c r="R155" s="232">
        <v>333.06</v>
      </c>
      <c r="U155" s="252">
        <v>1077311.21</v>
      </c>
      <c r="V155" s="252">
        <v>5209136.26</v>
      </c>
      <c r="X155" s="73">
        <v>1044761.23</v>
      </c>
      <c r="Z155" s="73">
        <v>311.26</v>
      </c>
      <c r="AB155" s="73">
        <v>1219603</v>
      </c>
      <c r="AD155" s="73">
        <v>98503.12</v>
      </c>
      <c r="AE155" s="90">
        <v>1666803</v>
      </c>
      <c r="AH155" s="90">
        <v>627610.65</v>
      </c>
      <c r="AI155" s="90">
        <v>318862.7</v>
      </c>
      <c r="AM155" s="267">
        <f t="shared" si="13"/>
        <v>467322.22</v>
      </c>
      <c r="AN155" s="268">
        <f t="shared" si="14"/>
        <v>200020.84</v>
      </c>
      <c r="AO155" s="292">
        <f t="shared" si="15"/>
        <v>267301.38</v>
      </c>
      <c r="AP155" s="287">
        <f t="shared" si="16"/>
        <v>2363178.6100000003</v>
      </c>
      <c r="AQ155" s="295">
        <f t="shared" si="17"/>
        <v>2613276.35</v>
      </c>
      <c r="AR155" s="269">
        <f t="shared" si="18"/>
        <v>-250097.73999999976</v>
      </c>
    </row>
    <row r="156" spans="1:44" ht="15" thickBot="1" x14ac:dyDescent="0.25">
      <c r="A156" s="257" t="s">
        <v>330</v>
      </c>
      <c r="B156" s="257" t="s">
        <v>48</v>
      </c>
      <c r="C156" s="296">
        <v>3687</v>
      </c>
      <c r="D156" s="297" t="s">
        <v>957</v>
      </c>
      <c r="E156" s="252" t="s">
        <v>2737</v>
      </c>
      <c r="F156" s="89">
        <v>418819.04</v>
      </c>
      <c r="G156" s="89">
        <v>17950.650000000001</v>
      </c>
      <c r="H156" s="89">
        <v>268944.11</v>
      </c>
      <c r="K156" s="252">
        <v>884710.51</v>
      </c>
      <c r="L156" s="252">
        <v>138797.19</v>
      </c>
      <c r="O156" s="232">
        <v>3500</v>
      </c>
      <c r="P156" s="232">
        <v>108800</v>
      </c>
      <c r="U156" s="252">
        <v>365666.13</v>
      </c>
      <c r="V156" s="252">
        <v>2453318.4700000002</v>
      </c>
      <c r="X156" s="73">
        <v>675687.15</v>
      </c>
      <c r="Z156" s="73">
        <v>906.87</v>
      </c>
      <c r="AB156" s="73">
        <v>686910</v>
      </c>
      <c r="AD156" s="73">
        <v>123082.42</v>
      </c>
      <c r="AE156" s="90">
        <v>868046.5</v>
      </c>
      <c r="AH156" s="90">
        <v>775038.57</v>
      </c>
      <c r="AI156" s="90">
        <v>175821.11</v>
      </c>
      <c r="AM156" s="267">
        <f t="shared" si="13"/>
        <v>705713.8</v>
      </c>
      <c r="AN156" s="268">
        <f t="shared" si="14"/>
        <v>112300</v>
      </c>
      <c r="AO156" s="292">
        <f t="shared" si="15"/>
        <v>593413.80000000005</v>
      </c>
      <c r="AP156" s="287">
        <f t="shared" si="16"/>
        <v>1486586.44</v>
      </c>
      <c r="AQ156" s="295">
        <f t="shared" si="17"/>
        <v>1818906.1799999997</v>
      </c>
      <c r="AR156" s="269">
        <f t="shared" si="18"/>
        <v>-332319.73999999976</v>
      </c>
    </row>
    <row r="157" spans="1:44" ht="15" thickBot="1" x14ac:dyDescent="0.25">
      <c r="A157" s="257" t="s">
        <v>330</v>
      </c>
      <c r="B157" s="257" t="s">
        <v>48</v>
      </c>
      <c r="C157" s="296">
        <v>7013</v>
      </c>
      <c r="D157" s="297" t="s">
        <v>958</v>
      </c>
      <c r="E157" s="252" t="s">
        <v>2738</v>
      </c>
      <c r="F157" s="89">
        <v>776972.27</v>
      </c>
      <c r="G157" s="89">
        <v>69123.33</v>
      </c>
      <c r="H157" s="89">
        <v>424918.68</v>
      </c>
      <c r="K157" s="252">
        <v>325796.27</v>
      </c>
      <c r="L157" s="252">
        <v>1298011.8400000001</v>
      </c>
      <c r="O157" s="232">
        <v>39510</v>
      </c>
      <c r="P157" s="232">
        <v>85855.24</v>
      </c>
      <c r="S157" s="252">
        <v>3100</v>
      </c>
      <c r="U157" s="252">
        <v>558350.16</v>
      </c>
      <c r="V157" s="252">
        <v>4517827.99</v>
      </c>
      <c r="X157" s="73">
        <v>1482363.44</v>
      </c>
      <c r="Z157" s="73">
        <v>1570.42</v>
      </c>
      <c r="AB157" s="73">
        <v>1216684</v>
      </c>
      <c r="AD157" s="73">
        <v>228921.77</v>
      </c>
      <c r="AE157" s="90">
        <v>1717485.45</v>
      </c>
      <c r="AH157" s="90">
        <v>929470.59</v>
      </c>
      <c r="AI157" s="90">
        <v>286552.24</v>
      </c>
      <c r="AL157" s="90">
        <v>4259</v>
      </c>
      <c r="AM157" s="267">
        <f t="shared" si="13"/>
        <v>1271014.28</v>
      </c>
      <c r="AN157" s="268">
        <f t="shared" si="14"/>
        <v>125365.24</v>
      </c>
      <c r="AO157" s="292">
        <f t="shared" si="15"/>
        <v>1145649.04</v>
      </c>
      <c r="AP157" s="287">
        <f t="shared" si="16"/>
        <v>2929539.63</v>
      </c>
      <c r="AQ157" s="295">
        <f t="shared" si="17"/>
        <v>2937767.2800000003</v>
      </c>
      <c r="AR157" s="269">
        <f t="shared" si="18"/>
        <v>-8227.6500000003725</v>
      </c>
    </row>
    <row r="158" spans="1:44" ht="15" thickBot="1" x14ac:dyDescent="0.25">
      <c r="A158" s="257" t="s">
        <v>330</v>
      </c>
      <c r="B158" s="257" t="s">
        <v>48</v>
      </c>
      <c r="C158" s="296">
        <v>4588</v>
      </c>
      <c r="D158" s="297" t="s">
        <v>959</v>
      </c>
      <c r="E158" s="252" t="s">
        <v>2739</v>
      </c>
      <c r="F158" s="89">
        <v>774404.85</v>
      </c>
      <c r="G158" s="89">
        <v>16308.5</v>
      </c>
      <c r="H158" s="89">
        <v>62258.33</v>
      </c>
      <c r="K158" s="252">
        <v>668544</v>
      </c>
      <c r="L158" s="252">
        <v>237277.75</v>
      </c>
      <c r="O158" s="232">
        <v>0</v>
      </c>
      <c r="P158" s="232">
        <v>50148</v>
      </c>
      <c r="U158" s="252">
        <v>385962.23</v>
      </c>
      <c r="V158" s="252">
        <v>3061336.79</v>
      </c>
      <c r="X158" s="73">
        <v>1071733.9099999999</v>
      </c>
      <c r="Y158" s="73">
        <v>195450</v>
      </c>
      <c r="Z158" s="73">
        <v>1095.43</v>
      </c>
      <c r="AB158" s="73">
        <v>976801</v>
      </c>
      <c r="AD158" s="73">
        <v>246333.88</v>
      </c>
      <c r="AE158" s="90">
        <v>1389691</v>
      </c>
      <c r="AH158" s="90">
        <v>722044.41</v>
      </c>
      <c r="AI158" s="90">
        <v>204463.21</v>
      </c>
      <c r="AM158" s="267">
        <f t="shared" si="13"/>
        <v>852971.67999999993</v>
      </c>
      <c r="AN158" s="268">
        <f t="shared" si="14"/>
        <v>50148</v>
      </c>
      <c r="AO158" s="292">
        <f t="shared" si="15"/>
        <v>802823.67999999993</v>
      </c>
      <c r="AP158" s="287">
        <f t="shared" si="16"/>
        <v>2491414.2199999997</v>
      </c>
      <c r="AQ158" s="295">
        <f t="shared" si="17"/>
        <v>2316198.62</v>
      </c>
      <c r="AR158" s="269">
        <f t="shared" si="18"/>
        <v>175215.59999999963</v>
      </c>
    </row>
    <row r="159" spans="1:44" ht="15" thickBot="1" x14ac:dyDescent="0.25">
      <c r="A159" s="257" t="s">
        <v>330</v>
      </c>
      <c r="B159" s="257" t="s">
        <v>48</v>
      </c>
      <c r="C159" s="296">
        <v>2353</v>
      </c>
      <c r="D159" s="297" t="s">
        <v>960</v>
      </c>
      <c r="E159" s="252" t="s">
        <v>2740</v>
      </c>
      <c r="F159" s="89">
        <v>420999.47</v>
      </c>
      <c r="G159" s="89">
        <v>40746.9</v>
      </c>
      <c r="H159" s="89">
        <v>247580.03</v>
      </c>
      <c r="K159" s="252">
        <v>1756490.79</v>
      </c>
      <c r="L159" s="252">
        <v>571012.65</v>
      </c>
      <c r="O159" s="232">
        <v>0</v>
      </c>
      <c r="P159" s="232">
        <v>205333.29</v>
      </c>
      <c r="U159" s="252">
        <v>200726.69</v>
      </c>
      <c r="V159" s="252">
        <v>2227904.62</v>
      </c>
      <c r="X159" s="73">
        <v>896711.58</v>
      </c>
      <c r="Y159" s="73">
        <v>83763</v>
      </c>
      <c r="Z159" s="73">
        <v>394.48</v>
      </c>
      <c r="AB159" s="73">
        <v>858162.2</v>
      </c>
      <c r="AD159" s="73">
        <v>75636.960000000006</v>
      </c>
      <c r="AE159" s="90">
        <v>1243792.2</v>
      </c>
      <c r="AF159" s="90">
        <v>8532</v>
      </c>
      <c r="AH159" s="90">
        <v>504973.64</v>
      </c>
      <c r="AI159" s="90">
        <v>47762</v>
      </c>
      <c r="AM159" s="267">
        <f t="shared" si="13"/>
        <v>709326.4</v>
      </c>
      <c r="AN159" s="268">
        <f t="shared" si="14"/>
        <v>205333.29</v>
      </c>
      <c r="AO159" s="292">
        <f t="shared" si="15"/>
        <v>503993.11</v>
      </c>
      <c r="AP159" s="287">
        <f t="shared" si="16"/>
        <v>1914668.2199999997</v>
      </c>
      <c r="AQ159" s="295">
        <f t="shared" si="17"/>
        <v>1805059.8399999999</v>
      </c>
      <c r="AR159" s="269">
        <f t="shared" si="18"/>
        <v>109608.37999999989</v>
      </c>
    </row>
    <row r="160" spans="1:44" ht="15" thickBot="1" x14ac:dyDescent="0.25">
      <c r="A160" s="257" t="s">
        <v>330</v>
      </c>
      <c r="B160" s="257" t="s">
        <v>48</v>
      </c>
      <c r="C160" s="296">
        <v>3206</v>
      </c>
      <c r="D160" s="297" t="s">
        <v>961</v>
      </c>
      <c r="E160" s="252" t="s">
        <v>2741</v>
      </c>
      <c r="F160" s="89">
        <v>684765.31</v>
      </c>
      <c r="G160" s="89">
        <v>69302.100000000006</v>
      </c>
      <c r="H160" s="89">
        <v>341382.83</v>
      </c>
      <c r="K160" s="252">
        <v>1392286.29</v>
      </c>
      <c r="L160" s="252">
        <v>291907.11</v>
      </c>
      <c r="O160" s="232">
        <v>2000</v>
      </c>
      <c r="P160" s="232">
        <v>125162.6</v>
      </c>
      <c r="U160" s="252">
        <v>249455.07</v>
      </c>
      <c r="V160" s="252">
        <v>1652500.79</v>
      </c>
      <c r="X160" s="73">
        <v>1033023.5</v>
      </c>
      <c r="Y160" s="73">
        <v>262300</v>
      </c>
      <c r="Z160" s="73">
        <v>945.67</v>
      </c>
      <c r="AB160" s="73">
        <v>512249.5</v>
      </c>
      <c r="AD160" s="73">
        <v>78662.100000000006</v>
      </c>
      <c r="AE160" s="90">
        <v>986939.5</v>
      </c>
      <c r="AH160" s="90">
        <v>559768.52</v>
      </c>
      <c r="AI160" s="90">
        <v>148506.32</v>
      </c>
      <c r="AM160" s="267">
        <f t="shared" si="13"/>
        <v>1095450.24</v>
      </c>
      <c r="AN160" s="268">
        <f t="shared" si="14"/>
        <v>127162.6</v>
      </c>
      <c r="AO160" s="292">
        <f t="shared" si="15"/>
        <v>968287.64</v>
      </c>
      <c r="AP160" s="287">
        <f t="shared" si="16"/>
        <v>1887180.77</v>
      </c>
      <c r="AQ160" s="295">
        <f t="shared" si="17"/>
        <v>1695214.34</v>
      </c>
      <c r="AR160" s="269">
        <f t="shared" si="18"/>
        <v>191966.42999999993</v>
      </c>
    </row>
    <row r="161" spans="1:45" ht="15" thickBot="1" x14ac:dyDescent="0.25">
      <c r="A161" s="257" t="s">
        <v>330</v>
      </c>
      <c r="B161" s="257" t="s">
        <v>48</v>
      </c>
      <c r="C161" s="296">
        <v>2498</v>
      </c>
      <c r="D161" s="297" t="s">
        <v>962</v>
      </c>
      <c r="E161" s="252" t="s">
        <v>2742</v>
      </c>
      <c r="F161" s="89">
        <v>696435.11</v>
      </c>
      <c r="G161" s="89">
        <v>0</v>
      </c>
      <c r="H161" s="89">
        <v>49941.51</v>
      </c>
      <c r="K161" s="252">
        <v>1116996.57</v>
      </c>
      <c r="L161" s="252">
        <v>413987.23</v>
      </c>
      <c r="P161" s="232">
        <v>120068.57</v>
      </c>
      <c r="U161" s="252">
        <v>218921.19</v>
      </c>
      <c r="V161" s="252">
        <v>2038406.69</v>
      </c>
      <c r="X161" s="73">
        <v>622494.47</v>
      </c>
      <c r="Y161" s="73">
        <v>184060</v>
      </c>
      <c r="Z161" s="73">
        <v>1057.46</v>
      </c>
      <c r="AB161" s="73">
        <v>735750</v>
      </c>
      <c r="AD161" s="73">
        <v>82709.279999999999</v>
      </c>
      <c r="AE161" s="90">
        <v>994565</v>
      </c>
      <c r="AG161" s="90">
        <v>18535</v>
      </c>
      <c r="AH161" s="90">
        <v>342652.17</v>
      </c>
      <c r="AI161" s="90">
        <v>315952.71999999997</v>
      </c>
      <c r="AM161" s="267">
        <f t="shared" si="13"/>
        <v>746376.62</v>
      </c>
      <c r="AN161" s="268">
        <f t="shared" si="14"/>
        <v>120068.57</v>
      </c>
      <c r="AO161" s="292">
        <f t="shared" si="15"/>
        <v>626308.05000000005</v>
      </c>
      <c r="AP161" s="287">
        <f t="shared" si="16"/>
        <v>1626071.21</v>
      </c>
      <c r="AQ161" s="295">
        <f t="shared" si="17"/>
        <v>1671704.89</v>
      </c>
      <c r="AR161" s="269">
        <f t="shared" si="18"/>
        <v>-45633.679999999935</v>
      </c>
    </row>
    <row r="162" spans="1:45" ht="15" thickBot="1" x14ac:dyDescent="0.25">
      <c r="A162" s="257" t="s">
        <v>330</v>
      </c>
      <c r="B162" s="257" t="s">
        <v>48</v>
      </c>
      <c r="C162" s="296">
        <v>4052</v>
      </c>
      <c r="D162" s="297" t="s">
        <v>963</v>
      </c>
      <c r="E162" s="252" t="s">
        <v>2743</v>
      </c>
      <c r="F162" s="89">
        <v>688489.14</v>
      </c>
      <c r="G162" s="89">
        <v>3296.49</v>
      </c>
      <c r="H162" s="89">
        <v>71016.56</v>
      </c>
      <c r="K162" s="252">
        <v>1135107.03</v>
      </c>
      <c r="L162" s="252">
        <v>409992.54</v>
      </c>
      <c r="O162" s="232">
        <v>0</v>
      </c>
      <c r="P162" s="232">
        <v>59350</v>
      </c>
      <c r="U162" s="252">
        <v>442700.66</v>
      </c>
      <c r="V162" s="252">
        <v>2546107.46</v>
      </c>
      <c r="X162" s="73">
        <v>1084881.3500000001</v>
      </c>
      <c r="Y162" s="73">
        <v>84030</v>
      </c>
      <c r="Z162" s="73">
        <v>1005.65</v>
      </c>
      <c r="AB162" s="73">
        <v>754005</v>
      </c>
      <c r="AD162" s="73">
        <v>210830.95</v>
      </c>
      <c r="AE162" s="90">
        <v>1269281.75</v>
      </c>
      <c r="AH162" s="90">
        <v>665569.27</v>
      </c>
      <c r="AI162" s="90">
        <v>200275.37</v>
      </c>
      <c r="AL162" s="90">
        <v>14368</v>
      </c>
      <c r="AM162" s="267">
        <f t="shared" si="13"/>
        <v>762802.19</v>
      </c>
      <c r="AN162" s="268">
        <f t="shared" si="14"/>
        <v>59350</v>
      </c>
      <c r="AO162" s="292">
        <f t="shared" si="15"/>
        <v>703452.19</v>
      </c>
      <c r="AP162" s="287">
        <f t="shared" si="16"/>
        <v>2134752.9500000002</v>
      </c>
      <c r="AQ162" s="295">
        <f t="shared" si="17"/>
        <v>2149494.39</v>
      </c>
      <c r="AR162" s="269">
        <f t="shared" si="18"/>
        <v>-14741.439999999944</v>
      </c>
    </row>
    <row r="163" spans="1:45" ht="15" thickBot="1" x14ac:dyDescent="0.25">
      <c r="A163" s="257" t="s">
        <v>330</v>
      </c>
      <c r="B163" s="257" t="s">
        <v>48</v>
      </c>
      <c r="C163" s="296">
        <v>2478</v>
      </c>
      <c r="D163" s="297" t="s">
        <v>964</v>
      </c>
      <c r="E163" s="252" t="s">
        <v>2744</v>
      </c>
      <c r="F163" s="89">
        <v>262723.06</v>
      </c>
      <c r="G163" s="89">
        <v>20201.61</v>
      </c>
      <c r="H163" s="89">
        <v>21812.52</v>
      </c>
      <c r="K163" s="252">
        <v>275332.90999999997</v>
      </c>
      <c r="L163" s="252">
        <v>472710.87</v>
      </c>
      <c r="O163" s="232">
        <v>9154</v>
      </c>
      <c r="P163" s="232">
        <v>76900</v>
      </c>
      <c r="U163" s="252">
        <v>263762.55</v>
      </c>
      <c r="V163" s="252">
        <v>2320392.7599999998</v>
      </c>
      <c r="X163" s="73">
        <v>902212.4</v>
      </c>
      <c r="Y163" s="73">
        <v>75000</v>
      </c>
      <c r="Z163" s="73">
        <v>561.19000000000005</v>
      </c>
      <c r="AB163" s="73">
        <v>551922</v>
      </c>
      <c r="AD163" s="73">
        <v>187417.24</v>
      </c>
      <c r="AE163" s="90">
        <v>928482</v>
      </c>
      <c r="AH163" s="90">
        <v>724873.28</v>
      </c>
      <c r="AI163" s="90">
        <v>173811.29</v>
      </c>
      <c r="AM163" s="267">
        <f t="shared" si="13"/>
        <v>304737.19</v>
      </c>
      <c r="AN163" s="268">
        <f t="shared" si="14"/>
        <v>86054</v>
      </c>
      <c r="AO163" s="292">
        <f t="shared" si="15"/>
        <v>218683.19</v>
      </c>
      <c r="AP163" s="287">
        <f t="shared" si="16"/>
        <v>1717112.8299999998</v>
      </c>
      <c r="AQ163" s="295">
        <f t="shared" si="17"/>
        <v>1827166.57</v>
      </c>
      <c r="AR163" s="269">
        <f t="shared" si="18"/>
        <v>-110053.74000000022</v>
      </c>
    </row>
    <row r="164" spans="1:45" ht="15" thickBot="1" x14ac:dyDescent="0.25">
      <c r="A164" s="257" t="s">
        <v>330</v>
      </c>
      <c r="B164" s="257" t="s">
        <v>48</v>
      </c>
      <c r="C164" s="296">
        <v>2353</v>
      </c>
      <c r="D164" s="297" t="s">
        <v>965</v>
      </c>
      <c r="E164" s="252" t="s">
        <v>2793</v>
      </c>
      <c r="F164" s="89">
        <v>718701.72</v>
      </c>
      <c r="G164" s="89">
        <v>22208</v>
      </c>
      <c r="H164" s="89">
        <v>147168.68</v>
      </c>
      <c r="K164" s="252">
        <v>1060400.58</v>
      </c>
      <c r="L164" s="252">
        <v>414922.72</v>
      </c>
      <c r="O164" s="232">
        <v>3000</v>
      </c>
      <c r="P164" s="232">
        <v>48241.3</v>
      </c>
      <c r="U164" s="252">
        <v>254035.98</v>
      </c>
      <c r="V164" s="252">
        <v>2754433.99</v>
      </c>
      <c r="X164" s="73">
        <v>938671.68</v>
      </c>
      <c r="Y164" s="73">
        <v>51665</v>
      </c>
      <c r="Z164" s="73">
        <v>988.37</v>
      </c>
      <c r="AB164" s="73">
        <v>754621</v>
      </c>
      <c r="AD164" s="73">
        <v>120473.84</v>
      </c>
      <c r="AE164" s="90">
        <v>1155141</v>
      </c>
      <c r="AH164" s="90">
        <v>493863.31</v>
      </c>
      <c r="AI164" s="90">
        <v>257650.65</v>
      </c>
      <c r="AL164" s="90">
        <v>15870</v>
      </c>
      <c r="AM164" s="267">
        <f t="shared" si="13"/>
        <v>888078.39999999991</v>
      </c>
      <c r="AN164" s="268">
        <f t="shared" si="14"/>
        <v>51241.3</v>
      </c>
      <c r="AO164" s="292">
        <f t="shared" si="15"/>
        <v>836837.09999999986</v>
      </c>
      <c r="AP164" s="287">
        <f t="shared" si="16"/>
        <v>1866419.8900000001</v>
      </c>
      <c r="AQ164" s="295">
        <f t="shared" si="17"/>
        <v>1922524.96</v>
      </c>
      <c r="AR164" s="269">
        <f t="shared" si="18"/>
        <v>-56105.069999999832</v>
      </c>
    </row>
    <row r="165" spans="1:45" ht="15" thickBot="1" x14ac:dyDescent="0.25">
      <c r="A165" s="257" t="s">
        <v>330</v>
      </c>
      <c r="B165" s="257" t="s">
        <v>48</v>
      </c>
      <c r="C165" s="296">
        <v>5363</v>
      </c>
      <c r="D165" s="297" t="s">
        <v>966</v>
      </c>
      <c r="E165" s="252" t="s">
        <v>2797</v>
      </c>
      <c r="F165" s="89">
        <v>612767.9</v>
      </c>
      <c r="G165" s="89">
        <v>409</v>
      </c>
      <c r="H165" s="89">
        <v>107466.58</v>
      </c>
      <c r="K165" s="252">
        <v>525630</v>
      </c>
      <c r="L165" s="252">
        <v>228940.63</v>
      </c>
      <c r="O165" s="232">
        <v>48181</v>
      </c>
      <c r="P165" s="232">
        <v>119512.8</v>
      </c>
      <c r="Q165" s="232">
        <v>16900</v>
      </c>
      <c r="U165" s="252">
        <v>739953.83</v>
      </c>
      <c r="V165" s="252">
        <v>4164124</v>
      </c>
      <c r="X165" s="73">
        <v>1245174.78</v>
      </c>
      <c r="Y165" s="73">
        <v>227360</v>
      </c>
      <c r="Z165" s="73">
        <v>1210.75</v>
      </c>
      <c r="AB165" s="73">
        <v>2381883</v>
      </c>
      <c r="AD165" s="73">
        <v>143023.44</v>
      </c>
      <c r="AE165" s="90">
        <v>2780703</v>
      </c>
      <c r="AH165" s="90">
        <v>1272279.99</v>
      </c>
      <c r="AI165" s="90">
        <v>65673.36</v>
      </c>
      <c r="AM165" s="267">
        <f t="shared" si="13"/>
        <v>720643.48</v>
      </c>
      <c r="AN165" s="268">
        <f t="shared" si="14"/>
        <v>184593.8</v>
      </c>
      <c r="AO165" s="292">
        <f t="shared" si="15"/>
        <v>536049.67999999993</v>
      </c>
      <c r="AP165" s="287">
        <f t="shared" si="16"/>
        <v>3998651.97</v>
      </c>
      <c r="AQ165" s="295">
        <f t="shared" si="17"/>
        <v>4118656.35</v>
      </c>
      <c r="AR165" s="269">
        <f t="shared" si="18"/>
        <v>-120004.37999999989</v>
      </c>
    </row>
    <row r="166" spans="1:45" ht="15" thickBot="1" x14ac:dyDescent="0.25">
      <c r="A166" s="257" t="s">
        <v>330</v>
      </c>
      <c r="B166" s="257" t="s">
        <v>48</v>
      </c>
      <c r="C166" s="296">
        <v>2121</v>
      </c>
      <c r="D166" s="297" t="s">
        <v>967</v>
      </c>
      <c r="E166" s="252" t="s">
        <v>2801</v>
      </c>
      <c r="F166" s="89">
        <v>441071.41</v>
      </c>
      <c r="G166" s="89">
        <v>2430.31</v>
      </c>
      <c r="H166" s="89">
        <v>373167.44</v>
      </c>
      <c r="K166" s="252">
        <v>934021.7</v>
      </c>
      <c r="L166" s="252">
        <v>434659.2</v>
      </c>
      <c r="O166" s="232">
        <v>0</v>
      </c>
      <c r="P166" s="232">
        <v>175804.3</v>
      </c>
      <c r="U166" s="252">
        <v>216016.07</v>
      </c>
      <c r="V166" s="252">
        <v>3254719.47</v>
      </c>
      <c r="X166" s="73">
        <v>845745.8</v>
      </c>
      <c r="Y166" s="73">
        <v>81710</v>
      </c>
      <c r="Z166" s="73">
        <v>755.84</v>
      </c>
      <c r="AB166" s="73">
        <v>532980</v>
      </c>
      <c r="AD166" s="73">
        <v>23269.84</v>
      </c>
      <c r="AE166" s="90">
        <v>817940</v>
      </c>
      <c r="AH166" s="90">
        <v>380395.84</v>
      </c>
      <c r="AI166" s="90">
        <v>207543.34</v>
      </c>
      <c r="AL166" s="90">
        <v>4800</v>
      </c>
      <c r="AM166" s="267">
        <f t="shared" si="13"/>
        <v>816669.15999999992</v>
      </c>
      <c r="AN166" s="268">
        <f t="shared" si="14"/>
        <v>175804.3</v>
      </c>
      <c r="AO166" s="292">
        <f t="shared" si="15"/>
        <v>640864.85999999987</v>
      </c>
      <c r="AP166" s="287">
        <f t="shared" si="16"/>
        <v>1484461.4800000002</v>
      </c>
      <c r="AQ166" s="295">
        <f t="shared" si="17"/>
        <v>1410679.1800000002</v>
      </c>
      <c r="AR166" s="269">
        <f t="shared" si="18"/>
        <v>73782.300000000047</v>
      </c>
    </row>
    <row r="167" spans="1:45" ht="15" thickBot="1" x14ac:dyDescent="0.25">
      <c r="A167" s="257" t="s">
        <v>332</v>
      </c>
      <c r="B167" s="257" t="s">
        <v>49</v>
      </c>
      <c r="C167" s="296">
        <v>5006</v>
      </c>
      <c r="D167" s="297" t="s">
        <v>968</v>
      </c>
      <c r="E167" s="252" t="s">
        <v>2745</v>
      </c>
      <c r="F167" s="89">
        <v>699055.2</v>
      </c>
      <c r="G167" s="89">
        <v>612781.07999999996</v>
      </c>
      <c r="H167" s="89">
        <v>54726.17</v>
      </c>
      <c r="K167" s="252">
        <v>412821.16</v>
      </c>
      <c r="L167" s="252">
        <v>527849.81000000006</v>
      </c>
      <c r="O167" s="232">
        <v>3000</v>
      </c>
      <c r="P167" s="232">
        <v>80789.740000000005</v>
      </c>
      <c r="R167" s="232">
        <v>507.39</v>
      </c>
      <c r="T167" s="252">
        <v>38010.5</v>
      </c>
      <c r="U167" s="252">
        <v>20750</v>
      </c>
      <c r="V167" s="252">
        <v>4774273.9400000004</v>
      </c>
      <c r="X167" s="73">
        <v>1355643.66</v>
      </c>
      <c r="Y167" s="73">
        <v>22234</v>
      </c>
      <c r="Z167" s="73">
        <v>1137.0899999999999</v>
      </c>
      <c r="AB167" s="73">
        <v>526932</v>
      </c>
      <c r="AD167" s="73">
        <v>178400</v>
      </c>
      <c r="AE167" s="90">
        <v>898996</v>
      </c>
      <c r="AH167" s="90">
        <v>593686.15</v>
      </c>
      <c r="AI167" s="90">
        <v>223566.26</v>
      </c>
      <c r="AM167" s="267">
        <f t="shared" si="13"/>
        <v>1366562.4499999997</v>
      </c>
      <c r="AN167" s="268">
        <f t="shared" si="14"/>
        <v>84297.13</v>
      </c>
      <c r="AO167" s="292">
        <f t="shared" si="15"/>
        <v>1282265.3199999998</v>
      </c>
      <c r="AP167" s="287">
        <f t="shared" si="16"/>
        <v>2084346.75</v>
      </c>
      <c r="AQ167" s="295">
        <f t="shared" si="17"/>
        <v>1716248.41</v>
      </c>
      <c r="AR167" s="269">
        <f t="shared" si="18"/>
        <v>368098.34000000008</v>
      </c>
    </row>
    <row r="168" spans="1:45" ht="15" thickBot="1" x14ac:dyDescent="0.25">
      <c r="A168" s="257" t="s">
        <v>332</v>
      </c>
      <c r="B168" s="257" t="s">
        <v>49</v>
      </c>
      <c r="C168" s="296">
        <v>2343</v>
      </c>
      <c r="D168" s="297" t="s">
        <v>969</v>
      </c>
      <c r="E168" s="252" t="s">
        <v>2746</v>
      </c>
      <c r="F168" s="89">
        <v>507373.4</v>
      </c>
      <c r="G168" s="89">
        <v>27470.95</v>
      </c>
      <c r="H168" s="89">
        <v>45260.29</v>
      </c>
      <c r="K168" s="252">
        <v>840499.92</v>
      </c>
      <c r="L168" s="252">
        <v>345846.8</v>
      </c>
      <c r="O168" s="232">
        <v>3000</v>
      </c>
      <c r="P168" s="232">
        <v>49750</v>
      </c>
      <c r="R168" s="232">
        <v>154.21</v>
      </c>
      <c r="T168" s="252">
        <v>-260256.04</v>
      </c>
      <c r="U168" s="252">
        <v>-2650</v>
      </c>
      <c r="V168" s="252">
        <v>3320080.98</v>
      </c>
      <c r="X168" s="73">
        <v>786596.44</v>
      </c>
      <c r="Y168" s="73">
        <v>52765</v>
      </c>
      <c r="Z168" s="73">
        <v>448.24</v>
      </c>
      <c r="AB168" s="73">
        <v>1247000.5</v>
      </c>
      <c r="AD168" s="73">
        <v>105880</v>
      </c>
      <c r="AE168" s="90">
        <v>1412280.5</v>
      </c>
      <c r="AH168" s="90">
        <v>412848.89</v>
      </c>
      <c r="AI168" s="90">
        <v>226591.67</v>
      </c>
      <c r="AM168" s="267">
        <f t="shared" si="13"/>
        <v>580104.64</v>
      </c>
      <c r="AN168" s="268">
        <f t="shared" si="14"/>
        <v>52904.21</v>
      </c>
      <c r="AO168" s="292">
        <f t="shared" si="15"/>
        <v>527200.43000000005</v>
      </c>
      <c r="AP168" s="287">
        <f t="shared" si="16"/>
        <v>2192690.1799999997</v>
      </c>
      <c r="AQ168" s="295">
        <f t="shared" si="17"/>
        <v>2051721.06</v>
      </c>
      <c r="AR168" s="269">
        <f t="shared" si="18"/>
        <v>140969.11999999965</v>
      </c>
    </row>
    <row r="169" spans="1:45" ht="15" thickBot="1" x14ac:dyDescent="0.25">
      <c r="A169" s="257" t="s">
        <v>332</v>
      </c>
      <c r="B169" s="257" t="s">
        <v>49</v>
      </c>
      <c r="C169" s="296">
        <v>2524</v>
      </c>
      <c r="D169" s="297" t="s">
        <v>970</v>
      </c>
      <c r="E169" s="252" t="s">
        <v>2747</v>
      </c>
      <c r="F169" s="89">
        <v>410039.25</v>
      </c>
      <c r="G169" s="89">
        <v>244799.14</v>
      </c>
      <c r="H169" s="89">
        <v>18564.21</v>
      </c>
      <c r="K169" s="252">
        <v>802553.49</v>
      </c>
      <c r="L169" s="252">
        <v>275449.52</v>
      </c>
      <c r="O169" s="232">
        <v>1500</v>
      </c>
      <c r="P169" s="232">
        <v>45035.12</v>
      </c>
      <c r="R169" s="232">
        <v>28.04</v>
      </c>
      <c r="T169" s="252">
        <v>-239048.11</v>
      </c>
      <c r="U169" s="252">
        <v>21100</v>
      </c>
      <c r="V169" s="252">
        <v>2333757.04</v>
      </c>
      <c r="X169" s="73">
        <v>937820.81</v>
      </c>
      <c r="Y169" s="73">
        <v>151390</v>
      </c>
      <c r="Z169" s="73">
        <v>421.56</v>
      </c>
      <c r="AB169" s="73">
        <v>930160</v>
      </c>
      <c r="AD169" s="73">
        <v>118700</v>
      </c>
      <c r="AE169" s="90">
        <v>1192620</v>
      </c>
      <c r="AH169" s="90">
        <v>559747.74</v>
      </c>
      <c r="AI169" s="90">
        <v>177874.21</v>
      </c>
      <c r="AM169" s="267">
        <f t="shared" si="13"/>
        <v>673402.6</v>
      </c>
      <c r="AN169" s="268">
        <f t="shared" si="14"/>
        <v>46563.16</v>
      </c>
      <c r="AO169" s="292">
        <f t="shared" si="15"/>
        <v>626839.43999999994</v>
      </c>
      <c r="AP169" s="287">
        <f t="shared" si="16"/>
        <v>2138492.37</v>
      </c>
      <c r="AQ169" s="295">
        <f t="shared" si="17"/>
        <v>1930241.95</v>
      </c>
      <c r="AR169" s="269">
        <f t="shared" si="18"/>
        <v>208250.42000000016</v>
      </c>
    </row>
    <row r="170" spans="1:45" ht="15" thickBot="1" x14ac:dyDescent="0.25">
      <c r="A170" s="257" t="s">
        <v>332</v>
      </c>
      <c r="B170" s="257" t="s">
        <v>49</v>
      </c>
      <c r="C170" s="296">
        <v>6272</v>
      </c>
      <c r="D170" s="297" t="s">
        <v>971</v>
      </c>
      <c r="E170" s="252" t="s">
        <v>2748</v>
      </c>
      <c r="F170" s="89">
        <v>1633993.4</v>
      </c>
      <c r="G170" s="89">
        <v>478298.46</v>
      </c>
      <c r="H170" s="89">
        <v>103943.38</v>
      </c>
      <c r="K170" s="252">
        <v>128075.86</v>
      </c>
      <c r="L170" s="252">
        <v>234931.19</v>
      </c>
      <c r="O170" s="232">
        <v>0</v>
      </c>
      <c r="P170" s="232">
        <v>75610.61</v>
      </c>
      <c r="R170" s="232">
        <v>0</v>
      </c>
      <c r="T170" s="252">
        <v>541546.69999999995</v>
      </c>
      <c r="U170" s="252">
        <v>57090.99</v>
      </c>
      <c r="V170" s="252">
        <v>2500833.27</v>
      </c>
      <c r="X170" s="73">
        <v>1760706.89</v>
      </c>
      <c r="Y170" s="73">
        <v>330531</v>
      </c>
      <c r="Z170" s="73">
        <v>3008.74</v>
      </c>
      <c r="AB170" s="73">
        <v>904496</v>
      </c>
      <c r="AD170" s="73">
        <v>208100</v>
      </c>
      <c r="AE170" s="90">
        <v>1524838</v>
      </c>
      <c r="AH170" s="90">
        <v>967758.88</v>
      </c>
      <c r="AI170" s="90">
        <v>116297.98</v>
      </c>
      <c r="AM170" s="267">
        <f t="shared" si="13"/>
        <v>2216235.2399999998</v>
      </c>
      <c r="AN170" s="268">
        <f t="shared" si="14"/>
        <v>75610.61</v>
      </c>
      <c r="AO170" s="292">
        <f t="shared" si="15"/>
        <v>2140624.63</v>
      </c>
      <c r="AP170" s="287">
        <f t="shared" si="16"/>
        <v>3206842.63</v>
      </c>
      <c r="AQ170" s="295">
        <f t="shared" si="17"/>
        <v>2608894.86</v>
      </c>
      <c r="AR170" s="269">
        <f t="shared" si="18"/>
        <v>597947.77</v>
      </c>
    </row>
    <row r="171" spans="1:45" ht="15" thickBot="1" x14ac:dyDescent="0.25">
      <c r="A171" s="257" t="s">
        <v>332</v>
      </c>
      <c r="B171" s="257" t="s">
        <v>49</v>
      </c>
      <c r="C171" s="296">
        <v>5818</v>
      </c>
      <c r="D171" s="297" t="s">
        <v>972</v>
      </c>
      <c r="E171" s="252" t="s">
        <v>2749</v>
      </c>
      <c r="F171" s="89">
        <v>2380170.7200000002</v>
      </c>
      <c r="G171" s="89">
        <v>2822451.84</v>
      </c>
      <c r="H171" s="89">
        <v>102931.53</v>
      </c>
      <c r="K171" s="252">
        <v>529364.07999999996</v>
      </c>
      <c r="L171" s="252">
        <v>641403.22</v>
      </c>
      <c r="O171" s="232">
        <v>1200</v>
      </c>
      <c r="P171" s="232">
        <v>163823.45000000001</v>
      </c>
      <c r="R171" s="232">
        <v>831.03</v>
      </c>
      <c r="S171" s="252">
        <v>800</v>
      </c>
      <c r="T171" s="252">
        <v>1408404.31</v>
      </c>
      <c r="U171" s="252">
        <v>41253.370000000003</v>
      </c>
      <c r="V171" s="252">
        <v>1757956.06</v>
      </c>
      <c r="X171" s="73">
        <v>2695684.36</v>
      </c>
      <c r="Y171" s="73">
        <v>634661</v>
      </c>
      <c r="Z171" s="73">
        <v>3749.78</v>
      </c>
      <c r="AB171" s="73">
        <v>926205</v>
      </c>
      <c r="AD171" s="73">
        <v>222600</v>
      </c>
      <c r="AE171" s="90">
        <v>1323935</v>
      </c>
      <c r="AH171" s="90">
        <v>1257125.22</v>
      </c>
      <c r="AI171" s="90">
        <v>276385.19</v>
      </c>
      <c r="AL171" s="90">
        <v>56100</v>
      </c>
      <c r="AM171" s="267">
        <f t="shared" si="13"/>
        <v>5305554.0900000008</v>
      </c>
      <c r="AN171" s="268">
        <f t="shared" si="14"/>
        <v>165854.48000000001</v>
      </c>
      <c r="AO171" s="292">
        <f t="shared" si="15"/>
        <v>5139699.6100000003</v>
      </c>
      <c r="AP171" s="287">
        <f t="shared" si="16"/>
        <v>4482900.1399999997</v>
      </c>
      <c r="AQ171" s="295">
        <f t="shared" si="17"/>
        <v>2913545.4099999997</v>
      </c>
      <c r="AR171" s="269">
        <f t="shared" si="18"/>
        <v>1569354.73</v>
      </c>
    </row>
    <row r="172" spans="1:45" ht="15" thickBot="1" x14ac:dyDescent="0.25">
      <c r="A172" s="257" t="s">
        <v>332</v>
      </c>
      <c r="B172" s="257" t="s">
        <v>49</v>
      </c>
      <c r="C172" s="296">
        <v>3371</v>
      </c>
      <c r="D172" s="297" t="s">
        <v>973</v>
      </c>
      <c r="E172" s="252" t="s">
        <v>2750</v>
      </c>
      <c r="F172" s="89">
        <v>475758.89</v>
      </c>
      <c r="G172" s="89">
        <v>217551.9</v>
      </c>
      <c r="H172" s="89">
        <v>18487.09</v>
      </c>
      <c r="K172" s="252">
        <v>820407.66</v>
      </c>
      <c r="L172" s="252">
        <v>208760.39</v>
      </c>
      <c r="O172" s="232">
        <v>3000</v>
      </c>
      <c r="P172" s="232">
        <v>47440.01</v>
      </c>
      <c r="R172" s="232">
        <v>0</v>
      </c>
      <c r="T172" s="252">
        <v>-310797.40000000002</v>
      </c>
      <c r="U172" s="252">
        <v>17801</v>
      </c>
      <c r="V172" s="252">
        <v>2321876.0699999998</v>
      </c>
      <c r="X172" s="73">
        <v>908540.2</v>
      </c>
      <c r="Y172" s="73">
        <v>10000</v>
      </c>
      <c r="Z172" s="73">
        <v>676.61</v>
      </c>
      <c r="AB172" s="73">
        <v>674268</v>
      </c>
      <c r="AD172" s="73">
        <v>156600</v>
      </c>
      <c r="AE172" s="90">
        <v>887693</v>
      </c>
      <c r="AH172" s="90">
        <v>545874.67000000004</v>
      </c>
      <c r="AI172" s="90">
        <v>184100.8</v>
      </c>
      <c r="AL172" s="90">
        <v>2160</v>
      </c>
      <c r="AM172" s="267">
        <f t="shared" si="13"/>
        <v>711797.88</v>
      </c>
      <c r="AN172" s="268">
        <f t="shared" si="14"/>
        <v>50440.01</v>
      </c>
      <c r="AO172" s="292">
        <f t="shared" si="15"/>
        <v>661357.87</v>
      </c>
      <c r="AP172" s="287">
        <f t="shared" si="16"/>
        <v>1750084.81</v>
      </c>
      <c r="AQ172" s="295">
        <f t="shared" si="17"/>
        <v>1619828.47</v>
      </c>
      <c r="AR172" s="269">
        <f t="shared" si="18"/>
        <v>130256.34000000008</v>
      </c>
    </row>
    <row r="173" spans="1:45" ht="15" thickBot="1" x14ac:dyDescent="0.25">
      <c r="A173" s="257" t="s">
        <v>332</v>
      </c>
      <c r="B173" s="257" t="s">
        <v>49</v>
      </c>
      <c r="C173" s="296">
        <v>4485</v>
      </c>
      <c r="D173" s="297" t="s">
        <v>974</v>
      </c>
      <c r="E173" s="252" t="s">
        <v>2751</v>
      </c>
      <c r="F173" s="89">
        <v>832770.59</v>
      </c>
      <c r="G173" s="89">
        <v>697151.55</v>
      </c>
      <c r="H173" s="89">
        <v>26438.84</v>
      </c>
      <c r="K173" s="252">
        <v>354626.57</v>
      </c>
      <c r="L173" s="252">
        <v>151945.43</v>
      </c>
      <c r="O173" s="232">
        <v>4000</v>
      </c>
      <c r="P173" s="232">
        <v>95541.49</v>
      </c>
      <c r="R173" s="232">
        <v>1692.52</v>
      </c>
      <c r="T173" s="252">
        <v>98620.23</v>
      </c>
      <c r="U173" s="252">
        <v>56557.62</v>
      </c>
      <c r="V173" s="252">
        <v>2694098.62</v>
      </c>
      <c r="X173" s="73">
        <v>1087159.6299999999</v>
      </c>
      <c r="Y173" s="73">
        <v>117100</v>
      </c>
      <c r="Z173" s="73">
        <v>1232.31</v>
      </c>
      <c r="AB173" s="73">
        <v>701804</v>
      </c>
      <c r="AD173" s="73">
        <v>178600</v>
      </c>
      <c r="AE173" s="90">
        <v>1044924</v>
      </c>
      <c r="AG173" s="90">
        <v>6180</v>
      </c>
      <c r="AH173" s="90">
        <v>482979.03</v>
      </c>
      <c r="AI173" s="90">
        <v>170801.54</v>
      </c>
      <c r="AM173" s="267">
        <f t="shared" si="13"/>
        <v>1556360.9800000002</v>
      </c>
      <c r="AN173" s="268">
        <f t="shared" si="14"/>
        <v>101234.01000000001</v>
      </c>
      <c r="AO173" s="292">
        <f t="shared" si="15"/>
        <v>1455126.9700000002</v>
      </c>
      <c r="AP173" s="287">
        <f t="shared" si="16"/>
        <v>2085895.94</v>
      </c>
      <c r="AQ173" s="295">
        <f t="shared" si="17"/>
        <v>1704884.57</v>
      </c>
      <c r="AR173" s="269">
        <f t="shared" si="18"/>
        <v>381011.36999999988</v>
      </c>
    </row>
    <row r="174" spans="1:45" ht="15" thickBot="1" x14ac:dyDescent="0.25">
      <c r="A174" s="257" t="s">
        <v>332</v>
      </c>
      <c r="B174" s="257" t="s">
        <v>49</v>
      </c>
      <c r="C174" s="296">
        <v>2325</v>
      </c>
      <c r="D174" s="297" t="s">
        <v>975</v>
      </c>
      <c r="E174" s="252" t="s">
        <v>2791</v>
      </c>
      <c r="F174" s="89">
        <v>566327.03</v>
      </c>
      <c r="G174" s="89">
        <v>275468</v>
      </c>
      <c r="H174" s="89">
        <v>19680.54</v>
      </c>
      <c r="K174" s="252">
        <v>591410.78</v>
      </c>
      <c r="L174" s="252">
        <v>214257.55</v>
      </c>
      <c r="O174" s="232">
        <v>3500</v>
      </c>
      <c r="P174" s="232">
        <v>44086.97</v>
      </c>
      <c r="R174" s="232">
        <v>980</v>
      </c>
      <c r="T174" s="252">
        <v>50221.99</v>
      </c>
      <c r="U174" s="252">
        <v>109550</v>
      </c>
      <c r="V174" s="252">
        <v>2583494.75</v>
      </c>
      <c r="X174" s="73">
        <v>901506.71</v>
      </c>
      <c r="Y174" s="73">
        <v>150650</v>
      </c>
      <c r="Z174" s="73">
        <v>676.39</v>
      </c>
      <c r="AB174" s="73">
        <v>278040</v>
      </c>
      <c r="AD174" s="73">
        <v>133800</v>
      </c>
      <c r="AE174" s="90">
        <v>698577</v>
      </c>
      <c r="AH174" s="90">
        <v>368009.04</v>
      </c>
      <c r="AI174" s="90">
        <v>114248</v>
      </c>
      <c r="AL174" s="90">
        <v>1382.35</v>
      </c>
      <c r="AM174" s="267">
        <f t="shared" si="13"/>
        <v>861475.57000000007</v>
      </c>
      <c r="AN174" s="268">
        <f t="shared" si="14"/>
        <v>48566.97</v>
      </c>
      <c r="AO174" s="292">
        <f t="shared" si="15"/>
        <v>812908.60000000009</v>
      </c>
      <c r="AP174" s="287">
        <f t="shared" si="16"/>
        <v>1464673.0999999999</v>
      </c>
      <c r="AQ174" s="295">
        <f t="shared" si="17"/>
        <v>1182216.3900000001</v>
      </c>
      <c r="AR174" s="269">
        <f t="shared" si="18"/>
        <v>282456.70999999973</v>
      </c>
    </row>
    <row r="175" spans="1:45" ht="15" thickBot="1" x14ac:dyDescent="0.25">
      <c r="A175" s="257" t="s">
        <v>332</v>
      </c>
      <c r="B175" s="257" t="s">
        <v>49</v>
      </c>
      <c r="C175" s="296">
        <v>1480</v>
      </c>
      <c r="D175" s="297" t="s">
        <v>976</v>
      </c>
      <c r="E175" s="252" t="s">
        <v>2802</v>
      </c>
      <c r="F175" s="89">
        <v>327416.08</v>
      </c>
      <c r="G175" s="89">
        <v>43373.95</v>
      </c>
      <c r="H175" s="89">
        <v>44985.29</v>
      </c>
      <c r="K175" s="252">
        <v>1193422.6599999999</v>
      </c>
      <c r="L175" s="252">
        <v>66036.72</v>
      </c>
      <c r="P175" s="232">
        <v>37188.410000000003</v>
      </c>
      <c r="R175" s="232">
        <v>1382.54</v>
      </c>
      <c r="T175" s="252">
        <v>-227846.8</v>
      </c>
      <c r="U175" s="252">
        <v>27700</v>
      </c>
      <c r="V175" s="252">
        <v>2913433.4</v>
      </c>
      <c r="X175" s="73">
        <v>619716.4</v>
      </c>
      <c r="Y175" s="73">
        <v>83000</v>
      </c>
      <c r="Z175" s="73">
        <v>379.75</v>
      </c>
      <c r="AB175" s="73">
        <v>463680</v>
      </c>
      <c r="AD175" s="73">
        <v>109000</v>
      </c>
      <c r="AE175" s="90">
        <v>609360</v>
      </c>
      <c r="AG175" s="90">
        <v>12240</v>
      </c>
      <c r="AH175" s="90">
        <v>339181.73</v>
      </c>
      <c r="AI175" s="90">
        <v>106024.25</v>
      </c>
      <c r="AM175" s="267">
        <f t="shared" si="13"/>
        <v>415775.32</v>
      </c>
      <c r="AN175" s="268">
        <f t="shared" si="14"/>
        <v>38570.950000000004</v>
      </c>
      <c r="AO175" s="292">
        <f t="shared" si="15"/>
        <v>377204.37</v>
      </c>
      <c r="AP175" s="287">
        <f t="shared" si="16"/>
        <v>1275776.1499999999</v>
      </c>
      <c r="AQ175" s="295">
        <f t="shared" si="17"/>
        <v>1066805.98</v>
      </c>
      <c r="AR175" s="269">
        <f t="shared" si="18"/>
        <v>208970.16999999993</v>
      </c>
    </row>
    <row r="176" spans="1:45" ht="15.75" thickBot="1" x14ac:dyDescent="0.3">
      <c r="A176" s="257" t="s">
        <v>333</v>
      </c>
      <c r="B176" s="257" t="s">
        <v>50</v>
      </c>
      <c r="C176" s="296">
        <v>8344</v>
      </c>
      <c r="D176" s="297" t="s">
        <v>977</v>
      </c>
      <c r="E176" s="252" t="s">
        <v>17</v>
      </c>
      <c r="F176" s="89">
        <v>1746383.23</v>
      </c>
      <c r="G176" s="89">
        <v>1354951.13</v>
      </c>
      <c r="H176" s="89">
        <v>165261.17000000001</v>
      </c>
      <c r="K176" s="252">
        <v>1028384.6</v>
      </c>
      <c r="L176" s="252">
        <v>420217.95</v>
      </c>
      <c r="P176" s="232">
        <v>97958.31</v>
      </c>
      <c r="R176" s="232">
        <v>10391.200000000001</v>
      </c>
      <c r="U176" s="252">
        <v>673951.84</v>
      </c>
      <c r="V176" s="252">
        <v>2535471.5499999998</v>
      </c>
      <c r="X176" s="73">
        <v>3382595.4</v>
      </c>
      <c r="Z176" s="73">
        <v>1272.3499999999999</v>
      </c>
      <c r="AB176" s="73">
        <v>490960</v>
      </c>
      <c r="AD176" s="73">
        <v>124</v>
      </c>
      <c r="AE176" s="90">
        <v>1281869</v>
      </c>
      <c r="AF176" s="90">
        <v>4670</v>
      </c>
      <c r="AH176" s="90">
        <v>1121679.3700000001</v>
      </c>
      <c r="AI176" s="90">
        <v>250103.31</v>
      </c>
      <c r="AL176" s="90">
        <v>180</v>
      </c>
      <c r="AM176" s="267">
        <f t="shared" si="13"/>
        <v>3266595.53</v>
      </c>
      <c r="AN176" s="268">
        <f t="shared" si="14"/>
        <v>108349.51</v>
      </c>
      <c r="AO176" s="292">
        <f t="shared" si="15"/>
        <v>3158246.02</v>
      </c>
      <c r="AP176" s="287">
        <f t="shared" si="16"/>
        <v>3874951.75</v>
      </c>
      <c r="AQ176" s="295">
        <f t="shared" si="17"/>
        <v>2658501.6800000002</v>
      </c>
      <c r="AR176" s="269">
        <f t="shared" si="18"/>
        <v>1216450.0699999998</v>
      </c>
      <c r="AS176" s="301" t="s">
        <v>17</v>
      </c>
    </row>
    <row r="177" spans="1:45" ht="15.75" thickBot="1" x14ac:dyDescent="0.3">
      <c r="A177" s="257" t="s">
        <v>333</v>
      </c>
      <c r="B177" s="257" t="s">
        <v>50</v>
      </c>
      <c r="C177" s="296">
        <v>3901</v>
      </c>
      <c r="D177" s="297" t="s">
        <v>978</v>
      </c>
      <c r="E177" s="252" t="s">
        <v>18</v>
      </c>
      <c r="F177" s="89">
        <v>630014.59</v>
      </c>
      <c r="G177" s="89">
        <v>36000</v>
      </c>
      <c r="H177" s="89">
        <v>299444.89</v>
      </c>
      <c r="K177" s="252">
        <v>352629.44</v>
      </c>
      <c r="L177" s="252">
        <v>366870.68</v>
      </c>
      <c r="O177" s="232">
        <v>0</v>
      </c>
      <c r="P177" s="232">
        <v>65569.070000000007</v>
      </c>
      <c r="Q177" s="232">
        <v>79610</v>
      </c>
      <c r="R177" s="232">
        <v>10000</v>
      </c>
      <c r="U177" s="252">
        <v>208817.42</v>
      </c>
      <c r="V177" s="252">
        <v>3491897.05</v>
      </c>
      <c r="X177" s="73">
        <v>1441876.1</v>
      </c>
      <c r="Y177" s="73">
        <v>42600</v>
      </c>
      <c r="Z177" s="73">
        <v>951.67</v>
      </c>
      <c r="AB177" s="73">
        <v>1010163.1</v>
      </c>
      <c r="AD177" s="73">
        <v>88800</v>
      </c>
      <c r="AE177" s="90">
        <v>1629663.1</v>
      </c>
      <c r="AF177" s="90">
        <v>6285</v>
      </c>
      <c r="AH177" s="90">
        <v>913934.21</v>
      </c>
      <c r="AI177" s="90">
        <v>151546.47</v>
      </c>
      <c r="AM177" s="267">
        <f t="shared" si="13"/>
        <v>965459.48</v>
      </c>
      <c r="AN177" s="268">
        <f t="shared" si="14"/>
        <v>155179.07</v>
      </c>
      <c r="AO177" s="292">
        <f t="shared" si="15"/>
        <v>810280.40999999992</v>
      </c>
      <c r="AP177" s="287">
        <f t="shared" si="16"/>
        <v>2584390.87</v>
      </c>
      <c r="AQ177" s="295">
        <f t="shared" si="17"/>
        <v>2701428.7800000003</v>
      </c>
      <c r="AR177" s="269">
        <f t="shared" si="18"/>
        <v>-117037.91000000015</v>
      </c>
      <c r="AS177" s="301" t="s">
        <v>18</v>
      </c>
    </row>
    <row r="178" spans="1:45" s="304" customFormat="1" ht="15.75" thickBot="1" x14ac:dyDescent="0.3">
      <c r="A178" s="257" t="s">
        <v>333</v>
      </c>
      <c r="B178" s="257" t="s">
        <v>50</v>
      </c>
      <c r="C178" s="296">
        <v>4653</v>
      </c>
      <c r="D178" s="297" t="s">
        <v>979</v>
      </c>
      <c r="E178" s="252" t="s">
        <v>2752</v>
      </c>
      <c r="F178" s="89">
        <v>1058648.71</v>
      </c>
      <c r="G178" s="89">
        <v>4003</v>
      </c>
      <c r="H178" s="89">
        <v>161350.04</v>
      </c>
      <c r="I178" s="89"/>
      <c r="J178" s="252"/>
      <c r="K178" s="252">
        <v>9354679.5099999998</v>
      </c>
      <c r="L178" s="252">
        <v>2569871.06</v>
      </c>
      <c r="M178" s="252"/>
      <c r="N178" s="252"/>
      <c r="O178" s="232">
        <v>26236.54</v>
      </c>
      <c r="P178" s="232">
        <v>133507.91</v>
      </c>
      <c r="Q178" s="232"/>
      <c r="R178" s="232">
        <v>144.56</v>
      </c>
      <c r="S178" s="252"/>
      <c r="T178" s="252"/>
      <c r="U178" s="252">
        <v>104204.56</v>
      </c>
      <c r="V178" s="252">
        <v>2917750.69</v>
      </c>
      <c r="W178" s="73"/>
      <c r="X178" s="73">
        <v>1831107.36</v>
      </c>
      <c r="Y178" s="73">
        <v>1194462.68</v>
      </c>
      <c r="Z178" s="73">
        <v>719.41</v>
      </c>
      <c r="AA178" s="73"/>
      <c r="AB178" s="73">
        <v>2237694</v>
      </c>
      <c r="AC178" s="73"/>
      <c r="AD178" s="73">
        <v>18040</v>
      </c>
      <c r="AE178" s="90">
        <v>3012020</v>
      </c>
      <c r="AF178" s="90">
        <v>88650</v>
      </c>
      <c r="AG178" s="90"/>
      <c r="AH178" s="90">
        <v>1285651.72</v>
      </c>
      <c r="AI178" s="90">
        <v>1473451.8</v>
      </c>
      <c r="AJ178" s="90"/>
      <c r="AK178" s="90">
        <v>479198.43</v>
      </c>
      <c r="AL178" s="90"/>
      <c r="AM178" s="267">
        <f t="shared" si="13"/>
        <v>1224001.75</v>
      </c>
      <c r="AN178" s="268">
        <f t="shared" si="14"/>
        <v>159889.01</v>
      </c>
      <c r="AO178" s="292">
        <f t="shared" si="15"/>
        <v>1064112.74</v>
      </c>
      <c r="AP178" s="287">
        <f t="shared" si="16"/>
        <v>5282023.45</v>
      </c>
      <c r="AQ178" s="295">
        <f t="shared" si="17"/>
        <v>6338971.9499999993</v>
      </c>
      <c r="AR178" s="302">
        <f t="shared" si="18"/>
        <v>-1056948.4999999991</v>
      </c>
      <c r="AS178" s="303"/>
    </row>
    <row r="179" spans="1:45" ht="15.75" thickBot="1" x14ac:dyDescent="0.3">
      <c r="A179" s="257" t="s">
        <v>333</v>
      </c>
      <c r="B179" s="257" t="s">
        <v>50</v>
      </c>
      <c r="C179" s="296">
        <v>4479</v>
      </c>
      <c r="D179" s="297" t="s">
        <v>980</v>
      </c>
      <c r="E179" s="252" t="s">
        <v>19</v>
      </c>
      <c r="F179" s="89">
        <v>1194484.21</v>
      </c>
      <c r="G179" s="89">
        <v>23627.55</v>
      </c>
      <c r="H179" s="89">
        <v>63958.86</v>
      </c>
      <c r="K179" s="252">
        <v>197231.48</v>
      </c>
      <c r="L179" s="252">
        <v>227890.71</v>
      </c>
      <c r="O179" s="232">
        <v>0</v>
      </c>
      <c r="P179" s="232">
        <v>32898.6</v>
      </c>
      <c r="Q179" s="232">
        <v>65000</v>
      </c>
      <c r="R179" s="232">
        <v>666.4</v>
      </c>
      <c r="S179" s="252">
        <v>215000</v>
      </c>
      <c r="U179" s="252">
        <v>88947.48</v>
      </c>
      <c r="V179" s="252">
        <v>3101018.9</v>
      </c>
      <c r="X179" s="73">
        <v>966807.54</v>
      </c>
      <c r="Y179" s="73">
        <v>1000000</v>
      </c>
      <c r="Z179" s="73">
        <v>445.4</v>
      </c>
      <c r="AD179" s="73">
        <v>6000</v>
      </c>
      <c r="AE179" s="90">
        <v>292600</v>
      </c>
      <c r="AF179" s="90">
        <v>11320</v>
      </c>
      <c r="AH179" s="90">
        <v>567212.22</v>
      </c>
      <c r="AI179" s="90">
        <v>233331.14</v>
      </c>
      <c r="AM179" s="267">
        <f t="shared" si="13"/>
        <v>1282070.6200000001</v>
      </c>
      <c r="AN179" s="268">
        <f t="shared" si="14"/>
        <v>98565</v>
      </c>
      <c r="AO179" s="292">
        <f t="shared" si="15"/>
        <v>1183505.6200000001</v>
      </c>
      <c r="AP179" s="287">
        <f t="shared" si="16"/>
        <v>1973252.94</v>
      </c>
      <c r="AQ179" s="295">
        <f t="shared" si="17"/>
        <v>1104463.3599999999</v>
      </c>
      <c r="AR179" s="269">
        <f t="shared" si="18"/>
        <v>868789.58000000007</v>
      </c>
      <c r="AS179" s="305" t="s">
        <v>19</v>
      </c>
    </row>
    <row r="180" spans="1:45" ht="15.75" thickBot="1" x14ac:dyDescent="0.3">
      <c r="A180" s="257" t="s">
        <v>333</v>
      </c>
      <c r="B180" s="257" t="s">
        <v>50</v>
      </c>
      <c r="C180" s="296">
        <v>5054</v>
      </c>
      <c r="D180" s="297" t="s">
        <v>981</v>
      </c>
      <c r="E180" s="252" t="s">
        <v>20</v>
      </c>
      <c r="F180" s="89">
        <v>1018601.04</v>
      </c>
      <c r="G180" s="89">
        <v>26706.7</v>
      </c>
      <c r="H180" s="89">
        <v>230710.5</v>
      </c>
      <c r="K180" s="252">
        <v>57319.42</v>
      </c>
      <c r="L180" s="252">
        <v>814919.51</v>
      </c>
      <c r="P180" s="232">
        <v>41835.26</v>
      </c>
      <c r="Q180" s="232">
        <v>74960</v>
      </c>
      <c r="R180" s="232">
        <v>10000</v>
      </c>
      <c r="U180" s="252">
        <v>337180.58</v>
      </c>
      <c r="V180" s="252">
        <v>254405.43</v>
      </c>
      <c r="X180" s="73">
        <v>1995871.35</v>
      </c>
      <c r="Z180" s="73">
        <v>1139.53</v>
      </c>
      <c r="AB180" s="73">
        <v>1146803.3999999999</v>
      </c>
      <c r="AD180" s="73">
        <v>87600</v>
      </c>
      <c r="AE180" s="90">
        <v>1820733.4</v>
      </c>
      <c r="AH180" s="90">
        <v>579440.52</v>
      </c>
      <c r="AI180" s="90">
        <v>202830.7</v>
      </c>
      <c r="AM180" s="267">
        <f t="shared" si="13"/>
        <v>1276018.24</v>
      </c>
      <c r="AN180" s="268">
        <f t="shared" si="14"/>
        <v>126795.26000000001</v>
      </c>
      <c r="AO180" s="292">
        <f t="shared" si="15"/>
        <v>1149222.98</v>
      </c>
      <c r="AP180" s="287">
        <f t="shared" si="16"/>
        <v>3231414.2800000003</v>
      </c>
      <c r="AQ180" s="295">
        <f t="shared" si="17"/>
        <v>2603004.62</v>
      </c>
      <c r="AR180" s="269">
        <f t="shared" si="18"/>
        <v>628409.66000000015</v>
      </c>
      <c r="AS180" s="301" t="s">
        <v>20</v>
      </c>
    </row>
    <row r="181" spans="1:45" ht="15.75" thickBot="1" x14ac:dyDescent="0.3">
      <c r="A181" s="257" t="s">
        <v>333</v>
      </c>
      <c r="B181" s="257" t="s">
        <v>50</v>
      </c>
      <c r="C181" s="296">
        <v>5698</v>
      </c>
      <c r="D181" s="297" t="s">
        <v>982</v>
      </c>
      <c r="E181" s="252" t="s">
        <v>21</v>
      </c>
      <c r="F181" s="89">
        <v>1011168.98</v>
      </c>
      <c r="G181" s="89">
        <v>52491.5</v>
      </c>
      <c r="H181" s="89">
        <v>126251.23</v>
      </c>
      <c r="K181" s="252">
        <v>1341209.56</v>
      </c>
      <c r="L181" s="252">
        <v>294345.21000000002</v>
      </c>
      <c r="O181" s="232">
        <v>2700</v>
      </c>
      <c r="P181" s="232">
        <v>79719.600000000006</v>
      </c>
      <c r="Q181" s="232">
        <v>118960</v>
      </c>
      <c r="R181" s="232">
        <v>110092.8</v>
      </c>
      <c r="U181" s="252">
        <v>359552.37</v>
      </c>
      <c r="V181" s="252">
        <v>4470863.96</v>
      </c>
      <c r="X181" s="73">
        <v>2748724.75</v>
      </c>
      <c r="Z181" s="73">
        <v>985.7</v>
      </c>
      <c r="AB181" s="73">
        <v>1688917.11</v>
      </c>
      <c r="AD181" s="73">
        <v>96800</v>
      </c>
      <c r="AE181" s="90">
        <v>2360877.11</v>
      </c>
      <c r="AF181" s="90">
        <v>4240</v>
      </c>
      <c r="AH181" s="90">
        <v>564195.98</v>
      </c>
      <c r="AI181" s="90">
        <v>125852.3</v>
      </c>
      <c r="AM181" s="267">
        <f t="shared" si="13"/>
        <v>1189911.71</v>
      </c>
      <c r="AN181" s="268">
        <f t="shared" si="14"/>
        <v>311472.40000000002</v>
      </c>
      <c r="AO181" s="292">
        <f t="shared" si="15"/>
        <v>878439.30999999994</v>
      </c>
      <c r="AP181" s="287">
        <f t="shared" si="16"/>
        <v>4535427.5600000005</v>
      </c>
      <c r="AQ181" s="295">
        <f t="shared" si="17"/>
        <v>3055165.3899999997</v>
      </c>
      <c r="AR181" s="269">
        <f t="shared" si="18"/>
        <v>1480262.1700000009</v>
      </c>
      <c r="AS181" s="301" t="s">
        <v>21</v>
      </c>
    </row>
    <row r="182" spans="1:45" ht="15.75" thickBot="1" x14ac:dyDescent="0.3">
      <c r="A182" s="257" t="s">
        <v>333</v>
      </c>
      <c r="B182" s="257" t="s">
        <v>50</v>
      </c>
      <c r="C182" s="296">
        <v>5218</v>
      </c>
      <c r="D182" s="297" t="s">
        <v>983</v>
      </c>
      <c r="E182" s="252" t="s">
        <v>22</v>
      </c>
      <c r="F182" s="89">
        <v>949783.03</v>
      </c>
      <c r="G182" s="89">
        <v>31491</v>
      </c>
      <c r="H182" s="89">
        <v>188806.65</v>
      </c>
      <c r="K182" s="252">
        <v>81840.039999999994</v>
      </c>
      <c r="L182" s="252">
        <v>151182.85</v>
      </c>
      <c r="O182" s="232">
        <v>13448</v>
      </c>
      <c r="P182" s="232">
        <v>155504.01999999999</v>
      </c>
      <c r="Q182" s="232">
        <v>68000</v>
      </c>
      <c r="R182" s="232">
        <v>13779.62</v>
      </c>
      <c r="U182" s="252">
        <v>-398988.77</v>
      </c>
      <c r="V182" s="252">
        <v>1315785.06</v>
      </c>
      <c r="X182" s="73">
        <v>1718010.37</v>
      </c>
      <c r="Z182" s="73">
        <v>1079.94</v>
      </c>
      <c r="AB182" s="73">
        <v>1765998.4</v>
      </c>
      <c r="AD182" s="73">
        <v>90000</v>
      </c>
      <c r="AE182" s="90">
        <v>2297627.4</v>
      </c>
      <c r="AH182" s="90">
        <v>819505.92</v>
      </c>
      <c r="AI182" s="90">
        <v>164102.56</v>
      </c>
      <c r="AM182" s="267">
        <f t="shared" si="13"/>
        <v>1170080.68</v>
      </c>
      <c r="AN182" s="268">
        <f t="shared" si="14"/>
        <v>250731.63999999998</v>
      </c>
      <c r="AO182" s="292">
        <f t="shared" si="15"/>
        <v>919349.03999999992</v>
      </c>
      <c r="AP182" s="287">
        <f t="shared" si="16"/>
        <v>3575088.71</v>
      </c>
      <c r="AQ182" s="295">
        <f t="shared" si="17"/>
        <v>3281235.88</v>
      </c>
      <c r="AR182" s="269">
        <f t="shared" si="18"/>
        <v>293852.83000000007</v>
      </c>
      <c r="AS182" s="301" t="s">
        <v>22</v>
      </c>
    </row>
    <row r="183" spans="1:45" ht="15.75" thickBot="1" x14ac:dyDescent="0.3">
      <c r="A183" s="257" t="s">
        <v>333</v>
      </c>
      <c r="B183" s="257" t="s">
        <v>50</v>
      </c>
      <c r="C183" s="296">
        <v>6468</v>
      </c>
      <c r="D183" s="297" t="s">
        <v>984</v>
      </c>
      <c r="E183" s="252" t="s">
        <v>23</v>
      </c>
      <c r="F183" s="89">
        <v>1126308.17</v>
      </c>
      <c r="G183" s="89">
        <v>5100.75</v>
      </c>
      <c r="H183" s="89">
        <v>271427.61</v>
      </c>
      <c r="K183" s="252">
        <v>889292.1</v>
      </c>
      <c r="L183" s="252">
        <v>382684.51</v>
      </c>
      <c r="O183" s="232">
        <v>1500</v>
      </c>
      <c r="P183" s="232">
        <v>65513.87</v>
      </c>
      <c r="Q183" s="232">
        <v>151225</v>
      </c>
      <c r="R183" s="232">
        <v>52148.69</v>
      </c>
      <c r="U183" s="252">
        <v>342193.35</v>
      </c>
      <c r="V183" s="252">
        <v>1137972.49</v>
      </c>
      <c r="X183" s="73">
        <v>1829021.99</v>
      </c>
      <c r="Y183" s="73">
        <v>148255</v>
      </c>
      <c r="Z183" s="73">
        <v>1545.45</v>
      </c>
      <c r="AB183" s="73">
        <v>1217083.3600000001</v>
      </c>
      <c r="AD183" s="73">
        <v>84000</v>
      </c>
      <c r="AE183" s="90">
        <v>1873723.36</v>
      </c>
      <c r="AF183" s="90">
        <v>380</v>
      </c>
      <c r="AH183" s="90">
        <v>988922.14</v>
      </c>
      <c r="AI183" s="90">
        <v>176060.65</v>
      </c>
      <c r="AL183" s="90">
        <v>171750</v>
      </c>
      <c r="AM183" s="267">
        <f t="shared" si="13"/>
        <v>1402836.5299999998</v>
      </c>
      <c r="AN183" s="268">
        <f t="shared" si="14"/>
        <v>270387.56</v>
      </c>
      <c r="AO183" s="292">
        <f t="shared" si="15"/>
        <v>1132448.9699999997</v>
      </c>
      <c r="AP183" s="287">
        <f t="shared" si="16"/>
        <v>3279905.8</v>
      </c>
      <c r="AQ183" s="295">
        <f t="shared" si="17"/>
        <v>3210836.15</v>
      </c>
      <c r="AR183" s="269">
        <f t="shared" si="18"/>
        <v>69069.649999999907</v>
      </c>
      <c r="AS183" s="301" t="s">
        <v>23</v>
      </c>
    </row>
    <row r="184" spans="1:45" ht="15.75" thickBot="1" x14ac:dyDescent="0.3">
      <c r="A184" s="257" t="s">
        <v>333</v>
      </c>
      <c r="B184" s="257" t="s">
        <v>50</v>
      </c>
      <c r="C184" s="296">
        <v>8206</v>
      </c>
      <c r="D184" s="297" t="s">
        <v>985</v>
      </c>
      <c r="E184" s="252" t="s">
        <v>24</v>
      </c>
      <c r="F184" s="89">
        <v>2033382.16</v>
      </c>
      <c r="G184" s="89">
        <v>47092.49</v>
      </c>
      <c r="H184" s="89">
        <v>108579.53</v>
      </c>
      <c r="K184" s="252">
        <v>1840074.18</v>
      </c>
      <c r="L184" s="252">
        <v>649793.43999999994</v>
      </c>
      <c r="O184" s="232">
        <v>5170</v>
      </c>
      <c r="P184" s="232">
        <v>82353.38</v>
      </c>
      <c r="Q184" s="232">
        <v>13000</v>
      </c>
      <c r="R184" s="232">
        <v>10514.59</v>
      </c>
      <c r="U184" s="252">
        <v>850704.83</v>
      </c>
      <c r="V184" s="252">
        <v>1899168.01</v>
      </c>
      <c r="X184" s="73">
        <v>3058898.05</v>
      </c>
      <c r="Z184" s="73">
        <v>2276.1</v>
      </c>
      <c r="AB184" s="73">
        <v>765640.8</v>
      </c>
      <c r="AD184" s="73">
        <v>106800</v>
      </c>
      <c r="AE184" s="90">
        <v>1588600.8</v>
      </c>
      <c r="AF184" s="90">
        <v>12210</v>
      </c>
      <c r="AH184" s="90">
        <v>1147831.8899999999</v>
      </c>
      <c r="AI184" s="90">
        <v>245180.85</v>
      </c>
      <c r="AM184" s="267">
        <f t="shared" si="13"/>
        <v>2189054.1799999997</v>
      </c>
      <c r="AN184" s="268">
        <f t="shared" si="14"/>
        <v>111037.97</v>
      </c>
      <c r="AO184" s="292">
        <f t="shared" si="15"/>
        <v>2078016.2099999997</v>
      </c>
      <c r="AP184" s="287">
        <f t="shared" si="16"/>
        <v>3933614.95</v>
      </c>
      <c r="AQ184" s="295">
        <f t="shared" si="17"/>
        <v>2993823.54</v>
      </c>
      <c r="AR184" s="269">
        <f t="shared" si="18"/>
        <v>939791.41000000015</v>
      </c>
      <c r="AS184" s="301" t="s">
        <v>24</v>
      </c>
    </row>
    <row r="185" spans="1:45" ht="15.75" thickBot="1" x14ac:dyDescent="0.3">
      <c r="A185" s="257" t="s">
        <v>333</v>
      </c>
      <c r="B185" s="257" t="s">
        <v>50</v>
      </c>
      <c r="C185" s="296">
        <v>4682</v>
      </c>
      <c r="D185" s="297" t="s">
        <v>986</v>
      </c>
      <c r="E185" s="252" t="s">
        <v>25</v>
      </c>
      <c r="F185" s="89">
        <v>348784.05</v>
      </c>
      <c r="G185" s="89">
        <v>21120.61</v>
      </c>
      <c r="H185" s="89">
        <v>222852</v>
      </c>
      <c r="K185" s="252">
        <v>1704918.44</v>
      </c>
      <c r="L185" s="252">
        <v>285157.34999999998</v>
      </c>
      <c r="O185" s="232">
        <v>26420</v>
      </c>
      <c r="P185" s="232">
        <v>73519.8</v>
      </c>
      <c r="Q185" s="232">
        <v>15120</v>
      </c>
      <c r="R185" s="232">
        <v>10830.76</v>
      </c>
      <c r="U185" s="252">
        <v>175249.57</v>
      </c>
      <c r="V185" s="252">
        <v>4128965.53</v>
      </c>
      <c r="X185" s="73">
        <v>1451743.35</v>
      </c>
      <c r="Y185" s="73">
        <v>260000</v>
      </c>
      <c r="Z185" s="73">
        <v>825.62</v>
      </c>
      <c r="AB185" s="73">
        <v>632170</v>
      </c>
      <c r="AD185" s="73">
        <v>978400</v>
      </c>
      <c r="AE185" s="90">
        <v>1147280</v>
      </c>
      <c r="AF185" s="90">
        <v>1680</v>
      </c>
      <c r="AH185" s="90">
        <v>972152.37</v>
      </c>
      <c r="AI185" s="90">
        <v>143220.19</v>
      </c>
      <c r="AM185" s="267">
        <f t="shared" si="13"/>
        <v>592756.65999999992</v>
      </c>
      <c r="AN185" s="268">
        <f t="shared" si="14"/>
        <v>125890.56</v>
      </c>
      <c r="AO185" s="292">
        <f t="shared" si="15"/>
        <v>466866.09999999992</v>
      </c>
      <c r="AP185" s="287">
        <f t="shared" si="16"/>
        <v>3323138.97</v>
      </c>
      <c r="AQ185" s="295">
        <f t="shared" si="17"/>
        <v>2264332.56</v>
      </c>
      <c r="AR185" s="269">
        <f t="shared" si="18"/>
        <v>1058806.4100000001</v>
      </c>
      <c r="AS185" s="301" t="s">
        <v>25</v>
      </c>
    </row>
    <row r="186" spans="1:45" ht="15.75" thickBot="1" x14ac:dyDescent="0.3">
      <c r="A186" s="257" t="s">
        <v>333</v>
      </c>
      <c r="B186" s="257" t="s">
        <v>50</v>
      </c>
      <c r="C186" s="296">
        <v>5558</v>
      </c>
      <c r="D186" s="297" t="s">
        <v>987</v>
      </c>
      <c r="E186" s="252" t="s">
        <v>26</v>
      </c>
      <c r="F186" s="89">
        <v>565763.69999999995</v>
      </c>
      <c r="G186" s="89">
        <v>17419.400000000001</v>
      </c>
      <c r="H186" s="89">
        <v>194479.77</v>
      </c>
      <c r="K186" s="252">
        <v>260860.36</v>
      </c>
      <c r="L186" s="252">
        <v>598984.64</v>
      </c>
      <c r="O186" s="232">
        <v>0</v>
      </c>
      <c r="P186" s="232">
        <v>65424.6</v>
      </c>
      <c r="Q186" s="232">
        <v>31900</v>
      </c>
      <c r="R186" s="232">
        <v>12300.4</v>
      </c>
      <c r="S186" s="252">
        <v>37200</v>
      </c>
      <c r="U186" s="252">
        <v>318617.68</v>
      </c>
      <c r="V186" s="252">
        <v>1898710.57</v>
      </c>
      <c r="X186" s="73">
        <v>1785021.14</v>
      </c>
      <c r="Y186" s="73">
        <v>112040</v>
      </c>
      <c r="Z186" s="73">
        <v>936.99</v>
      </c>
      <c r="AB186" s="73">
        <v>1391009.5</v>
      </c>
      <c r="AD186" s="73">
        <v>45000</v>
      </c>
      <c r="AE186" s="90">
        <v>1950989.5</v>
      </c>
      <c r="AF186" s="90">
        <v>7850</v>
      </c>
      <c r="AH186" s="90">
        <v>695462.07</v>
      </c>
      <c r="AI186" s="90">
        <v>93098.11</v>
      </c>
      <c r="AM186" s="267">
        <f t="shared" si="13"/>
        <v>777662.87</v>
      </c>
      <c r="AN186" s="268">
        <f t="shared" si="14"/>
        <v>109625</v>
      </c>
      <c r="AO186" s="292">
        <f t="shared" si="15"/>
        <v>668037.87</v>
      </c>
      <c r="AP186" s="287">
        <f t="shared" si="16"/>
        <v>3334007.63</v>
      </c>
      <c r="AQ186" s="295">
        <f t="shared" si="17"/>
        <v>2747399.6799999997</v>
      </c>
      <c r="AR186" s="269">
        <f t="shared" si="18"/>
        <v>586607.95000000019</v>
      </c>
      <c r="AS186" s="301" t="s">
        <v>26</v>
      </c>
    </row>
    <row r="187" spans="1:45" ht="15.75" thickBot="1" x14ac:dyDescent="0.3">
      <c r="A187" s="257" t="s">
        <v>333</v>
      </c>
      <c r="B187" s="257" t="s">
        <v>50</v>
      </c>
      <c r="C187" s="296">
        <v>4731</v>
      </c>
      <c r="D187" s="297" t="s">
        <v>988</v>
      </c>
      <c r="E187" s="252" t="s">
        <v>27</v>
      </c>
      <c r="F187" s="89">
        <v>552238.5</v>
      </c>
      <c r="G187" s="89">
        <v>6967.16</v>
      </c>
      <c r="H187" s="89">
        <v>68275.740000000005</v>
      </c>
      <c r="K187" s="252">
        <v>167696.03</v>
      </c>
      <c r="L187" s="252">
        <v>619824.57999999996</v>
      </c>
      <c r="O187" s="232">
        <v>7500</v>
      </c>
      <c r="P187" s="232">
        <v>64679.38</v>
      </c>
      <c r="R187" s="232">
        <v>14178.1</v>
      </c>
      <c r="U187" s="252">
        <v>-651194.34</v>
      </c>
      <c r="V187" s="252">
        <v>2242933.0699999998</v>
      </c>
      <c r="X187" s="73">
        <v>1367212.12</v>
      </c>
      <c r="Z187" s="73">
        <v>762.7</v>
      </c>
      <c r="AB187" s="73">
        <v>1166968.3999999999</v>
      </c>
      <c r="AD187" s="73">
        <v>91200</v>
      </c>
      <c r="AE187" s="90">
        <v>1722626.4</v>
      </c>
      <c r="AF187" s="90">
        <v>4625</v>
      </c>
      <c r="AH187" s="90">
        <v>741350.67</v>
      </c>
      <c r="AI187" s="90">
        <v>220760.6</v>
      </c>
      <c r="AK187" s="90">
        <v>87451.8</v>
      </c>
      <c r="AM187" s="267">
        <f t="shared" si="13"/>
        <v>627481.4</v>
      </c>
      <c r="AN187" s="268">
        <f t="shared" si="14"/>
        <v>86357.48000000001</v>
      </c>
      <c r="AO187" s="292">
        <f t="shared" si="15"/>
        <v>541123.92000000004</v>
      </c>
      <c r="AP187" s="287">
        <f t="shared" si="16"/>
        <v>2626143.2199999997</v>
      </c>
      <c r="AQ187" s="295">
        <f t="shared" si="17"/>
        <v>2776814.4699999997</v>
      </c>
      <c r="AR187" s="269">
        <f t="shared" si="18"/>
        <v>-150671.25</v>
      </c>
      <c r="AS187" s="301" t="s">
        <v>27</v>
      </c>
    </row>
    <row r="188" spans="1:45" ht="15.75" thickBot="1" x14ac:dyDescent="0.3">
      <c r="A188" s="257" t="s">
        <v>333</v>
      </c>
      <c r="B188" s="257" t="s">
        <v>50</v>
      </c>
      <c r="C188" s="296">
        <v>3338</v>
      </c>
      <c r="D188" s="297" t="s">
        <v>989</v>
      </c>
      <c r="E188" s="252" t="s">
        <v>2794</v>
      </c>
      <c r="F188" s="89">
        <v>151013.43</v>
      </c>
      <c r="G188" s="89">
        <v>22262.5</v>
      </c>
      <c r="H188" s="89">
        <v>128731.22</v>
      </c>
      <c r="K188" s="252">
        <v>803036.35</v>
      </c>
      <c r="L188" s="252">
        <v>383642.56</v>
      </c>
      <c r="O188" s="232">
        <v>22085</v>
      </c>
      <c r="P188" s="232">
        <v>58129.82</v>
      </c>
      <c r="Q188" s="232">
        <v>2720</v>
      </c>
      <c r="R188" s="232">
        <v>11962.61</v>
      </c>
      <c r="U188" s="252">
        <v>111278.68</v>
      </c>
      <c r="V188" s="252">
        <v>3605471.06</v>
      </c>
      <c r="X188" s="73">
        <v>1296582.26</v>
      </c>
      <c r="Z188" s="73">
        <v>347.23</v>
      </c>
      <c r="AB188" s="73">
        <v>845680</v>
      </c>
      <c r="AD188" s="73">
        <v>70800</v>
      </c>
      <c r="AE188" s="90">
        <v>1462880</v>
      </c>
      <c r="AF188" s="90">
        <v>4130</v>
      </c>
      <c r="AH188" s="90">
        <v>645196.01</v>
      </c>
      <c r="AI188" s="90">
        <v>223787.22</v>
      </c>
      <c r="AM188" s="267">
        <f t="shared" si="13"/>
        <v>302007.15000000002</v>
      </c>
      <c r="AN188" s="268">
        <f t="shared" si="14"/>
        <v>94897.430000000008</v>
      </c>
      <c r="AO188" s="292">
        <f t="shared" si="15"/>
        <v>207109.72000000003</v>
      </c>
      <c r="AP188" s="287">
        <f t="shared" si="16"/>
        <v>2213409.4900000002</v>
      </c>
      <c r="AQ188" s="295">
        <f t="shared" si="17"/>
        <v>2335993.23</v>
      </c>
      <c r="AR188" s="269">
        <f t="shared" si="18"/>
        <v>-122583.73999999976</v>
      </c>
      <c r="AS188" s="301" t="s">
        <v>28</v>
      </c>
    </row>
    <row r="189" spans="1:45" s="295" customFormat="1" ht="15" thickBot="1" x14ac:dyDescent="0.25">
      <c r="A189" s="257" t="s">
        <v>333</v>
      </c>
      <c r="B189" s="257" t="s">
        <v>50</v>
      </c>
      <c r="C189" s="296">
        <v>6544</v>
      </c>
      <c r="D189" s="297" t="s">
        <v>990</v>
      </c>
      <c r="E189" s="252" t="s">
        <v>28</v>
      </c>
      <c r="F189" s="89">
        <v>1216441.31</v>
      </c>
      <c r="G189" s="89">
        <v>5597.49</v>
      </c>
      <c r="H189" s="89">
        <v>253545.93</v>
      </c>
      <c r="I189" s="89"/>
      <c r="J189" s="252"/>
      <c r="K189" s="252">
        <v>2001187.65</v>
      </c>
      <c r="L189" s="252">
        <v>389147.62</v>
      </c>
      <c r="M189" s="252"/>
      <c r="N189" s="252"/>
      <c r="O189" s="232">
        <v>1200</v>
      </c>
      <c r="P189" s="232">
        <v>75930.94</v>
      </c>
      <c r="Q189" s="232">
        <v>6000</v>
      </c>
      <c r="R189" s="232">
        <v>46296.75</v>
      </c>
      <c r="S189" s="252"/>
      <c r="T189" s="252"/>
      <c r="U189" s="252">
        <v>384122.99</v>
      </c>
      <c r="V189" s="252">
        <v>3600900</v>
      </c>
      <c r="W189" s="73"/>
      <c r="X189" s="73">
        <v>1982463.04</v>
      </c>
      <c r="Y189" s="73"/>
      <c r="Z189" s="73">
        <v>1210.92</v>
      </c>
      <c r="AA189" s="73"/>
      <c r="AB189" s="73">
        <v>1051168.6000000001</v>
      </c>
      <c r="AC189" s="73"/>
      <c r="AD189" s="73">
        <v>526850</v>
      </c>
      <c r="AE189" s="90">
        <v>1601907.6</v>
      </c>
      <c r="AF189" s="90">
        <v>370</v>
      </c>
      <c r="AG189" s="90"/>
      <c r="AH189" s="90">
        <v>733341.79</v>
      </c>
      <c r="AI189" s="90">
        <v>294276.68</v>
      </c>
      <c r="AJ189" s="90"/>
      <c r="AK189" s="90"/>
      <c r="AL189" s="90"/>
      <c r="AM189" s="267">
        <f t="shared" si="13"/>
        <v>1475584.73</v>
      </c>
      <c r="AN189" s="268">
        <f t="shared" si="14"/>
        <v>129427.69</v>
      </c>
      <c r="AO189" s="292">
        <f t="shared" si="15"/>
        <v>1346157.04</v>
      </c>
      <c r="AP189" s="287">
        <f t="shared" si="16"/>
        <v>3561692.56</v>
      </c>
      <c r="AQ189" s="295">
        <f t="shared" si="17"/>
        <v>2629896.0700000003</v>
      </c>
      <c r="AR189" s="269">
        <f t="shared" si="18"/>
        <v>931796.48999999976</v>
      </c>
      <c r="AS189" s="294"/>
    </row>
    <row r="190" spans="1:45" ht="15" thickBot="1" x14ac:dyDescent="0.25">
      <c r="A190" s="257" t="s">
        <v>334</v>
      </c>
      <c r="B190" s="257" t="s">
        <v>51</v>
      </c>
      <c r="C190" s="296">
        <v>2511</v>
      </c>
      <c r="D190" s="297" t="s">
        <v>991</v>
      </c>
      <c r="E190" s="252" t="s">
        <v>2753</v>
      </c>
      <c r="F190" s="89">
        <v>727061.42</v>
      </c>
      <c r="G190" s="89">
        <v>4106</v>
      </c>
      <c r="H190" s="89">
        <v>106631.13</v>
      </c>
      <c r="K190" s="252">
        <v>694006.08</v>
      </c>
      <c r="L190" s="252">
        <v>68006.91</v>
      </c>
      <c r="P190" s="232">
        <v>29871</v>
      </c>
      <c r="R190" s="232">
        <v>3750</v>
      </c>
      <c r="U190" s="252">
        <v>70666.070000000007</v>
      </c>
      <c r="V190" s="252">
        <v>2938659.03</v>
      </c>
      <c r="X190" s="73">
        <v>1020904.37</v>
      </c>
      <c r="Y190" s="73">
        <v>234130</v>
      </c>
      <c r="Z190" s="73">
        <v>701.62</v>
      </c>
      <c r="AB190" s="73">
        <v>1120697.5900000001</v>
      </c>
      <c r="AD190" s="73">
        <v>4500</v>
      </c>
      <c r="AE190" s="90">
        <v>1373626.59</v>
      </c>
      <c r="AH190" s="90">
        <v>324595.55</v>
      </c>
      <c r="AI190" s="90">
        <v>143695.12</v>
      </c>
      <c r="AM190" s="267">
        <f t="shared" si="13"/>
        <v>837798.55</v>
      </c>
      <c r="AN190" s="268">
        <f t="shared" si="14"/>
        <v>33621</v>
      </c>
      <c r="AO190" s="292">
        <f t="shared" si="15"/>
        <v>804177.55</v>
      </c>
      <c r="AP190" s="287">
        <f t="shared" si="16"/>
        <v>2380933.58</v>
      </c>
      <c r="AQ190" s="295">
        <f t="shared" si="17"/>
        <v>1841917.2600000002</v>
      </c>
      <c r="AR190" s="269">
        <f t="shared" si="18"/>
        <v>539016.31999999983</v>
      </c>
      <c r="AS190" s="295"/>
    </row>
    <row r="191" spans="1:45" ht="15" thickBot="1" x14ac:dyDescent="0.25">
      <c r="A191" s="257" t="s">
        <v>334</v>
      </c>
      <c r="B191" s="257" t="s">
        <v>51</v>
      </c>
      <c r="C191" s="296">
        <v>3129</v>
      </c>
      <c r="D191" s="297" t="s">
        <v>992</v>
      </c>
      <c r="E191" s="252" t="s">
        <v>2754</v>
      </c>
      <c r="F191" s="89">
        <v>311005.59999999998</v>
      </c>
      <c r="G191" s="89">
        <v>1275</v>
      </c>
      <c r="H191" s="89">
        <v>180588.23</v>
      </c>
      <c r="K191" s="252">
        <v>1784289.6</v>
      </c>
      <c r="L191" s="252">
        <v>616181.34</v>
      </c>
      <c r="P191" s="232">
        <v>58615.61</v>
      </c>
      <c r="R191" s="232">
        <v>1322.4</v>
      </c>
      <c r="U191" s="252">
        <v>15200</v>
      </c>
      <c r="V191" s="252">
        <v>309271.51</v>
      </c>
      <c r="X191" s="73">
        <v>1016493.27</v>
      </c>
      <c r="Z191" s="73">
        <v>953.16</v>
      </c>
      <c r="AB191" s="73">
        <v>999661</v>
      </c>
      <c r="AD191" s="73">
        <v>94500</v>
      </c>
      <c r="AE191" s="90">
        <v>1285681</v>
      </c>
      <c r="AH191" s="90">
        <v>424174.19</v>
      </c>
      <c r="AI191" s="90">
        <v>20522.919999999998</v>
      </c>
      <c r="AM191" s="267">
        <f t="shared" si="13"/>
        <v>492868.82999999996</v>
      </c>
      <c r="AN191" s="268">
        <f t="shared" si="14"/>
        <v>59938.01</v>
      </c>
      <c r="AO191" s="292">
        <f t="shared" si="15"/>
        <v>432930.81999999995</v>
      </c>
      <c r="AP191" s="287">
        <f t="shared" si="16"/>
        <v>2111607.4300000002</v>
      </c>
      <c r="AQ191" s="295">
        <f t="shared" si="17"/>
        <v>1730378.1099999999</v>
      </c>
      <c r="AR191" s="269">
        <f t="shared" si="18"/>
        <v>381229.3200000003</v>
      </c>
    </row>
    <row r="192" spans="1:45" ht="15" thickBot="1" x14ac:dyDescent="0.25">
      <c r="A192" s="257" t="s">
        <v>334</v>
      </c>
      <c r="B192" s="257" t="s">
        <v>51</v>
      </c>
      <c r="C192" s="296">
        <v>5633</v>
      </c>
      <c r="D192" s="297" t="s">
        <v>993</v>
      </c>
      <c r="E192" s="252" t="s">
        <v>2755</v>
      </c>
      <c r="F192" s="89">
        <v>435140.29</v>
      </c>
      <c r="G192" s="89">
        <v>2600</v>
      </c>
      <c r="H192" s="89">
        <v>83964.55</v>
      </c>
      <c r="K192" s="252">
        <v>2542761.92</v>
      </c>
      <c r="L192" s="252">
        <v>287582.11</v>
      </c>
      <c r="O192" s="232">
        <v>0</v>
      </c>
      <c r="P192" s="232">
        <v>58007</v>
      </c>
      <c r="R192" s="232">
        <v>30.84</v>
      </c>
      <c r="U192" s="252">
        <v>154894.44</v>
      </c>
      <c r="V192" s="252">
        <v>2920045.89</v>
      </c>
      <c r="X192" s="73">
        <v>1402157.86</v>
      </c>
      <c r="Z192" s="73">
        <v>427.89</v>
      </c>
      <c r="AB192" s="73">
        <v>1585876.65</v>
      </c>
      <c r="AD192" s="73">
        <v>17240</v>
      </c>
      <c r="AE192" s="90">
        <v>2058876.65</v>
      </c>
      <c r="AH192" s="90">
        <v>489226.17</v>
      </c>
      <c r="AI192" s="90">
        <v>284038.73</v>
      </c>
      <c r="AM192" s="267">
        <f t="shared" si="13"/>
        <v>521704.83999999997</v>
      </c>
      <c r="AN192" s="268">
        <f t="shared" si="14"/>
        <v>58037.84</v>
      </c>
      <c r="AO192" s="292">
        <f t="shared" si="15"/>
        <v>463667</v>
      </c>
      <c r="AP192" s="287">
        <f t="shared" si="16"/>
        <v>3005702.4</v>
      </c>
      <c r="AQ192" s="295">
        <f t="shared" si="17"/>
        <v>2832141.55</v>
      </c>
      <c r="AR192" s="269">
        <f t="shared" si="18"/>
        <v>173560.85000000009</v>
      </c>
    </row>
    <row r="193" spans="1:44" ht="15" thickBot="1" x14ac:dyDescent="0.25">
      <c r="A193" s="257" t="s">
        <v>334</v>
      </c>
      <c r="B193" s="257" t="s">
        <v>51</v>
      </c>
      <c r="C193" s="296">
        <v>1850</v>
      </c>
      <c r="D193" s="297" t="s">
        <v>994</v>
      </c>
      <c r="E193" s="252" t="s">
        <v>2756</v>
      </c>
      <c r="F193" s="89">
        <v>723189.04</v>
      </c>
      <c r="G193" s="89">
        <v>418</v>
      </c>
      <c r="H193" s="89">
        <v>82373.070000000007</v>
      </c>
      <c r="K193" s="252">
        <v>473509.19</v>
      </c>
      <c r="L193" s="252">
        <v>416407.82</v>
      </c>
      <c r="O193" s="232">
        <v>0</v>
      </c>
      <c r="P193" s="232">
        <v>35120</v>
      </c>
      <c r="R193" s="232">
        <v>0</v>
      </c>
      <c r="U193" s="252">
        <v>48312.09</v>
      </c>
      <c r="V193" s="252">
        <v>2662416.9900000002</v>
      </c>
      <c r="X193" s="73">
        <v>1031525.79</v>
      </c>
      <c r="Y193" s="73">
        <v>223874</v>
      </c>
      <c r="Z193" s="73">
        <v>873.43</v>
      </c>
      <c r="AB193" s="73">
        <v>622692</v>
      </c>
      <c r="AD193" s="73">
        <v>21000</v>
      </c>
      <c r="AE193" s="90">
        <v>880132</v>
      </c>
      <c r="AH193" s="90">
        <v>456025.74</v>
      </c>
      <c r="AI193" s="90">
        <v>119893.44</v>
      </c>
      <c r="AM193" s="267">
        <f t="shared" si="13"/>
        <v>805980.1100000001</v>
      </c>
      <c r="AN193" s="268">
        <f t="shared" si="14"/>
        <v>35120</v>
      </c>
      <c r="AO193" s="292">
        <f t="shared" si="15"/>
        <v>770860.1100000001</v>
      </c>
      <c r="AP193" s="287">
        <f t="shared" si="16"/>
        <v>1899965.22</v>
      </c>
      <c r="AQ193" s="295">
        <f t="shared" si="17"/>
        <v>1456051.18</v>
      </c>
      <c r="AR193" s="269">
        <f t="shared" si="18"/>
        <v>443914.04000000004</v>
      </c>
    </row>
    <row r="194" spans="1:44" ht="15" thickBot="1" x14ac:dyDescent="0.25">
      <c r="A194" s="257" t="s">
        <v>334</v>
      </c>
      <c r="B194" s="257" t="s">
        <v>51</v>
      </c>
      <c r="C194" s="296">
        <v>3330</v>
      </c>
      <c r="D194" s="297" t="s">
        <v>995</v>
      </c>
      <c r="E194" s="252" t="s">
        <v>2757</v>
      </c>
      <c r="F194" s="89">
        <v>1082183.83</v>
      </c>
      <c r="G194" s="89">
        <v>0</v>
      </c>
      <c r="H194" s="89">
        <v>40739.519999999997</v>
      </c>
      <c r="K194" s="252">
        <v>242943.95</v>
      </c>
      <c r="L194" s="252">
        <v>276750.7</v>
      </c>
      <c r="O194" s="232">
        <v>0</v>
      </c>
      <c r="P194" s="232">
        <v>45380</v>
      </c>
      <c r="R194" s="232">
        <v>754.81</v>
      </c>
      <c r="U194" s="252">
        <v>18000</v>
      </c>
      <c r="V194" s="252">
        <v>2577037.9500000002</v>
      </c>
      <c r="X194" s="73">
        <v>1395709.04</v>
      </c>
      <c r="Y194" s="73">
        <v>141330</v>
      </c>
      <c r="Z194" s="73">
        <v>1150.96</v>
      </c>
      <c r="AB194" s="73">
        <v>360535</v>
      </c>
      <c r="AE194" s="90">
        <v>819804</v>
      </c>
      <c r="AH194" s="90">
        <v>459848.04</v>
      </c>
      <c r="AI194" s="90">
        <v>125180.49</v>
      </c>
      <c r="AM194" s="267">
        <f t="shared" si="13"/>
        <v>1122923.3500000001</v>
      </c>
      <c r="AN194" s="268">
        <f t="shared" si="14"/>
        <v>46134.81</v>
      </c>
      <c r="AO194" s="292">
        <f t="shared" si="15"/>
        <v>1076788.54</v>
      </c>
      <c r="AP194" s="287">
        <f t="shared" si="16"/>
        <v>1898725</v>
      </c>
      <c r="AQ194" s="295">
        <f t="shared" si="17"/>
        <v>1404832.53</v>
      </c>
      <c r="AR194" s="269">
        <f t="shared" si="18"/>
        <v>493892.47</v>
      </c>
    </row>
    <row r="195" spans="1:44" ht="15" thickBot="1" x14ac:dyDescent="0.25">
      <c r="A195" s="257" t="s">
        <v>342</v>
      </c>
      <c r="B195" s="257" t="s">
        <v>52</v>
      </c>
      <c r="C195" s="296">
        <v>3397</v>
      </c>
      <c r="D195" s="297" t="s">
        <v>996</v>
      </c>
      <c r="E195" s="252" t="s">
        <v>2758</v>
      </c>
      <c r="F195" s="89">
        <v>1491801.48</v>
      </c>
      <c r="G195" s="89">
        <v>16980</v>
      </c>
      <c r="H195" s="89">
        <v>98122.32</v>
      </c>
      <c r="I195" s="89">
        <v>2032.96</v>
      </c>
      <c r="K195" s="252">
        <v>703180.89</v>
      </c>
      <c r="L195" s="252">
        <v>615380.46</v>
      </c>
      <c r="P195" s="232">
        <v>48050</v>
      </c>
      <c r="R195" s="232">
        <v>0</v>
      </c>
      <c r="U195" s="252">
        <v>554040.53</v>
      </c>
      <c r="V195" s="252">
        <v>2987149.95</v>
      </c>
      <c r="X195" s="73">
        <v>1413436.34</v>
      </c>
      <c r="Y195" s="73">
        <v>118032</v>
      </c>
      <c r="Z195" s="73">
        <v>1984.22</v>
      </c>
      <c r="AB195" s="73">
        <v>564080</v>
      </c>
      <c r="AD195" s="73">
        <v>78400</v>
      </c>
      <c r="AE195" s="90">
        <v>1032000</v>
      </c>
      <c r="AH195" s="90">
        <v>766756.56</v>
      </c>
      <c r="AI195" s="90">
        <v>240009.8</v>
      </c>
      <c r="AM195" s="267">
        <f t="shared" si="13"/>
        <v>1608936.76</v>
      </c>
      <c r="AN195" s="268">
        <f t="shared" si="14"/>
        <v>48050</v>
      </c>
      <c r="AO195" s="292">
        <f t="shared" si="15"/>
        <v>1560886.76</v>
      </c>
      <c r="AP195" s="287">
        <f t="shared" si="16"/>
        <v>2175932.56</v>
      </c>
      <c r="AQ195" s="295">
        <f t="shared" si="17"/>
        <v>2038766.36</v>
      </c>
      <c r="AR195" s="269">
        <f t="shared" si="18"/>
        <v>137166.19999999995</v>
      </c>
    </row>
    <row r="196" spans="1:44" ht="15" thickBot="1" x14ac:dyDescent="0.25">
      <c r="A196" s="257" t="s">
        <v>342</v>
      </c>
      <c r="B196" s="257" t="s">
        <v>52</v>
      </c>
      <c r="C196" s="296">
        <v>2599</v>
      </c>
      <c r="D196" s="297" t="s">
        <v>997</v>
      </c>
      <c r="E196" s="252" t="s">
        <v>2759</v>
      </c>
      <c r="F196" s="89">
        <v>985309.56</v>
      </c>
      <c r="G196" s="89">
        <v>31695.65</v>
      </c>
      <c r="H196" s="89">
        <v>174152.28</v>
      </c>
      <c r="K196" s="252">
        <v>3291863.71</v>
      </c>
      <c r="L196" s="252">
        <v>310790.53000000003</v>
      </c>
      <c r="O196" s="232">
        <v>0</v>
      </c>
      <c r="Q196" s="232">
        <v>51300</v>
      </c>
      <c r="R196" s="232">
        <v>2261.67</v>
      </c>
      <c r="U196" s="252">
        <v>178471.18</v>
      </c>
      <c r="V196" s="252">
        <v>2987149.95</v>
      </c>
      <c r="X196" s="73">
        <v>1137556.68</v>
      </c>
      <c r="Z196" s="73">
        <v>1433.48</v>
      </c>
      <c r="AB196" s="73">
        <v>1245600</v>
      </c>
      <c r="AE196" s="90">
        <v>1309343</v>
      </c>
      <c r="AH196" s="90">
        <v>631432.77</v>
      </c>
      <c r="AI196" s="90">
        <v>4724.72</v>
      </c>
      <c r="AM196" s="267">
        <f t="shared" ref="AM196:AM222" si="19">SUM(F196:I196)</f>
        <v>1191157.49</v>
      </c>
      <c r="AN196" s="268">
        <f t="shared" ref="AN196:AN222" si="20">SUM(O196:R196)</f>
        <v>53561.67</v>
      </c>
      <c r="AO196" s="292">
        <f t="shared" si="15"/>
        <v>1137595.82</v>
      </c>
      <c r="AP196" s="287">
        <f t="shared" si="16"/>
        <v>2384590.16</v>
      </c>
      <c r="AQ196" s="295">
        <f t="shared" si="17"/>
        <v>1945500.49</v>
      </c>
      <c r="AR196" s="269">
        <f t="shared" si="18"/>
        <v>439089.67000000016</v>
      </c>
    </row>
    <row r="197" spans="1:44" ht="15" thickBot="1" x14ac:dyDescent="0.25">
      <c r="A197" s="257" t="s">
        <v>342</v>
      </c>
      <c r="B197" s="257" t="s">
        <v>52</v>
      </c>
      <c r="C197" s="296">
        <v>3184</v>
      </c>
      <c r="D197" s="297" t="s">
        <v>998</v>
      </c>
      <c r="E197" s="252" t="s">
        <v>2760</v>
      </c>
      <c r="F197" s="89">
        <v>903976.62</v>
      </c>
      <c r="G197" s="89">
        <v>9833</v>
      </c>
      <c r="H197" s="89">
        <v>58782.25</v>
      </c>
      <c r="K197" s="252">
        <v>677430.74</v>
      </c>
      <c r="L197" s="252">
        <v>202458.15</v>
      </c>
      <c r="O197" s="232">
        <v>0</v>
      </c>
      <c r="P197" s="232">
        <v>30817</v>
      </c>
      <c r="R197" s="232">
        <v>1112.1500000000001</v>
      </c>
      <c r="U197" s="252">
        <v>321933.95</v>
      </c>
      <c r="V197" s="252">
        <v>2090614.96</v>
      </c>
      <c r="X197" s="73">
        <v>1133054.83</v>
      </c>
      <c r="Z197" s="73">
        <v>1506.82</v>
      </c>
      <c r="AB197" s="73">
        <v>1061652.7</v>
      </c>
      <c r="AD197" s="73">
        <v>62300</v>
      </c>
      <c r="AE197" s="90">
        <v>1490082.7</v>
      </c>
      <c r="AH197" s="90">
        <v>622881.77</v>
      </c>
      <c r="AI197" s="90">
        <v>135891.76</v>
      </c>
      <c r="AJ197" s="90">
        <v>0</v>
      </c>
      <c r="AM197" s="267">
        <f t="shared" si="19"/>
        <v>972591.87</v>
      </c>
      <c r="AN197" s="268">
        <f t="shared" si="20"/>
        <v>31929.15</v>
      </c>
      <c r="AO197" s="292">
        <f t="shared" ref="AO197:AO222" si="21">AM197-AN197</f>
        <v>940662.72</v>
      </c>
      <c r="AP197" s="287">
        <f t="shared" ref="AP197:AP222" si="22">SUM(W197:AD197)</f>
        <v>2258514.35</v>
      </c>
      <c r="AQ197" s="295">
        <f t="shared" ref="AQ197:AQ222" si="23">SUM(AE197:AL197)</f>
        <v>2248856.2299999995</v>
      </c>
      <c r="AR197" s="269">
        <f t="shared" ref="AR197:AR222" si="24">AP197-AQ197</f>
        <v>9658.1200000005774</v>
      </c>
    </row>
    <row r="198" spans="1:44" ht="15" thickBot="1" x14ac:dyDescent="0.25">
      <c r="A198" s="257" t="s">
        <v>342</v>
      </c>
      <c r="B198" s="257" t="s">
        <v>52</v>
      </c>
      <c r="C198" s="296">
        <v>4760</v>
      </c>
      <c r="D198" s="297" t="s">
        <v>999</v>
      </c>
      <c r="E198" s="252" t="s">
        <v>2761</v>
      </c>
      <c r="F198" s="89">
        <v>1230355.6599999999</v>
      </c>
      <c r="G198" s="89">
        <v>288718.38</v>
      </c>
      <c r="H198" s="89">
        <v>99608.51</v>
      </c>
      <c r="K198" s="252">
        <v>552729.49</v>
      </c>
      <c r="L198" s="252">
        <v>586992.14</v>
      </c>
      <c r="P198" s="232">
        <v>89070</v>
      </c>
      <c r="R198" s="232">
        <v>2546.1999999999998</v>
      </c>
      <c r="U198" s="252">
        <v>-40532.050000000003</v>
      </c>
      <c r="V198" s="252">
        <v>433496.95</v>
      </c>
      <c r="X198" s="73">
        <v>1842366.64</v>
      </c>
      <c r="Y198" s="73">
        <v>71600</v>
      </c>
      <c r="Z198" s="73">
        <v>1669.75</v>
      </c>
      <c r="AB198" s="73">
        <v>1065760</v>
      </c>
      <c r="AD198" s="73">
        <v>95900</v>
      </c>
      <c r="AE198" s="90">
        <v>1442235</v>
      </c>
      <c r="AF198" s="90">
        <v>4736</v>
      </c>
      <c r="AH198" s="90">
        <v>850623.01</v>
      </c>
      <c r="AI198" s="90">
        <v>150032.29999999999</v>
      </c>
      <c r="AM198" s="267">
        <f t="shared" si="19"/>
        <v>1618682.55</v>
      </c>
      <c r="AN198" s="268">
        <f t="shared" si="20"/>
        <v>91616.2</v>
      </c>
      <c r="AO198" s="292">
        <f t="shared" si="21"/>
        <v>1527066.35</v>
      </c>
      <c r="AP198" s="287">
        <f t="shared" si="22"/>
        <v>3077296.3899999997</v>
      </c>
      <c r="AQ198" s="295">
        <f t="shared" si="23"/>
        <v>2447626.3099999996</v>
      </c>
      <c r="AR198" s="269">
        <f t="shared" si="24"/>
        <v>629670.08000000007</v>
      </c>
    </row>
    <row r="199" spans="1:44" ht="15" thickBot="1" x14ac:dyDescent="0.25">
      <c r="A199" s="257" t="s">
        <v>345</v>
      </c>
      <c r="B199" s="257" t="s">
        <v>53</v>
      </c>
      <c r="C199" s="296">
        <v>3288</v>
      </c>
      <c r="D199" s="297" t="s">
        <v>1000</v>
      </c>
      <c r="E199" s="252" t="s">
        <v>2762</v>
      </c>
      <c r="F199" s="89">
        <v>763354.36</v>
      </c>
      <c r="G199" s="89">
        <v>0</v>
      </c>
      <c r="H199" s="89">
        <v>106326.89</v>
      </c>
      <c r="I199" s="89">
        <v>7374</v>
      </c>
      <c r="K199" s="252">
        <v>997584.08</v>
      </c>
      <c r="L199" s="252">
        <v>-673311.94</v>
      </c>
      <c r="O199" s="232">
        <v>38500</v>
      </c>
      <c r="P199" s="232">
        <v>109916.63</v>
      </c>
      <c r="Q199" s="232">
        <v>7640</v>
      </c>
      <c r="U199" s="252">
        <v>-1731260.95</v>
      </c>
      <c r="V199" s="252">
        <v>4047651.72</v>
      </c>
      <c r="X199" s="73">
        <v>537407.44999999995</v>
      </c>
      <c r="Z199" s="73">
        <v>1541.09</v>
      </c>
      <c r="AB199" s="73">
        <v>1065920</v>
      </c>
      <c r="AE199" s="90">
        <v>1266920</v>
      </c>
      <c r="AG199" s="90">
        <v>7744</v>
      </c>
      <c r="AH199" s="90">
        <v>401768.79</v>
      </c>
      <c r="AI199" s="90">
        <v>999916.48</v>
      </c>
      <c r="AM199" s="267">
        <f t="shared" si="19"/>
        <v>877055.25</v>
      </c>
      <c r="AN199" s="268">
        <f t="shared" si="20"/>
        <v>156056.63</v>
      </c>
      <c r="AO199" s="292">
        <f t="shared" si="21"/>
        <v>720998.62</v>
      </c>
      <c r="AP199" s="287">
        <f t="shared" si="22"/>
        <v>1604868.54</v>
      </c>
      <c r="AQ199" s="295">
        <f t="shared" si="23"/>
        <v>2676349.27</v>
      </c>
      <c r="AR199" s="269">
        <f t="shared" si="24"/>
        <v>-1071480.73</v>
      </c>
    </row>
    <row r="200" spans="1:44" ht="15" thickBot="1" x14ac:dyDescent="0.25">
      <c r="A200" s="257" t="s">
        <v>345</v>
      </c>
      <c r="B200" s="257" t="s">
        <v>53</v>
      </c>
      <c r="C200" s="296">
        <v>2561</v>
      </c>
      <c r="D200" s="297" t="s">
        <v>1001</v>
      </c>
      <c r="E200" s="252" t="s">
        <v>2763</v>
      </c>
      <c r="F200" s="89">
        <v>499559.25</v>
      </c>
      <c r="G200" s="89">
        <v>0</v>
      </c>
      <c r="H200" s="89">
        <v>80060.98</v>
      </c>
      <c r="I200" s="89">
        <v>0</v>
      </c>
      <c r="K200" s="252">
        <v>799169.23</v>
      </c>
      <c r="L200" s="252">
        <v>290947.34999999998</v>
      </c>
      <c r="O200" s="232">
        <v>3500</v>
      </c>
      <c r="P200" s="232">
        <v>85950.73</v>
      </c>
      <c r="U200" s="252">
        <v>875921.81</v>
      </c>
      <c r="V200" s="252">
        <v>769808.6</v>
      </c>
      <c r="X200" s="73">
        <v>681807.51</v>
      </c>
      <c r="Z200" s="73">
        <v>1000.18</v>
      </c>
      <c r="AB200" s="73">
        <v>797467</v>
      </c>
      <c r="AE200" s="90">
        <v>1079957</v>
      </c>
      <c r="AH200" s="90">
        <v>363251</v>
      </c>
      <c r="AI200" s="90">
        <v>120298.72</v>
      </c>
      <c r="AM200" s="267">
        <f t="shared" si="19"/>
        <v>579620.23</v>
      </c>
      <c r="AN200" s="268">
        <f t="shared" si="20"/>
        <v>89450.73</v>
      </c>
      <c r="AO200" s="292">
        <f t="shared" si="21"/>
        <v>490169.5</v>
      </c>
      <c r="AP200" s="287">
        <f t="shared" si="22"/>
        <v>1480274.69</v>
      </c>
      <c r="AQ200" s="295">
        <f t="shared" si="23"/>
        <v>1563506.72</v>
      </c>
      <c r="AR200" s="269">
        <f t="shared" si="24"/>
        <v>-83232.030000000028</v>
      </c>
    </row>
    <row r="201" spans="1:44" ht="15" thickBot="1" x14ac:dyDescent="0.25">
      <c r="A201" s="257" t="s">
        <v>345</v>
      </c>
      <c r="B201" s="257" t="s">
        <v>53</v>
      </c>
      <c r="C201" s="296">
        <v>3118</v>
      </c>
      <c r="D201" s="297" t="s">
        <v>1002</v>
      </c>
      <c r="E201" s="252" t="s">
        <v>2764</v>
      </c>
      <c r="F201" s="89">
        <v>315051.46000000002</v>
      </c>
      <c r="G201" s="89">
        <v>138759.38</v>
      </c>
      <c r="H201" s="89">
        <v>66703.94</v>
      </c>
      <c r="I201" s="89">
        <v>0</v>
      </c>
      <c r="K201" s="252">
        <v>970545.76</v>
      </c>
      <c r="L201" s="252">
        <v>169626.15</v>
      </c>
      <c r="O201" s="232">
        <v>8500</v>
      </c>
      <c r="P201" s="232">
        <v>25350</v>
      </c>
      <c r="Q201" s="232">
        <v>57679</v>
      </c>
      <c r="U201" s="252">
        <v>1838407.9</v>
      </c>
      <c r="X201" s="73">
        <v>760398.17</v>
      </c>
      <c r="Y201" s="73">
        <v>486480</v>
      </c>
      <c r="Z201" s="73">
        <v>636.15</v>
      </c>
      <c r="AB201" s="73">
        <v>818272</v>
      </c>
      <c r="AE201" s="90">
        <v>1252862</v>
      </c>
      <c r="AH201" s="90">
        <v>727403.97</v>
      </c>
      <c r="AI201" s="90">
        <v>108250</v>
      </c>
      <c r="AM201" s="267">
        <f t="shared" si="19"/>
        <v>520514.78</v>
      </c>
      <c r="AN201" s="268">
        <f t="shared" si="20"/>
        <v>91529</v>
      </c>
      <c r="AO201" s="292">
        <f t="shared" si="21"/>
        <v>428985.78</v>
      </c>
      <c r="AP201" s="287">
        <f t="shared" si="22"/>
        <v>2065786.3199999998</v>
      </c>
      <c r="AQ201" s="295">
        <f t="shared" si="23"/>
        <v>2088515.97</v>
      </c>
      <c r="AR201" s="269">
        <f t="shared" si="24"/>
        <v>-22729.65000000014</v>
      </c>
    </row>
    <row r="202" spans="1:44" ht="15" thickBot="1" x14ac:dyDescent="0.25">
      <c r="A202" s="257" t="s">
        <v>345</v>
      </c>
      <c r="B202" s="257" t="s">
        <v>53</v>
      </c>
      <c r="C202" s="296">
        <v>1408</v>
      </c>
      <c r="D202" s="297" t="s">
        <v>1003</v>
      </c>
      <c r="E202" s="252" t="s">
        <v>2765</v>
      </c>
      <c r="F202" s="89">
        <v>134791.69</v>
      </c>
      <c r="G202" s="89">
        <v>0</v>
      </c>
      <c r="H202" s="89">
        <v>36528.15</v>
      </c>
      <c r="I202" s="89">
        <v>0</v>
      </c>
      <c r="K202" s="252">
        <v>953698.44</v>
      </c>
      <c r="L202" s="252">
        <v>313761.64</v>
      </c>
      <c r="O202" s="232">
        <v>12900</v>
      </c>
      <c r="P202" s="232">
        <v>40000</v>
      </c>
      <c r="U202" s="252">
        <v>-537437.31000000006</v>
      </c>
      <c r="V202" s="252">
        <v>2464354.4300000002</v>
      </c>
      <c r="X202" s="73">
        <v>592345.18999999994</v>
      </c>
      <c r="Y202" s="73">
        <v>45000</v>
      </c>
      <c r="Z202" s="73">
        <v>470.54</v>
      </c>
      <c r="AB202" s="73">
        <v>657622</v>
      </c>
      <c r="AE202" s="90">
        <v>960302</v>
      </c>
      <c r="AH202" s="90">
        <v>295017.37</v>
      </c>
      <c r="AI202" s="90">
        <v>235088.99</v>
      </c>
      <c r="AM202" s="267">
        <f t="shared" si="19"/>
        <v>171319.84</v>
      </c>
      <c r="AN202" s="268">
        <f t="shared" si="20"/>
        <v>52900</v>
      </c>
      <c r="AO202" s="292">
        <f t="shared" si="21"/>
        <v>118419.84</v>
      </c>
      <c r="AP202" s="287">
        <f t="shared" si="22"/>
        <v>1295437.73</v>
      </c>
      <c r="AQ202" s="295">
        <f t="shared" si="23"/>
        <v>1490408.36</v>
      </c>
      <c r="AR202" s="269">
        <f t="shared" si="24"/>
        <v>-194970.63000000012</v>
      </c>
    </row>
    <row r="203" spans="1:44" ht="15" thickBot="1" x14ac:dyDescent="0.25">
      <c r="A203" s="257" t="s">
        <v>345</v>
      </c>
      <c r="B203" s="257" t="s">
        <v>53</v>
      </c>
      <c r="C203" s="296">
        <v>1888</v>
      </c>
      <c r="D203" s="297" t="s">
        <v>1004</v>
      </c>
      <c r="E203" s="252" t="s">
        <v>2766</v>
      </c>
      <c r="F203" s="89">
        <v>537496.75</v>
      </c>
      <c r="G203" s="89">
        <v>0</v>
      </c>
      <c r="H203" s="89">
        <v>191750.73</v>
      </c>
      <c r="K203" s="252">
        <v>1320866.17</v>
      </c>
      <c r="L203" s="252">
        <v>200427.65</v>
      </c>
      <c r="O203" s="232">
        <v>83044</v>
      </c>
      <c r="P203" s="232">
        <v>132100</v>
      </c>
      <c r="U203" s="252">
        <v>1079706.33</v>
      </c>
      <c r="V203" s="252">
        <v>1488605.78</v>
      </c>
      <c r="X203" s="73">
        <v>533292.22</v>
      </c>
      <c r="Z203" s="73">
        <v>1152.1199999999999</v>
      </c>
      <c r="AB203" s="73">
        <v>1073432</v>
      </c>
      <c r="AE203" s="90">
        <v>1517192</v>
      </c>
      <c r="AH203" s="90">
        <v>367462.92</v>
      </c>
      <c r="AI203" s="90">
        <v>209026.54</v>
      </c>
      <c r="AM203" s="267">
        <f t="shared" si="19"/>
        <v>729247.48</v>
      </c>
      <c r="AN203" s="268">
        <f t="shared" si="20"/>
        <v>215144</v>
      </c>
      <c r="AO203" s="292">
        <f t="shared" si="21"/>
        <v>514103.48</v>
      </c>
      <c r="AP203" s="287">
        <f t="shared" si="22"/>
        <v>1607876.3399999999</v>
      </c>
      <c r="AQ203" s="295">
        <f t="shared" si="23"/>
        <v>2093681.46</v>
      </c>
      <c r="AR203" s="269">
        <f t="shared" si="24"/>
        <v>-485805.12000000011</v>
      </c>
    </row>
    <row r="204" spans="1:44" ht="15" thickBot="1" x14ac:dyDescent="0.25">
      <c r="A204" s="257" t="s">
        <v>345</v>
      </c>
      <c r="B204" s="257" t="s">
        <v>53</v>
      </c>
      <c r="C204" s="296">
        <v>1058</v>
      </c>
      <c r="D204" s="297" t="s">
        <v>1005</v>
      </c>
      <c r="E204" s="252" t="s">
        <v>2767</v>
      </c>
      <c r="F204" s="89">
        <v>555412.1</v>
      </c>
      <c r="G204" s="89">
        <v>900</v>
      </c>
      <c r="H204" s="89">
        <v>13996.3</v>
      </c>
      <c r="I204" s="89">
        <v>1415</v>
      </c>
      <c r="K204" s="252">
        <v>239718.88</v>
      </c>
      <c r="L204" s="252">
        <v>130756.47</v>
      </c>
      <c r="O204" s="232">
        <v>55550</v>
      </c>
      <c r="P204" s="232">
        <v>22183.88</v>
      </c>
      <c r="Q204" s="232">
        <v>400</v>
      </c>
      <c r="U204" s="252">
        <v>-1592681.02</v>
      </c>
      <c r="V204" s="252">
        <v>2328715.77</v>
      </c>
      <c r="X204" s="73">
        <v>431802.51</v>
      </c>
      <c r="Y204" s="73">
        <v>205800</v>
      </c>
      <c r="Z204" s="73">
        <v>940.05</v>
      </c>
      <c r="AB204" s="73">
        <v>834960</v>
      </c>
      <c r="AE204" s="90">
        <v>973680</v>
      </c>
      <c r="AH204" s="90">
        <v>309730.09999999998</v>
      </c>
      <c r="AI204" s="90">
        <v>52181.34</v>
      </c>
      <c r="AM204" s="267">
        <f t="shared" si="19"/>
        <v>571723.4</v>
      </c>
      <c r="AN204" s="268">
        <f t="shared" si="20"/>
        <v>78133.88</v>
      </c>
      <c r="AO204" s="292">
        <f t="shared" si="21"/>
        <v>493589.52</v>
      </c>
      <c r="AP204" s="287">
        <f t="shared" si="22"/>
        <v>1473502.56</v>
      </c>
      <c r="AQ204" s="295">
        <f t="shared" si="23"/>
        <v>1335591.4400000002</v>
      </c>
      <c r="AR204" s="269">
        <f t="shared" si="24"/>
        <v>137911.11999999988</v>
      </c>
    </row>
    <row r="205" spans="1:44" ht="15" thickBot="1" x14ac:dyDescent="0.25">
      <c r="A205" s="257" t="s">
        <v>345</v>
      </c>
      <c r="B205" s="257" t="s">
        <v>53</v>
      </c>
      <c r="C205" s="296">
        <v>3487</v>
      </c>
      <c r="D205" s="297" t="s">
        <v>1006</v>
      </c>
      <c r="E205" s="252" t="s">
        <v>2768</v>
      </c>
      <c r="F205" s="89">
        <v>691701.49</v>
      </c>
      <c r="G205" s="89">
        <v>0</v>
      </c>
      <c r="H205" s="89">
        <v>147003.4</v>
      </c>
      <c r="K205" s="252">
        <v>2285045.6</v>
      </c>
      <c r="L205" s="252">
        <v>411274.86</v>
      </c>
      <c r="O205" s="232">
        <v>13500</v>
      </c>
      <c r="P205" s="232">
        <v>23160</v>
      </c>
      <c r="U205" s="252">
        <v>-320180.18</v>
      </c>
      <c r="V205" s="252">
        <v>4119895.74</v>
      </c>
      <c r="X205" s="73">
        <v>383182.86</v>
      </c>
      <c r="Z205" s="73">
        <v>1597.43</v>
      </c>
      <c r="AB205" s="73">
        <v>885591</v>
      </c>
      <c r="AE205" s="90">
        <v>1041304.5</v>
      </c>
      <c r="AH205" s="90">
        <v>429297.72</v>
      </c>
      <c r="AI205" s="90">
        <v>60450.78</v>
      </c>
      <c r="AM205" s="267">
        <f t="shared" si="19"/>
        <v>838704.89</v>
      </c>
      <c r="AN205" s="268">
        <f t="shared" si="20"/>
        <v>36660</v>
      </c>
      <c r="AO205" s="292">
        <f t="shared" si="21"/>
        <v>802044.89</v>
      </c>
      <c r="AP205" s="287">
        <f t="shared" si="22"/>
        <v>1270371.29</v>
      </c>
      <c r="AQ205" s="295">
        <f t="shared" si="23"/>
        <v>1531053</v>
      </c>
      <c r="AR205" s="269">
        <f t="shared" si="24"/>
        <v>-260681.70999999996</v>
      </c>
    </row>
    <row r="206" spans="1:44" ht="15" thickBot="1" x14ac:dyDescent="0.25">
      <c r="A206" s="257" t="s">
        <v>345</v>
      </c>
      <c r="B206" s="257" t="s">
        <v>53</v>
      </c>
      <c r="C206" s="258">
        <v>2685</v>
      </c>
      <c r="D206" s="259" t="s">
        <v>1007</v>
      </c>
      <c r="E206" s="252" t="s">
        <v>2792</v>
      </c>
      <c r="F206" s="89">
        <v>787830.57</v>
      </c>
      <c r="G206" s="89">
        <v>30442.95</v>
      </c>
      <c r="H206" s="89">
        <v>117808.81</v>
      </c>
      <c r="K206" s="252">
        <v>607816.46</v>
      </c>
      <c r="L206" s="252">
        <v>40836.58</v>
      </c>
      <c r="O206" s="232">
        <v>22600</v>
      </c>
      <c r="P206" s="232">
        <v>68835.59</v>
      </c>
      <c r="U206" s="252">
        <v>-1374289.93</v>
      </c>
      <c r="V206" s="252">
        <v>2992215.82</v>
      </c>
      <c r="X206" s="73">
        <v>689762.65</v>
      </c>
      <c r="Z206" s="73">
        <v>1328.07</v>
      </c>
      <c r="AB206" s="73">
        <v>1604250</v>
      </c>
      <c r="AE206" s="90">
        <v>1759615</v>
      </c>
      <c r="AG206" s="90">
        <v>7552</v>
      </c>
      <c r="AH206" s="90">
        <v>350957.16</v>
      </c>
      <c r="AI206" s="90">
        <v>179332.41</v>
      </c>
      <c r="AM206" s="267">
        <f t="shared" si="19"/>
        <v>936082.32999999984</v>
      </c>
      <c r="AN206" s="268">
        <f t="shared" si="20"/>
        <v>91435.59</v>
      </c>
      <c r="AO206" s="292">
        <f t="shared" si="21"/>
        <v>844646.73999999987</v>
      </c>
      <c r="AP206" s="287">
        <f t="shared" si="22"/>
        <v>2295340.7199999997</v>
      </c>
      <c r="AQ206" s="295">
        <f t="shared" si="23"/>
        <v>2297456.5700000003</v>
      </c>
      <c r="AR206" s="269">
        <f t="shared" si="24"/>
        <v>-2115.8500000005588</v>
      </c>
    </row>
    <row r="207" spans="1:44" s="279" customFormat="1" ht="15" thickBot="1" x14ac:dyDescent="0.25">
      <c r="A207" s="260" t="s">
        <v>345</v>
      </c>
      <c r="B207" s="260" t="s">
        <v>53</v>
      </c>
      <c r="C207" s="261">
        <v>996</v>
      </c>
      <c r="D207" s="262" t="s">
        <v>1008</v>
      </c>
      <c r="E207" s="252" t="s">
        <v>2803</v>
      </c>
      <c r="F207" s="89">
        <v>224271.27</v>
      </c>
      <c r="G207" s="89">
        <v>5400</v>
      </c>
      <c r="H207" s="89">
        <v>22335.64</v>
      </c>
      <c r="I207" s="89"/>
      <c r="J207" s="252"/>
      <c r="K207" s="252">
        <v>1223167.58</v>
      </c>
      <c r="L207" s="252">
        <v>192182.14</v>
      </c>
      <c r="M207" s="252"/>
      <c r="N207" s="252"/>
      <c r="O207" s="232">
        <v>4800</v>
      </c>
      <c r="P207" s="232">
        <v>23643.759999999998</v>
      </c>
      <c r="Q207" s="232"/>
      <c r="R207" s="232"/>
      <c r="S207" s="252"/>
      <c r="T207" s="252"/>
      <c r="U207" s="252">
        <v>1010547.35</v>
      </c>
      <c r="V207" s="252">
        <v>889745.48</v>
      </c>
      <c r="W207" s="73"/>
      <c r="X207" s="73">
        <v>320308.65999999997</v>
      </c>
      <c r="Y207" s="73">
        <v>91600</v>
      </c>
      <c r="Z207" s="73">
        <v>393.64</v>
      </c>
      <c r="AA207" s="73"/>
      <c r="AB207" s="73"/>
      <c r="AC207" s="73"/>
      <c r="AD207" s="73"/>
      <c r="AE207" s="90">
        <v>85670</v>
      </c>
      <c r="AF207" s="90"/>
      <c r="AG207" s="90">
        <v>11280</v>
      </c>
      <c r="AH207" s="90">
        <v>268859.45</v>
      </c>
      <c r="AI207" s="90">
        <v>105518.69</v>
      </c>
      <c r="AJ207" s="90"/>
      <c r="AK207" s="90"/>
      <c r="AL207" s="90"/>
      <c r="AM207" s="267">
        <f t="shared" si="19"/>
        <v>252006.90999999997</v>
      </c>
      <c r="AN207" s="268">
        <f t="shared" si="20"/>
        <v>28443.759999999998</v>
      </c>
      <c r="AO207" s="292">
        <f t="shared" si="21"/>
        <v>223563.14999999997</v>
      </c>
      <c r="AP207" s="287">
        <f t="shared" si="22"/>
        <v>412302.3</v>
      </c>
      <c r="AQ207" s="295">
        <f t="shared" si="23"/>
        <v>471328.14</v>
      </c>
      <c r="AR207" s="298">
        <f t="shared" si="24"/>
        <v>-59025.840000000026</v>
      </c>
    </row>
    <row r="208" spans="1:44" ht="15" thickBot="1" x14ac:dyDescent="0.25">
      <c r="A208" s="257" t="s">
        <v>39</v>
      </c>
      <c r="B208" s="257" t="s">
        <v>40</v>
      </c>
      <c r="C208" s="258">
        <v>3443</v>
      </c>
      <c r="D208" s="259" t="s">
        <v>1009</v>
      </c>
      <c r="E208" s="252" t="s">
        <v>2769</v>
      </c>
      <c r="F208" s="89">
        <v>915665.12</v>
      </c>
      <c r="G208" s="89">
        <v>6400</v>
      </c>
      <c r="H208" s="89">
        <v>81803.070000000007</v>
      </c>
      <c r="K208" s="252">
        <v>1934998.87</v>
      </c>
      <c r="L208" s="252">
        <v>302814.52</v>
      </c>
      <c r="P208" s="232">
        <v>30420</v>
      </c>
      <c r="R208" s="232">
        <v>945</v>
      </c>
      <c r="U208" s="252">
        <v>4422.49</v>
      </c>
      <c r="V208" s="252">
        <v>574807.30000000005</v>
      </c>
      <c r="X208" s="73">
        <v>1162008.51</v>
      </c>
      <c r="Z208" s="73">
        <v>1327.9</v>
      </c>
      <c r="AB208" s="73">
        <v>1269616</v>
      </c>
      <c r="AD208" s="73">
        <v>78597</v>
      </c>
      <c r="AE208" s="90">
        <v>1413063</v>
      </c>
      <c r="AH208" s="90">
        <v>493455.71</v>
      </c>
      <c r="AI208" s="90">
        <v>225168.2</v>
      </c>
      <c r="AM208" s="267">
        <f t="shared" si="19"/>
        <v>1003868.19</v>
      </c>
      <c r="AN208" s="268">
        <f t="shared" si="20"/>
        <v>31365</v>
      </c>
      <c r="AO208" s="292">
        <f t="shared" si="21"/>
        <v>972503.19</v>
      </c>
      <c r="AP208" s="287">
        <f t="shared" si="22"/>
        <v>2511549.41</v>
      </c>
      <c r="AQ208" s="295">
        <f t="shared" si="23"/>
        <v>2131686.91</v>
      </c>
      <c r="AR208" s="269">
        <f t="shared" si="24"/>
        <v>379862.5</v>
      </c>
    </row>
    <row r="209" spans="1:44" ht="15" thickBot="1" x14ac:dyDescent="0.25">
      <c r="A209" s="257" t="s">
        <v>39</v>
      </c>
      <c r="B209" s="257" t="s">
        <v>40</v>
      </c>
      <c r="C209" s="258">
        <v>2891</v>
      </c>
      <c r="D209" s="259" t="s">
        <v>1010</v>
      </c>
      <c r="E209" s="252" t="s">
        <v>2770</v>
      </c>
      <c r="F209" s="89">
        <v>534764.16</v>
      </c>
      <c r="G209" s="89">
        <v>17858</v>
      </c>
      <c r="H209" s="89">
        <v>53575.21</v>
      </c>
      <c r="K209" s="252">
        <v>-925307.77</v>
      </c>
      <c r="L209" s="252">
        <v>43523.68</v>
      </c>
      <c r="O209" s="232">
        <v>18750</v>
      </c>
      <c r="P209" s="232">
        <v>49831.29</v>
      </c>
      <c r="U209" s="252">
        <v>4286</v>
      </c>
      <c r="V209" s="252">
        <v>2085517.75</v>
      </c>
      <c r="X209" s="73">
        <v>1037644.61</v>
      </c>
      <c r="Z209" s="73">
        <v>885.46</v>
      </c>
      <c r="AB209" s="73">
        <v>271022</v>
      </c>
      <c r="AD209" s="73">
        <v>63000</v>
      </c>
      <c r="AE209" s="90">
        <v>550659</v>
      </c>
      <c r="AH209" s="90">
        <v>404890.58</v>
      </c>
      <c r="AI209" s="90">
        <v>213099.14</v>
      </c>
      <c r="AM209" s="267">
        <f t="shared" si="19"/>
        <v>606197.37</v>
      </c>
      <c r="AN209" s="268">
        <f t="shared" si="20"/>
        <v>68581.290000000008</v>
      </c>
      <c r="AO209" s="292">
        <f t="shared" si="21"/>
        <v>537616.07999999996</v>
      </c>
      <c r="AP209" s="287">
        <f t="shared" si="22"/>
        <v>1372552.0699999998</v>
      </c>
      <c r="AQ209" s="295">
        <f t="shared" si="23"/>
        <v>1168648.7200000002</v>
      </c>
      <c r="AR209" s="269">
        <f t="shared" si="24"/>
        <v>203903.34999999963</v>
      </c>
    </row>
    <row r="210" spans="1:44" ht="15" thickBot="1" x14ac:dyDescent="0.25">
      <c r="A210" s="257" t="s">
        <v>39</v>
      </c>
      <c r="B210" s="257" t="s">
        <v>40</v>
      </c>
      <c r="C210" s="258">
        <v>5426</v>
      </c>
      <c r="D210" s="259" t="s">
        <v>1011</v>
      </c>
      <c r="E210" s="252" t="s">
        <v>2771</v>
      </c>
      <c r="F210" s="89">
        <v>1716245.85</v>
      </c>
      <c r="G210" s="89">
        <v>50486</v>
      </c>
      <c r="H210" s="89">
        <v>166980.41</v>
      </c>
      <c r="K210" s="252">
        <v>853240.49</v>
      </c>
      <c r="L210" s="252">
        <v>399345.42</v>
      </c>
      <c r="O210" s="232">
        <v>1000</v>
      </c>
      <c r="P210" s="232">
        <v>131855.93</v>
      </c>
      <c r="S210" s="252">
        <v>230744.26</v>
      </c>
      <c r="U210" s="252">
        <v>733.36</v>
      </c>
      <c r="V210" s="252">
        <v>2982894.62</v>
      </c>
      <c r="X210" s="73">
        <v>1609394.95</v>
      </c>
      <c r="Y210" s="73">
        <v>71250</v>
      </c>
      <c r="Z210" s="73">
        <v>2293.6999999999998</v>
      </c>
      <c r="AB210" s="73">
        <v>1530107</v>
      </c>
      <c r="AD210" s="73">
        <v>116900</v>
      </c>
      <c r="AE210" s="90">
        <v>1939880</v>
      </c>
      <c r="AH210" s="90">
        <v>614077.89</v>
      </c>
      <c r="AI210" s="90">
        <v>154853.72</v>
      </c>
      <c r="AM210" s="267">
        <f t="shared" si="19"/>
        <v>1933712.26</v>
      </c>
      <c r="AN210" s="268">
        <f t="shared" si="20"/>
        <v>132855.93</v>
      </c>
      <c r="AO210" s="292">
        <f t="shared" si="21"/>
        <v>1800856.33</v>
      </c>
      <c r="AP210" s="287">
        <f t="shared" si="22"/>
        <v>3329945.65</v>
      </c>
      <c r="AQ210" s="295">
        <f t="shared" si="23"/>
        <v>2708811.6100000003</v>
      </c>
      <c r="AR210" s="269">
        <f t="shared" si="24"/>
        <v>621134.03999999957</v>
      </c>
    </row>
    <row r="211" spans="1:44" ht="15" thickBot="1" x14ac:dyDescent="0.25">
      <c r="A211" s="257" t="s">
        <v>39</v>
      </c>
      <c r="B211" s="257" t="s">
        <v>40</v>
      </c>
      <c r="C211" s="296">
        <v>3183</v>
      </c>
      <c r="D211" s="297" t="s">
        <v>1012</v>
      </c>
      <c r="E211" s="252" t="s">
        <v>2795</v>
      </c>
      <c r="F211" s="89">
        <v>606374.68000000005</v>
      </c>
      <c r="G211" s="89">
        <v>2510</v>
      </c>
      <c r="H211" s="89">
        <v>111586.52</v>
      </c>
      <c r="K211" s="252">
        <v>2138776.0099999998</v>
      </c>
      <c r="L211" s="252">
        <v>174768.64000000001</v>
      </c>
      <c r="O211" s="232">
        <v>0</v>
      </c>
      <c r="P211" s="232">
        <v>33340</v>
      </c>
      <c r="U211" s="252">
        <v>119881.43</v>
      </c>
      <c r="V211" s="252">
        <v>2454994.11</v>
      </c>
      <c r="X211" s="73">
        <v>1058863.3400000001</v>
      </c>
      <c r="Z211" s="73">
        <v>756.25</v>
      </c>
      <c r="AB211" s="73">
        <v>1068702.3</v>
      </c>
      <c r="AD211" s="73">
        <v>139888</v>
      </c>
      <c r="AE211" s="90">
        <v>1261936.3</v>
      </c>
      <c r="AH211" s="90">
        <v>535177.27</v>
      </c>
      <c r="AI211" s="90">
        <v>171001.07</v>
      </c>
      <c r="AM211" s="267">
        <f t="shared" si="19"/>
        <v>720471.20000000007</v>
      </c>
      <c r="AN211" s="268">
        <f t="shared" si="20"/>
        <v>33340</v>
      </c>
      <c r="AO211" s="292">
        <f t="shared" si="21"/>
        <v>687131.20000000007</v>
      </c>
      <c r="AP211" s="287">
        <f t="shared" si="22"/>
        <v>2268209.89</v>
      </c>
      <c r="AQ211" s="295">
        <f t="shared" si="23"/>
        <v>1968114.6400000001</v>
      </c>
      <c r="AR211" s="269">
        <f t="shared" si="24"/>
        <v>300095.25</v>
      </c>
    </row>
    <row r="212" spans="1:44" ht="15" thickBot="1" x14ac:dyDescent="0.25">
      <c r="A212" s="257" t="s">
        <v>353</v>
      </c>
      <c r="B212" s="257" t="s">
        <v>54</v>
      </c>
      <c r="C212" s="296">
        <v>3850</v>
      </c>
      <c r="D212" s="297" t="s">
        <v>1013</v>
      </c>
      <c r="E212" s="252" t="s">
        <v>2772</v>
      </c>
      <c r="F212" s="89">
        <v>1338106.8</v>
      </c>
      <c r="G212" s="89">
        <v>243549.34</v>
      </c>
      <c r="H212" s="89">
        <v>125634.99</v>
      </c>
      <c r="K212" s="252">
        <v>1456488.7</v>
      </c>
      <c r="L212" s="252">
        <v>389156.23</v>
      </c>
      <c r="O212" s="232">
        <v>92168</v>
      </c>
      <c r="P212" s="232">
        <v>96517.72</v>
      </c>
      <c r="R212" s="232">
        <v>136.78</v>
      </c>
      <c r="U212" s="252">
        <v>3281871.5</v>
      </c>
      <c r="X212" s="73">
        <v>1535063.04</v>
      </c>
      <c r="Y212" s="73">
        <v>99500</v>
      </c>
      <c r="Z212" s="73">
        <v>2100.37</v>
      </c>
      <c r="AB212" s="73">
        <v>1014750</v>
      </c>
      <c r="AD212" s="73">
        <v>7020</v>
      </c>
      <c r="AE212" s="90">
        <v>1405710</v>
      </c>
      <c r="AF212" s="90">
        <v>1540</v>
      </c>
      <c r="AH212" s="90">
        <v>911568.67</v>
      </c>
      <c r="AI212" s="90">
        <v>157837.68</v>
      </c>
      <c r="AJ212" s="90">
        <v>75221</v>
      </c>
      <c r="AM212" s="267">
        <f t="shared" si="19"/>
        <v>1707291.1300000001</v>
      </c>
      <c r="AN212" s="268">
        <f t="shared" si="20"/>
        <v>188822.5</v>
      </c>
      <c r="AO212" s="292">
        <f t="shared" si="21"/>
        <v>1518468.6300000001</v>
      </c>
      <c r="AP212" s="287">
        <f t="shared" si="22"/>
        <v>2658433.41</v>
      </c>
      <c r="AQ212" s="295">
        <f t="shared" si="23"/>
        <v>2551877.35</v>
      </c>
      <c r="AR212" s="269">
        <f t="shared" si="24"/>
        <v>106556.06000000006</v>
      </c>
    </row>
    <row r="213" spans="1:44" ht="15" thickBot="1" x14ac:dyDescent="0.25">
      <c r="A213" s="257" t="s">
        <v>353</v>
      </c>
      <c r="B213" s="257" t="s">
        <v>54</v>
      </c>
      <c r="C213" s="296">
        <v>3381</v>
      </c>
      <c r="D213" s="297" t="s">
        <v>1014</v>
      </c>
      <c r="E213" s="252" t="s">
        <v>2773</v>
      </c>
      <c r="F213" s="89">
        <v>792255.69</v>
      </c>
      <c r="G213" s="89">
        <v>16807.5</v>
      </c>
      <c r="H213" s="89">
        <v>141002.82999999999</v>
      </c>
      <c r="K213" s="252">
        <v>582935.66</v>
      </c>
      <c r="L213" s="252">
        <v>448309.4</v>
      </c>
      <c r="O213" s="232">
        <v>0</v>
      </c>
      <c r="P213" s="232">
        <v>41081.81</v>
      </c>
      <c r="R213" s="232">
        <v>110.46</v>
      </c>
      <c r="U213" s="252">
        <v>1733966.78</v>
      </c>
      <c r="X213" s="73">
        <v>182213.58</v>
      </c>
      <c r="Z213" s="73">
        <v>982.51</v>
      </c>
      <c r="AB213" s="73">
        <v>736000</v>
      </c>
      <c r="AD213" s="73">
        <v>967143.06</v>
      </c>
      <c r="AE213" s="90">
        <v>1121120</v>
      </c>
      <c r="AH213" s="90">
        <v>409009.03</v>
      </c>
      <c r="AI213" s="90">
        <v>105429.18</v>
      </c>
      <c r="AJ213" s="90">
        <v>12440</v>
      </c>
      <c r="AL213" s="90">
        <v>7449.91</v>
      </c>
      <c r="AM213" s="267">
        <f t="shared" si="19"/>
        <v>950066.0199999999</v>
      </c>
      <c r="AN213" s="268">
        <f t="shared" si="20"/>
        <v>41192.269999999997</v>
      </c>
      <c r="AO213" s="292">
        <f t="shared" si="21"/>
        <v>908873.74999999988</v>
      </c>
      <c r="AP213" s="287">
        <f t="shared" si="22"/>
        <v>1886339.15</v>
      </c>
      <c r="AQ213" s="295">
        <f t="shared" si="23"/>
        <v>1655448.1199999999</v>
      </c>
      <c r="AR213" s="269">
        <f t="shared" si="24"/>
        <v>230891.03000000003</v>
      </c>
    </row>
    <row r="214" spans="1:44" ht="15" thickBot="1" x14ac:dyDescent="0.25">
      <c r="A214" s="257" t="s">
        <v>353</v>
      </c>
      <c r="B214" s="257" t="s">
        <v>54</v>
      </c>
      <c r="C214" s="296">
        <v>2640</v>
      </c>
      <c r="D214" s="297" t="s">
        <v>1015</v>
      </c>
      <c r="E214" s="252" t="s">
        <v>2774</v>
      </c>
      <c r="F214" s="89">
        <v>954515</v>
      </c>
      <c r="G214" s="89">
        <v>302174.5</v>
      </c>
      <c r="H214" s="89">
        <v>96178.08</v>
      </c>
      <c r="K214" s="252">
        <v>1883191.45</v>
      </c>
      <c r="L214" s="252">
        <v>95227.41</v>
      </c>
      <c r="O214" s="232">
        <v>5556</v>
      </c>
      <c r="P214" s="232">
        <v>195614.73</v>
      </c>
      <c r="U214" s="252">
        <v>2788476.86</v>
      </c>
      <c r="X214" s="73">
        <v>1187182.31</v>
      </c>
      <c r="AB214" s="73">
        <v>566020</v>
      </c>
      <c r="AD214" s="73">
        <v>56400</v>
      </c>
      <c r="AE214" s="90">
        <v>967492</v>
      </c>
      <c r="AF214" s="90">
        <v>5410</v>
      </c>
      <c r="AH214" s="90">
        <v>340150.1</v>
      </c>
      <c r="AI214" s="90">
        <v>127845.36</v>
      </c>
      <c r="AM214" s="267">
        <f t="shared" si="19"/>
        <v>1352867.58</v>
      </c>
      <c r="AN214" s="268">
        <f t="shared" si="20"/>
        <v>201170.73</v>
      </c>
      <c r="AO214" s="292">
        <f t="shared" si="21"/>
        <v>1151696.8500000001</v>
      </c>
      <c r="AP214" s="287">
        <f t="shared" si="22"/>
        <v>1809602.31</v>
      </c>
      <c r="AQ214" s="295">
        <f t="shared" si="23"/>
        <v>1440897.4600000002</v>
      </c>
      <c r="AR214" s="269">
        <f t="shared" si="24"/>
        <v>368704.84999999986</v>
      </c>
    </row>
    <row r="215" spans="1:44" ht="15" thickBot="1" x14ac:dyDescent="0.25">
      <c r="A215" s="257" t="s">
        <v>353</v>
      </c>
      <c r="B215" s="257" t="s">
        <v>54</v>
      </c>
      <c r="C215" s="296">
        <v>5792</v>
      </c>
      <c r="D215" s="297" t="s">
        <v>1016</v>
      </c>
      <c r="E215" s="252" t="s">
        <v>2775</v>
      </c>
      <c r="F215" s="89">
        <v>1812063.07</v>
      </c>
      <c r="G215" s="89">
        <v>32761.919999999998</v>
      </c>
      <c r="H215" s="89">
        <v>179637.06</v>
      </c>
      <c r="K215" s="252">
        <v>1861099.82</v>
      </c>
      <c r="L215" s="252">
        <v>1000772.77</v>
      </c>
      <c r="O215" s="232">
        <v>34500</v>
      </c>
      <c r="P215" s="232">
        <v>58414.99</v>
      </c>
      <c r="R215" s="232">
        <v>1995.28</v>
      </c>
      <c r="U215" s="252">
        <v>-787794.2</v>
      </c>
      <c r="V215" s="252">
        <v>5060758.04</v>
      </c>
      <c r="X215" s="73">
        <v>2118754.2400000002</v>
      </c>
      <c r="Y215" s="73">
        <v>279043</v>
      </c>
      <c r="Z215" s="73">
        <v>2655.44</v>
      </c>
      <c r="AA215" s="73">
        <v>1295</v>
      </c>
      <c r="AB215" s="73">
        <v>1377820</v>
      </c>
      <c r="AD215" s="73">
        <v>87000</v>
      </c>
      <c r="AE215" s="90">
        <v>2037408</v>
      </c>
      <c r="AG215" s="90">
        <v>6260</v>
      </c>
      <c r="AH215" s="90">
        <v>1077822.6200000001</v>
      </c>
      <c r="AI215" s="90">
        <v>183578.75</v>
      </c>
      <c r="AJ215" s="90">
        <v>22257.08</v>
      </c>
      <c r="AL215" s="90">
        <v>3990</v>
      </c>
      <c r="AM215" s="267">
        <f t="shared" si="19"/>
        <v>2024462.05</v>
      </c>
      <c r="AN215" s="268">
        <f t="shared" si="20"/>
        <v>94910.26999999999</v>
      </c>
      <c r="AO215" s="292">
        <f t="shared" si="21"/>
        <v>1929551.78</v>
      </c>
      <c r="AP215" s="287">
        <f t="shared" si="22"/>
        <v>3866567.68</v>
      </c>
      <c r="AQ215" s="295">
        <f t="shared" si="23"/>
        <v>3331316.45</v>
      </c>
      <c r="AR215" s="269">
        <f t="shared" si="24"/>
        <v>535251.23</v>
      </c>
    </row>
    <row r="216" spans="1:44" ht="15" thickBot="1" x14ac:dyDescent="0.25">
      <c r="A216" s="257" t="s">
        <v>353</v>
      </c>
      <c r="B216" s="257" t="s">
        <v>54</v>
      </c>
      <c r="C216" s="296">
        <v>1533</v>
      </c>
      <c r="D216" s="297" t="s">
        <v>1017</v>
      </c>
      <c r="E216" s="252" t="s">
        <v>2796</v>
      </c>
      <c r="F216" s="89">
        <v>809401.57</v>
      </c>
      <c r="G216" s="89">
        <v>45436.5</v>
      </c>
      <c r="H216" s="89">
        <v>97116.08</v>
      </c>
      <c r="K216" s="252">
        <v>146749.43</v>
      </c>
      <c r="L216" s="252">
        <v>267384.28000000003</v>
      </c>
      <c r="O216" s="232">
        <v>0</v>
      </c>
      <c r="P216" s="232">
        <v>30032.76</v>
      </c>
      <c r="R216" s="232">
        <v>362.67</v>
      </c>
      <c r="U216" s="252">
        <v>-715799.46</v>
      </c>
      <c r="V216" s="252">
        <v>1741122.88</v>
      </c>
      <c r="X216" s="73">
        <v>1000807.13</v>
      </c>
      <c r="Y216" s="73">
        <v>13525</v>
      </c>
      <c r="Z216" s="73">
        <v>1019.01</v>
      </c>
      <c r="AB216" s="73">
        <v>689410</v>
      </c>
      <c r="AD216" s="73">
        <v>44500</v>
      </c>
      <c r="AE216" s="90">
        <v>1024043</v>
      </c>
      <c r="AF216" s="90">
        <v>4130</v>
      </c>
      <c r="AH216" s="90">
        <v>316760.62</v>
      </c>
      <c r="AI216" s="90">
        <v>83610.009999999995</v>
      </c>
      <c r="AJ216" s="90">
        <v>997.5</v>
      </c>
      <c r="AM216" s="267">
        <f t="shared" si="19"/>
        <v>951954.14999999991</v>
      </c>
      <c r="AN216" s="268">
        <f t="shared" si="20"/>
        <v>30395.429999999997</v>
      </c>
      <c r="AO216" s="292">
        <f t="shared" si="21"/>
        <v>921558.71999999986</v>
      </c>
      <c r="AP216" s="287">
        <f t="shared" si="22"/>
        <v>1749261.1400000001</v>
      </c>
      <c r="AQ216" s="295">
        <f t="shared" si="23"/>
        <v>1429541.1300000001</v>
      </c>
      <c r="AR216" s="269">
        <f t="shared" si="24"/>
        <v>319720.01</v>
      </c>
    </row>
    <row r="217" spans="1:44" ht="15" thickBot="1" x14ac:dyDescent="0.25">
      <c r="A217" s="257" t="s">
        <v>356</v>
      </c>
      <c r="B217" s="257" t="s">
        <v>43</v>
      </c>
      <c r="C217" s="296">
        <v>6007</v>
      </c>
      <c r="D217" s="297" t="s">
        <v>1018</v>
      </c>
      <c r="E217" s="252" t="s">
        <v>2651</v>
      </c>
      <c r="F217" s="89">
        <v>491214.33</v>
      </c>
      <c r="G217" s="89">
        <v>29510.5</v>
      </c>
      <c r="H217" s="89">
        <v>81169</v>
      </c>
      <c r="K217" s="252">
        <v>908596.38</v>
      </c>
      <c r="L217" s="252">
        <v>740156.33</v>
      </c>
      <c r="P217" s="232">
        <v>48787.15</v>
      </c>
      <c r="R217" s="232">
        <v>576.97</v>
      </c>
      <c r="S217" s="252">
        <v>51750</v>
      </c>
      <c r="U217" s="252">
        <v>145207.03</v>
      </c>
      <c r="V217" s="252">
        <v>3760347.17</v>
      </c>
      <c r="X217" s="73">
        <v>1817408.24</v>
      </c>
      <c r="Y217" s="73">
        <v>220460</v>
      </c>
      <c r="Z217" s="73">
        <v>758.07</v>
      </c>
      <c r="AB217" s="73">
        <v>1030785</v>
      </c>
      <c r="AD217" s="73">
        <v>192300</v>
      </c>
      <c r="AE217" s="90">
        <v>1793155</v>
      </c>
      <c r="AH217" s="90">
        <v>853150.86</v>
      </c>
      <c r="AI217" s="90">
        <v>237405.3</v>
      </c>
      <c r="AM217" s="267">
        <f t="shared" si="19"/>
        <v>601893.83000000007</v>
      </c>
      <c r="AN217" s="268">
        <f t="shared" si="20"/>
        <v>49364.12</v>
      </c>
      <c r="AO217" s="292">
        <f t="shared" si="21"/>
        <v>552529.71000000008</v>
      </c>
      <c r="AP217" s="287">
        <f t="shared" si="22"/>
        <v>3261711.31</v>
      </c>
      <c r="AQ217" s="295">
        <f t="shared" si="23"/>
        <v>2883711.1599999997</v>
      </c>
      <c r="AR217" s="269">
        <f t="shared" si="24"/>
        <v>378000.15000000037</v>
      </c>
    </row>
    <row r="218" spans="1:44" ht="15" thickBot="1" x14ac:dyDescent="0.25">
      <c r="A218" s="257" t="s">
        <v>356</v>
      </c>
      <c r="B218" s="257" t="s">
        <v>43</v>
      </c>
      <c r="C218" s="296">
        <v>2330</v>
      </c>
      <c r="D218" s="297" t="s">
        <v>1019</v>
      </c>
      <c r="E218" s="252" t="s">
        <v>2654</v>
      </c>
      <c r="F218" s="89">
        <v>396410.79</v>
      </c>
      <c r="G218" s="89">
        <v>4000</v>
      </c>
      <c r="H218" s="89">
        <v>73648.160000000003</v>
      </c>
      <c r="K218" s="252">
        <v>105651.83</v>
      </c>
      <c r="L218" s="252">
        <v>50383.44</v>
      </c>
      <c r="O218" s="232">
        <v>2905</v>
      </c>
      <c r="P218" s="232">
        <v>39365.18</v>
      </c>
      <c r="R218" s="232">
        <v>1222.8699999999999</v>
      </c>
      <c r="U218" s="252">
        <v>63888.04</v>
      </c>
      <c r="V218" s="252">
        <v>2267172.48</v>
      </c>
      <c r="X218" s="73">
        <v>1045474.84</v>
      </c>
      <c r="Y218" s="73">
        <v>91906</v>
      </c>
      <c r="Z218" s="73">
        <v>457.15</v>
      </c>
      <c r="AB218" s="73">
        <v>661833</v>
      </c>
      <c r="AE218" s="90">
        <v>1016648</v>
      </c>
      <c r="AH218" s="90">
        <v>382460.07</v>
      </c>
      <c r="AI218" s="90">
        <v>78948.740000000005</v>
      </c>
      <c r="AJ218" s="90">
        <v>62509.81</v>
      </c>
      <c r="AM218" s="267">
        <f t="shared" si="19"/>
        <v>474058.94999999995</v>
      </c>
      <c r="AN218" s="268">
        <f t="shared" si="20"/>
        <v>43493.05</v>
      </c>
      <c r="AO218" s="292">
        <f t="shared" si="21"/>
        <v>430565.89999999997</v>
      </c>
      <c r="AP218" s="287">
        <f t="shared" si="22"/>
        <v>1799670.9899999998</v>
      </c>
      <c r="AQ218" s="295">
        <f t="shared" si="23"/>
        <v>1540566.62</v>
      </c>
      <c r="AR218" s="269">
        <f t="shared" si="24"/>
        <v>259104.36999999965</v>
      </c>
    </row>
    <row r="219" spans="1:44" ht="15" thickBot="1" x14ac:dyDescent="0.25">
      <c r="A219" s="257" t="s">
        <v>356</v>
      </c>
      <c r="B219" s="257" t="s">
        <v>43</v>
      </c>
      <c r="C219" s="296">
        <v>2684</v>
      </c>
      <c r="D219" s="297" t="s">
        <v>1020</v>
      </c>
      <c r="E219" s="252" t="s">
        <v>2655</v>
      </c>
      <c r="F219" s="89">
        <v>524927.19999999995</v>
      </c>
      <c r="G219" s="89">
        <v>22654.75</v>
      </c>
      <c r="H219" s="89">
        <v>118117.67</v>
      </c>
      <c r="K219" s="252">
        <v>241081.08</v>
      </c>
      <c r="L219" s="252">
        <v>218313.1</v>
      </c>
      <c r="O219" s="232">
        <v>6550</v>
      </c>
      <c r="P219" s="232">
        <v>49151.28</v>
      </c>
      <c r="R219" s="232">
        <v>28160.55</v>
      </c>
      <c r="U219" s="252">
        <v>41301.4</v>
      </c>
      <c r="V219" s="252">
        <v>1870864.76</v>
      </c>
      <c r="X219" s="73">
        <v>961979.3</v>
      </c>
      <c r="Y219" s="73">
        <v>115900</v>
      </c>
      <c r="Z219" s="73">
        <v>683.59</v>
      </c>
      <c r="AB219" s="73">
        <v>1011568</v>
      </c>
      <c r="AE219" s="90">
        <v>1211015.6000000001</v>
      </c>
      <c r="AH219" s="90">
        <v>538312.11</v>
      </c>
      <c r="AI219" s="90">
        <v>152454.6</v>
      </c>
      <c r="AM219" s="267">
        <f t="shared" si="19"/>
        <v>665699.62</v>
      </c>
      <c r="AN219" s="268">
        <f t="shared" si="20"/>
        <v>83861.83</v>
      </c>
      <c r="AO219" s="292">
        <f t="shared" si="21"/>
        <v>581837.79</v>
      </c>
      <c r="AP219" s="287">
        <f t="shared" si="22"/>
        <v>2090130.8900000001</v>
      </c>
      <c r="AQ219" s="295">
        <f t="shared" si="23"/>
        <v>1901782.31</v>
      </c>
      <c r="AR219" s="269">
        <f t="shared" si="24"/>
        <v>188348.58000000007</v>
      </c>
    </row>
    <row r="220" spans="1:44" ht="15" thickBot="1" x14ac:dyDescent="0.25">
      <c r="A220" s="257" t="s">
        <v>356</v>
      </c>
      <c r="B220" s="257" t="s">
        <v>43</v>
      </c>
      <c r="C220" s="296">
        <v>7170</v>
      </c>
      <c r="D220" s="297" t="s">
        <v>1021</v>
      </c>
      <c r="E220" s="252" t="s">
        <v>2659</v>
      </c>
      <c r="F220" s="89">
        <v>694604.09</v>
      </c>
      <c r="G220" s="89">
        <v>78754.600000000006</v>
      </c>
      <c r="H220" s="89">
        <v>412914.1</v>
      </c>
      <c r="K220" s="252">
        <v>529118.18000000005</v>
      </c>
      <c r="L220" s="252">
        <v>652141.54</v>
      </c>
      <c r="O220" s="232">
        <v>14070</v>
      </c>
      <c r="P220" s="232">
        <v>136678.41</v>
      </c>
      <c r="R220" s="232">
        <v>6951.65</v>
      </c>
      <c r="U220" s="252">
        <v>-66854.13</v>
      </c>
      <c r="V220" s="252">
        <v>4524693.96</v>
      </c>
      <c r="X220" s="73">
        <v>3412343.91</v>
      </c>
      <c r="Y220" s="73">
        <v>372025</v>
      </c>
      <c r="Z220" s="73">
        <v>1385.8</v>
      </c>
      <c r="AB220" s="73">
        <v>1087232.8</v>
      </c>
      <c r="AE220" s="90">
        <v>1876576.4</v>
      </c>
      <c r="AF220" s="90">
        <v>5000</v>
      </c>
      <c r="AH220" s="90">
        <v>1231210.3400000001</v>
      </c>
      <c r="AI220" s="90">
        <v>659193.71</v>
      </c>
      <c r="AL220" s="90">
        <v>478989</v>
      </c>
      <c r="AM220" s="267">
        <f t="shared" si="19"/>
        <v>1186272.79</v>
      </c>
      <c r="AN220" s="268">
        <f t="shared" si="20"/>
        <v>157700.06</v>
      </c>
      <c r="AO220" s="292">
        <f t="shared" si="21"/>
        <v>1028572.73</v>
      </c>
      <c r="AP220" s="287">
        <f t="shared" si="22"/>
        <v>4872987.51</v>
      </c>
      <c r="AQ220" s="295">
        <f t="shared" si="23"/>
        <v>4250969.45</v>
      </c>
      <c r="AR220" s="269">
        <f t="shared" si="24"/>
        <v>622018.05999999959</v>
      </c>
    </row>
    <row r="221" spans="1:44" x14ac:dyDescent="0.2">
      <c r="AM221" s="267">
        <f t="shared" si="19"/>
        <v>0</v>
      </c>
      <c r="AN221" s="268">
        <f t="shared" si="20"/>
        <v>0</v>
      </c>
      <c r="AO221" s="292">
        <f t="shared" si="21"/>
        <v>0</v>
      </c>
      <c r="AP221" s="287">
        <f t="shared" si="22"/>
        <v>0</v>
      </c>
      <c r="AQ221" s="295">
        <f t="shared" si="23"/>
        <v>0</v>
      </c>
      <c r="AR221" s="269">
        <f t="shared" si="24"/>
        <v>0</v>
      </c>
    </row>
    <row r="222" spans="1:44" x14ac:dyDescent="0.2">
      <c r="AM222" s="267">
        <f t="shared" si="19"/>
        <v>0</v>
      </c>
      <c r="AN222" s="268">
        <f t="shared" si="20"/>
        <v>0</v>
      </c>
      <c r="AO222" s="292">
        <f t="shared" si="21"/>
        <v>0</v>
      </c>
      <c r="AP222" s="287">
        <f t="shared" si="22"/>
        <v>0</v>
      </c>
      <c r="AQ222" s="295">
        <f t="shared" si="23"/>
        <v>0</v>
      </c>
      <c r="AR222" s="269">
        <f t="shared" si="24"/>
        <v>0</v>
      </c>
    </row>
  </sheetData>
  <autoFilter ref="A1:AS22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0"/>
  <sheetViews>
    <sheetView topLeftCell="AB1" zoomScale="90" zoomScaleNormal="90" workbookViewId="0">
      <selection activeCell="AF1" sqref="A1:AF1048576"/>
    </sheetView>
  </sheetViews>
  <sheetFormatPr defaultColWidth="17.75" defaultRowHeight="14.25" x14ac:dyDescent="0.2"/>
  <cols>
    <col min="1" max="1" width="20.625" style="252" customWidth="1"/>
    <col min="2" max="5" width="17.75" style="89"/>
    <col min="6" max="10" width="17.75" style="252"/>
    <col min="11" max="14" width="17.75" style="232"/>
    <col min="15" max="18" width="17.75" style="252"/>
    <col min="19" max="24" width="17.75" style="73"/>
    <col min="25" max="27" width="17.75" style="90"/>
    <col min="28" max="28" width="33.125" style="90" bestFit="1" customWidth="1"/>
    <col min="29" max="31" width="17.75" style="90"/>
    <col min="32" max="32" width="33.5" style="90" bestFit="1" customWidth="1"/>
    <col min="33" max="16384" width="17.75" style="252"/>
  </cols>
  <sheetData>
    <row r="1" spans="1:32" x14ac:dyDescent="0.2">
      <c r="A1" s="252" t="s">
        <v>2456</v>
      </c>
      <c r="B1" s="89" t="s">
        <v>2457</v>
      </c>
      <c r="C1" s="89" t="s">
        <v>2458</v>
      </c>
      <c r="D1" s="89" t="s">
        <v>2459</v>
      </c>
      <c r="E1" s="89" t="s">
        <v>2597</v>
      </c>
      <c r="F1" s="252" t="s">
        <v>2598</v>
      </c>
      <c r="G1" s="252" t="s">
        <v>2460</v>
      </c>
      <c r="H1" s="252" t="s">
        <v>2461</v>
      </c>
      <c r="I1" s="252" t="s">
        <v>2462</v>
      </c>
      <c r="J1" s="252" t="s">
        <v>2599</v>
      </c>
      <c r="K1" s="232" t="s">
        <v>2463</v>
      </c>
      <c r="L1" s="232" t="s">
        <v>2464</v>
      </c>
      <c r="M1" s="232" t="s">
        <v>2465</v>
      </c>
      <c r="N1" s="232" t="s">
        <v>2466</v>
      </c>
      <c r="O1" s="252" t="s">
        <v>2467</v>
      </c>
      <c r="P1" s="252" t="s">
        <v>2468</v>
      </c>
      <c r="Q1" s="252" t="s">
        <v>2469</v>
      </c>
      <c r="R1" s="252" t="s">
        <v>2470</v>
      </c>
      <c r="S1" s="73" t="s">
        <v>2471</v>
      </c>
      <c r="T1" s="73" t="s">
        <v>2472</v>
      </c>
      <c r="U1" s="73" t="s">
        <v>2473</v>
      </c>
      <c r="V1" s="73" t="s">
        <v>2474</v>
      </c>
      <c r="W1" s="73" t="s">
        <v>2475</v>
      </c>
      <c r="X1" s="73" t="s">
        <v>2476</v>
      </c>
      <c r="Y1" s="90" t="s">
        <v>2477</v>
      </c>
      <c r="Z1" s="90" t="s">
        <v>2478</v>
      </c>
      <c r="AA1" s="90" t="s">
        <v>2479</v>
      </c>
      <c r="AB1" s="90" t="s">
        <v>2480</v>
      </c>
      <c r="AC1" s="90" t="s">
        <v>2481</v>
      </c>
      <c r="AD1" s="90" t="s">
        <v>2600</v>
      </c>
      <c r="AE1" s="90" t="s">
        <v>2601</v>
      </c>
      <c r="AF1" s="90" t="s">
        <v>2482</v>
      </c>
    </row>
    <row r="2" spans="1:32" x14ac:dyDescent="0.2">
      <c r="A2" s="252" t="s">
        <v>2483</v>
      </c>
      <c r="B2" s="89" t="s">
        <v>2484</v>
      </c>
      <c r="C2" s="89" t="s">
        <v>2485</v>
      </c>
      <c r="D2" s="89" t="s">
        <v>2486</v>
      </c>
      <c r="E2" s="89" t="s">
        <v>2602</v>
      </c>
      <c r="F2" s="252" t="s">
        <v>2603</v>
      </c>
      <c r="G2" s="252" t="s">
        <v>2487</v>
      </c>
      <c r="H2" s="252" t="s">
        <v>2488</v>
      </c>
      <c r="I2" s="252" t="s">
        <v>2489</v>
      </c>
      <c r="J2" s="252" t="s">
        <v>2604</v>
      </c>
      <c r="K2" s="232" t="s">
        <v>2490</v>
      </c>
      <c r="L2" s="232" t="s">
        <v>2491</v>
      </c>
      <c r="M2" s="232" t="s">
        <v>2492</v>
      </c>
      <c r="N2" s="232" t="s">
        <v>2493</v>
      </c>
      <c r="O2" s="252" t="s">
        <v>2494</v>
      </c>
      <c r="P2" s="252" t="s">
        <v>2495</v>
      </c>
      <c r="Q2" s="252" t="s">
        <v>2496</v>
      </c>
      <c r="R2" s="252" t="s">
        <v>2497</v>
      </c>
      <c r="S2" s="73" t="s">
        <v>2498</v>
      </c>
      <c r="T2" s="73" t="s">
        <v>2499</v>
      </c>
      <c r="U2" s="73" t="s">
        <v>2500</v>
      </c>
      <c r="V2" s="73" t="s">
        <v>2501</v>
      </c>
      <c r="W2" s="73" t="s">
        <v>2502</v>
      </c>
      <c r="X2" s="73" t="s">
        <v>2503</v>
      </c>
      <c r="Y2" s="90" t="s">
        <v>2504</v>
      </c>
      <c r="Z2" s="90" t="s">
        <v>2505</v>
      </c>
      <c r="AA2" s="90" t="s">
        <v>2506</v>
      </c>
      <c r="AB2" s="90" t="s">
        <v>2507</v>
      </c>
      <c r="AC2" s="90" t="s">
        <v>2508</v>
      </c>
      <c r="AD2" s="90" t="s">
        <v>2605</v>
      </c>
      <c r="AE2" s="90" t="s">
        <v>2606</v>
      </c>
      <c r="AF2" s="90" t="s">
        <v>2509</v>
      </c>
    </row>
    <row r="3" spans="1:32" x14ac:dyDescent="0.2">
      <c r="A3" s="252" t="s">
        <v>2510</v>
      </c>
      <c r="B3" s="89">
        <v>91333213.719999999</v>
      </c>
      <c r="C3" s="89">
        <v>3515023.42</v>
      </c>
      <c r="D3" s="89">
        <v>9131651.8800000008</v>
      </c>
      <c r="E3" s="89">
        <v>0</v>
      </c>
      <c r="F3" s="252">
        <v>0</v>
      </c>
      <c r="G3" s="252">
        <v>130663649.59999999</v>
      </c>
      <c r="H3" s="252">
        <v>22700144.879999999</v>
      </c>
      <c r="I3" s="252">
        <v>0</v>
      </c>
      <c r="J3" s="252">
        <v>0</v>
      </c>
      <c r="K3" s="232">
        <v>963108</v>
      </c>
      <c r="L3" s="232">
        <v>3106631.41</v>
      </c>
      <c r="M3" s="232">
        <v>5074186.4400000004</v>
      </c>
      <c r="N3" s="232">
        <v>142084.41</v>
      </c>
      <c r="O3" s="252">
        <v>3435844.32</v>
      </c>
      <c r="P3" s="252">
        <v>-12154050.18</v>
      </c>
      <c r="Q3" s="252">
        <v>7995002.0999999996</v>
      </c>
      <c r="R3" s="252">
        <v>224399334.74000001</v>
      </c>
      <c r="S3" s="73">
        <v>132442097.11</v>
      </c>
      <c r="T3" s="73">
        <v>5911586.04</v>
      </c>
      <c r="U3" s="73">
        <v>109121.94</v>
      </c>
      <c r="V3" s="73">
        <v>7623.57</v>
      </c>
      <c r="W3" s="73">
        <v>102180282.78</v>
      </c>
      <c r="X3" s="73">
        <v>10334207.65</v>
      </c>
      <c r="Y3" s="90">
        <v>145376536.87</v>
      </c>
      <c r="Z3" s="90">
        <v>188632</v>
      </c>
      <c r="AA3" s="90">
        <v>125902.9</v>
      </c>
      <c r="AB3" s="90">
        <v>52297796.979999997</v>
      </c>
      <c r="AC3" s="90">
        <v>19608484.449999999</v>
      </c>
      <c r="AD3" s="90">
        <v>39076.5</v>
      </c>
      <c r="AE3" s="90">
        <v>91096</v>
      </c>
      <c r="AF3" s="90">
        <v>779843.7</v>
      </c>
    </row>
    <row r="4" spans="1:32" x14ac:dyDescent="0.2">
      <c r="A4" s="252" t="s">
        <v>2806</v>
      </c>
      <c r="B4" s="89">
        <v>1485655.3</v>
      </c>
      <c r="C4" s="89">
        <v>0</v>
      </c>
      <c r="D4" s="89">
        <v>91949.23</v>
      </c>
      <c r="G4" s="252">
        <v>4541384.2</v>
      </c>
      <c r="H4" s="252">
        <v>109466.91</v>
      </c>
      <c r="N4" s="232">
        <v>1181.97</v>
      </c>
      <c r="O4" s="252">
        <v>54570</v>
      </c>
      <c r="Q4" s="252">
        <v>148710.29999999999</v>
      </c>
      <c r="R4" s="252">
        <v>1723269</v>
      </c>
      <c r="S4" s="73">
        <v>1369367.94</v>
      </c>
      <c r="U4" s="73">
        <v>1560.34</v>
      </c>
      <c r="W4" s="73">
        <v>1722096.5</v>
      </c>
      <c r="X4" s="73">
        <v>342960</v>
      </c>
      <c r="Y4" s="90">
        <v>2092035.5</v>
      </c>
      <c r="AB4" s="90">
        <v>636395.4</v>
      </c>
      <c r="AC4" s="90">
        <v>223216.74</v>
      </c>
      <c r="AF4" s="90">
        <v>38862</v>
      </c>
    </row>
    <row r="5" spans="1:32" x14ac:dyDescent="0.2">
      <c r="A5" s="252" t="s">
        <v>2807</v>
      </c>
      <c r="B5" s="89">
        <v>398754.06</v>
      </c>
      <c r="C5" s="89">
        <v>0</v>
      </c>
      <c r="D5" s="89">
        <v>195917.94</v>
      </c>
      <c r="G5" s="252">
        <v>618928.53</v>
      </c>
      <c r="H5" s="252">
        <v>212762.76</v>
      </c>
      <c r="K5" s="232">
        <v>0</v>
      </c>
      <c r="N5" s="232">
        <v>750.3</v>
      </c>
      <c r="O5" s="252">
        <v>228080</v>
      </c>
      <c r="Q5" s="252">
        <v>13152.09</v>
      </c>
      <c r="R5" s="252">
        <v>1740746.12</v>
      </c>
      <c r="S5" s="73">
        <v>746857.27</v>
      </c>
      <c r="T5" s="73">
        <v>16300</v>
      </c>
      <c r="U5" s="73">
        <v>316.89</v>
      </c>
      <c r="W5" s="73">
        <v>821088</v>
      </c>
      <c r="X5" s="73">
        <v>320210</v>
      </c>
      <c r="Y5" s="90">
        <v>949088</v>
      </c>
      <c r="AB5" s="90">
        <v>429598.38</v>
      </c>
      <c r="AC5" s="90">
        <v>167571.54</v>
      </c>
      <c r="AF5" s="90">
        <v>38380</v>
      </c>
    </row>
    <row r="6" spans="1:32" x14ac:dyDescent="0.2">
      <c r="A6" s="252" t="s">
        <v>2808</v>
      </c>
      <c r="B6" s="89">
        <v>590065.01</v>
      </c>
      <c r="C6" s="89">
        <v>126763</v>
      </c>
      <c r="D6" s="89">
        <v>94228.96</v>
      </c>
      <c r="G6" s="252">
        <v>1175893.3899999999</v>
      </c>
      <c r="H6" s="252">
        <v>684114.49</v>
      </c>
      <c r="K6" s="232">
        <v>0</v>
      </c>
      <c r="L6" s="232">
        <v>0</v>
      </c>
      <c r="N6" s="232">
        <v>16.78</v>
      </c>
      <c r="O6" s="252">
        <v>89300</v>
      </c>
      <c r="Q6" s="252">
        <v>194000</v>
      </c>
      <c r="R6" s="252">
        <v>2169071.4500000002</v>
      </c>
      <c r="S6" s="73">
        <v>1790904.12</v>
      </c>
      <c r="T6" s="73">
        <v>40160</v>
      </c>
      <c r="U6" s="73">
        <v>677.51</v>
      </c>
      <c r="W6" s="73">
        <v>1232874.5</v>
      </c>
      <c r="X6" s="73">
        <v>284507</v>
      </c>
      <c r="Y6" s="90">
        <v>2061119.5</v>
      </c>
      <c r="AB6" s="90">
        <v>983416.41</v>
      </c>
      <c r="AC6" s="90">
        <v>8429.69</v>
      </c>
      <c r="AF6" s="90">
        <v>500</v>
      </c>
    </row>
    <row r="7" spans="1:32" x14ac:dyDescent="0.2">
      <c r="A7" s="252" t="s">
        <v>2809</v>
      </c>
      <c r="B7" s="89">
        <v>996577.73</v>
      </c>
      <c r="C7" s="89">
        <v>490</v>
      </c>
      <c r="D7" s="89">
        <v>198226.18</v>
      </c>
      <c r="G7" s="252">
        <v>369704.63</v>
      </c>
      <c r="H7" s="252">
        <v>281892.06</v>
      </c>
      <c r="K7" s="232">
        <v>0</v>
      </c>
      <c r="L7" s="232">
        <v>0</v>
      </c>
      <c r="M7" s="232">
        <v>358483</v>
      </c>
      <c r="N7" s="232">
        <v>1225.1500000000001</v>
      </c>
      <c r="Q7" s="252">
        <v>3588.65</v>
      </c>
      <c r="R7" s="252">
        <v>235221.96</v>
      </c>
      <c r="S7" s="73">
        <v>832669.65</v>
      </c>
      <c r="W7" s="73">
        <v>1156971.8</v>
      </c>
      <c r="X7" s="73">
        <v>294011</v>
      </c>
      <c r="Y7" s="90">
        <v>1417951.8</v>
      </c>
      <c r="AB7" s="90">
        <v>476461.3</v>
      </c>
      <c r="AC7" s="90">
        <v>102043.12</v>
      </c>
      <c r="AF7" s="90">
        <v>26142</v>
      </c>
    </row>
    <row r="8" spans="1:32" x14ac:dyDescent="0.2">
      <c r="A8" s="252" t="s">
        <v>2810</v>
      </c>
      <c r="B8" s="89">
        <v>744692.72</v>
      </c>
      <c r="C8" s="89">
        <v>40826.75</v>
      </c>
      <c r="D8" s="89">
        <v>135540.35999999999</v>
      </c>
      <c r="G8" s="252">
        <v>534759.91</v>
      </c>
      <c r="H8" s="252">
        <v>176181.45</v>
      </c>
      <c r="L8" s="232">
        <v>3637.99</v>
      </c>
      <c r="N8" s="232">
        <v>75</v>
      </c>
      <c r="Q8" s="252">
        <v>67700</v>
      </c>
      <c r="R8" s="252">
        <v>1649277.25</v>
      </c>
      <c r="S8" s="73">
        <v>958428.16000000003</v>
      </c>
      <c r="U8" s="73">
        <v>1067.06</v>
      </c>
      <c r="W8" s="73">
        <v>634648</v>
      </c>
      <c r="X8" s="73">
        <v>145700</v>
      </c>
      <c r="Y8" s="90">
        <v>877391</v>
      </c>
      <c r="AB8" s="90">
        <v>498355.22</v>
      </c>
      <c r="AC8" s="90">
        <v>108638.18</v>
      </c>
      <c r="AF8" s="90">
        <v>22424</v>
      </c>
    </row>
    <row r="9" spans="1:32" x14ac:dyDescent="0.2">
      <c r="A9" s="252" t="s">
        <v>2811</v>
      </c>
      <c r="B9" s="89">
        <v>957218.83</v>
      </c>
      <c r="C9" s="89">
        <v>3780</v>
      </c>
      <c r="D9" s="89">
        <v>137201.85</v>
      </c>
      <c r="G9" s="252">
        <v>280901.31</v>
      </c>
      <c r="H9" s="252">
        <v>179193.66</v>
      </c>
      <c r="K9" s="232">
        <v>0</v>
      </c>
      <c r="N9" s="232">
        <v>247.45</v>
      </c>
      <c r="O9" s="252">
        <v>129250</v>
      </c>
      <c r="Q9" s="252">
        <v>65146.66</v>
      </c>
      <c r="R9" s="252">
        <v>991159.3</v>
      </c>
      <c r="S9" s="73">
        <v>816145.99</v>
      </c>
      <c r="T9" s="73">
        <v>71020</v>
      </c>
      <c r="U9" s="73">
        <v>1210.53</v>
      </c>
      <c r="W9" s="73">
        <v>733572</v>
      </c>
      <c r="X9" s="73">
        <v>361920</v>
      </c>
      <c r="Y9" s="90">
        <v>1161622</v>
      </c>
      <c r="AB9" s="90">
        <v>493431.2</v>
      </c>
      <c r="AC9" s="90">
        <v>101712.29</v>
      </c>
      <c r="AF9" s="90">
        <v>19748</v>
      </c>
    </row>
    <row r="10" spans="1:32" x14ac:dyDescent="0.2">
      <c r="A10" s="252" t="s">
        <v>2812</v>
      </c>
      <c r="B10" s="89">
        <v>497859.99</v>
      </c>
      <c r="C10" s="89">
        <v>0</v>
      </c>
      <c r="D10" s="89">
        <v>128007.9</v>
      </c>
      <c r="G10" s="252">
        <v>847654.6</v>
      </c>
      <c r="H10" s="252">
        <v>192942.85</v>
      </c>
      <c r="K10" s="232">
        <v>0</v>
      </c>
      <c r="L10" s="232">
        <v>2079.9499999999998</v>
      </c>
      <c r="N10" s="232">
        <v>222.46</v>
      </c>
      <c r="O10" s="252">
        <v>110000</v>
      </c>
      <c r="Q10" s="252">
        <v>50837.51</v>
      </c>
      <c r="R10" s="252">
        <v>169383.81</v>
      </c>
      <c r="S10" s="73">
        <v>646175.86</v>
      </c>
      <c r="T10" s="73">
        <v>54614</v>
      </c>
      <c r="U10" s="73">
        <v>437.8</v>
      </c>
      <c r="W10" s="73">
        <v>682844</v>
      </c>
      <c r="X10" s="73">
        <v>231190</v>
      </c>
      <c r="Y10" s="90">
        <v>827004</v>
      </c>
      <c r="AB10" s="90">
        <v>359400.71</v>
      </c>
      <c r="AC10" s="90">
        <v>165783.91</v>
      </c>
      <c r="AF10" s="90">
        <v>500</v>
      </c>
    </row>
    <row r="11" spans="1:32" x14ac:dyDescent="0.2">
      <c r="A11" s="252" t="s">
        <v>2813</v>
      </c>
      <c r="B11" s="89">
        <v>1811310.53</v>
      </c>
      <c r="C11" s="89">
        <v>108660</v>
      </c>
      <c r="D11" s="89">
        <v>52768.69</v>
      </c>
      <c r="G11" s="252">
        <v>743969.39</v>
      </c>
      <c r="H11" s="252">
        <v>504081.57</v>
      </c>
      <c r="K11" s="232">
        <v>0</v>
      </c>
      <c r="N11" s="232">
        <v>182.02</v>
      </c>
      <c r="O11" s="252">
        <v>0</v>
      </c>
      <c r="Q11" s="252">
        <v>126356.67</v>
      </c>
      <c r="R11" s="252">
        <v>668274.24</v>
      </c>
      <c r="S11" s="73">
        <v>1307390.1499999999</v>
      </c>
      <c r="T11" s="73">
        <v>207413</v>
      </c>
      <c r="U11" s="73">
        <v>2419.1999999999998</v>
      </c>
      <c r="V11" s="73">
        <v>6750</v>
      </c>
      <c r="W11" s="73">
        <v>1124451</v>
      </c>
      <c r="X11" s="73">
        <v>657098</v>
      </c>
      <c r="Y11" s="90">
        <v>1755141</v>
      </c>
      <c r="AB11" s="90">
        <v>702121.57</v>
      </c>
      <c r="AC11" s="90">
        <v>249009.05</v>
      </c>
      <c r="AF11" s="90">
        <v>45675</v>
      </c>
    </row>
    <row r="12" spans="1:32" x14ac:dyDescent="0.2">
      <c r="A12" s="252" t="s">
        <v>2814</v>
      </c>
      <c r="B12" s="89">
        <v>913148.08</v>
      </c>
      <c r="C12" s="89">
        <v>37081</v>
      </c>
      <c r="D12" s="89">
        <v>66029.039999999994</v>
      </c>
      <c r="G12" s="252">
        <v>762638.29</v>
      </c>
      <c r="H12" s="252">
        <v>229737.01</v>
      </c>
      <c r="K12" s="232">
        <v>0</v>
      </c>
      <c r="M12" s="232">
        <v>29650</v>
      </c>
      <c r="N12" s="232">
        <v>108.44</v>
      </c>
      <c r="Q12" s="252">
        <v>58240</v>
      </c>
      <c r="R12" s="252">
        <v>2102009.77</v>
      </c>
      <c r="S12" s="73">
        <v>834574.85</v>
      </c>
      <c r="U12" s="73">
        <v>1263.3800000000001</v>
      </c>
      <c r="W12" s="73">
        <v>1161590</v>
      </c>
      <c r="X12" s="73">
        <v>74358</v>
      </c>
      <c r="Y12" s="90">
        <v>1405016</v>
      </c>
      <c r="AB12" s="90">
        <v>315479.32</v>
      </c>
      <c r="AC12" s="90">
        <v>100651.86</v>
      </c>
      <c r="AF12" s="90">
        <v>18275</v>
      </c>
    </row>
    <row r="13" spans="1:32" x14ac:dyDescent="0.2">
      <c r="A13" s="252" t="s">
        <v>2815</v>
      </c>
      <c r="B13" s="89">
        <v>1018111.65</v>
      </c>
      <c r="C13" s="89">
        <v>32961.75</v>
      </c>
      <c r="D13" s="89">
        <v>110030.39999999999</v>
      </c>
      <c r="G13" s="252">
        <v>1157984.23</v>
      </c>
      <c r="H13" s="252">
        <v>150634.34</v>
      </c>
      <c r="N13" s="232">
        <v>77.06</v>
      </c>
      <c r="O13" s="252">
        <v>48295.5</v>
      </c>
      <c r="Q13" s="252">
        <v>87428.31</v>
      </c>
      <c r="R13" s="252">
        <v>1442563.02</v>
      </c>
      <c r="S13" s="73">
        <v>1004307.77</v>
      </c>
      <c r="U13" s="73">
        <v>1062.6199999999999</v>
      </c>
      <c r="W13" s="73">
        <v>1058044</v>
      </c>
      <c r="X13" s="73">
        <v>598340</v>
      </c>
      <c r="Y13" s="90">
        <v>1598164</v>
      </c>
      <c r="AB13" s="90">
        <v>579808.47</v>
      </c>
      <c r="AC13" s="90">
        <v>143287.32</v>
      </c>
      <c r="AF13" s="90">
        <v>10500</v>
      </c>
    </row>
    <row r="14" spans="1:32" x14ac:dyDescent="0.2">
      <c r="A14" s="252" t="s">
        <v>2816</v>
      </c>
      <c r="B14" s="89">
        <v>614058.09</v>
      </c>
      <c r="C14" s="89">
        <v>1716.5</v>
      </c>
      <c r="D14" s="89">
        <v>55605.05</v>
      </c>
      <c r="G14" s="252">
        <v>1100545.6299999999</v>
      </c>
      <c r="H14" s="252">
        <v>101193.68</v>
      </c>
      <c r="K14" s="232">
        <v>0</v>
      </c>
      <c r="N14" s="232">
        <v>536.66</v>
      </c>
      <c r="O14" s="252">
        <v>45610</v>
      </c>
      <c r="Q14" s="252">
        <v>36920.99</v>
      </c>
      <c r="R14" s="252">
        <v>484200</v>
      </c>
      <c r="S14" s="73">
        <v>878973.84</v>
      </c>
      <c r="T14" s="73">
        <v>128290</v>
      </c>
      <c r="U14" s="73">
        <v>328.81</v>
      </c>
      <c r="W14" s="73">
        <v>1005288</v>
      </c>
      <c r="X14" s="73">
        <v>596460</v>
      </c>
      <c r="Y14" s="90">
        <v>1400288</v>
      </c>
      <c r="AB14" s="90">
        <v>564226.17000000004</v>
      </c>
      <c r="AC14" s="90">
        <v>108731.16</v>
      </c>
      <c r="AF14" s="90">
        <v>21771</v>
      </c>
    </row>
    <row r="15" spans="1:32" x14ac:dyDescent="0.2">
      <c r="A15" s="252" t="s">
        <v>2817</v>
      </c>
      <c r="B15" s="89">
        <v>1394779.03</v>
      </c>
      <c r="C15" s="89">
        <v>26235</v>
      </c>
      <c r="D15" s="89">
        <v>236884.62</v>
      </c>
      <c r="G15" s="252">
        <v>566759.42000000004</v>
      </c>
      <c r="H15" s="252">
        <v>39193.660000000003</v>
      </c>
      <c r="K15" s="232">
        <v>0</v>
      </c>
      <c r="L15" s="232">
        <v>4219.9799999999996</v>
      </c>
      <c r="M15" s="232">
        <v>111673</v>
      </c>
      <c r="N15" s="232">
        <v>322</v>
      </c>
      <c r="O15" s="252">
        <v>244134.52</v>
      </c>
      <c r="Q15" s="252">
        <v>12459.14</v>
      </c>
      <c r="R15" s="252">
        <v>1884119.29</v>
      </c>
      <c r="S15" s="73">
        <v>1580971.55</v>
      </c>
      <c r="U15" s="73">
        <v>1772.51</v>
      </c>
      <c r="W15" s="73">
        <v>948689.08</v>
      </c>
      <c r="X15" s="73">
        <v>347320</v>
      </c>
      <c r="Y15" s="90">
        <v>1299171.08</v>
      </c>
      <c r="Z15" s="90">
        <v>2340</v>
      </c>
      <c r="AB15" s="90">
        <v>1204984.29</v>
      </c>
      <c r="AC15" s="90">
        <v>409156.05</v>
      </c>
      <c r="AF15" s="90">
        <v>38205</v>
      </c>
    </row>
    <row r="16" spans="1:32" x14ac:dyDescent="0.2">
      <c r="A16" s="252" t="s">
        <v>2818</v>
      </c>
      <c r="B16" s="89">
        <v>753845.75</v>
      </c>
      <c r="C16" s="89">
        <v>0</v>
      </c>
      <c r="D16" s="89">
        <v>27487</v>
      </c>
      <c r="G16" s="252">
        <v>670698.66</v>
      </c>
      <c r="H16" s="252">
        <v>238171.59</v>
      </c>
      <c r="K16" s="232">
        <v>0</v>
      </c>
      <c r="N16" s="232">
        <v>430.13</v>
      </c>
      <c r="Q16" s="252">
        <v>29350</v>
      </c>
      <c r="R16" s="252">
        <v>2403607</v>
      </c>
      <c r="S16" s="73">
        <v>1074194.94</v>
      </c>
      <c r="T16" s="73">
        <v>170720</v>
      </c>
      <c r="U16" s="73">
        <v>467.79</v>
      </c>
      <c r="W16" s="73">
        <v>921566.2</v>
      </c>
      <c r="X16" s="73">
        <v>19000</v>
      </c>
      <c r="Y16" s="90">
        <v>1337506.2</v>
      </c>
      <c r="Z16" s="90">
        <v>2540</v>
      </c>
      <c r="AB16" s="90">
        <v>331379.89</v>
      </c>
      <c r="AC16" s="90">
        <v>123219.68</v>
      </c>
      <c r="AF16" s="90">
        <v>24364</v>
      </c>
    </row>
    <row r="17" spans="1:32" x14ac:dyDescent="0.2">
      <c r="A17" s="252" t="s">
        <v>2819</v>
      </c>
      <c r="B17" s="89">
        <v>1764526.47</v>
      </c>
      <c r="C17" s="89">
        <v>0</v>
      </c>
      <c r="D17" s="89">
        <v>135775.75</v>
      </c>
      <c r="G17" s="252">
        <v>463007.97</v>
      </c>
      <c r="H17" s="252">
        <v>132293.99</v>
      </c>
      <c r="K17" s="232">
        <v>0</v>
      </c>
      <c r="N17" s="232">
        <v>78</v>
      </c>
      <c r="O17" s="252">
        <v>441685</v>
      </c>
      <c r="Q17" s="252">
        <v>71794.75</v>
      </c>
      <c r="R17" s="252">
        <v>2696435.34</v>
      </c>
      <c r="S17" s="73">
        <v>1146890.8600000001</v>
      </c>
      <c r="U17" s="73">
        <v>1975.14</v>
      </c>
      <c r="W17" s="73">
        <v>613693</v>
      </c>
      <c r="X17" s="73">
        <v>106800</v>
      </c>
      <c r="Y17" s="90">
        <v>907197</v>
      </c>
      <c r="AB17" s="90">
        <v>624030.12</v>
      </c>
      <c r="AC17" s="90">
        <v>90440.19</v>
      </c>
      <c r="AF17" s="90">
        <v>29924</v>
      </c>
    </row>
    <row r="18" spans="1:32" x14ac:dyDescent="0.2">
      <c r="A18" s="252" t="s">
        <v>2820</v>
      </c>
      <c r="B18" s="89">
        <v>835208.84</v>
      </c>
      <c r="C18" s="89">
        <v>51810</v>
      </c>
      <c r="D18" s="89">
        <v>98483.38</v>
      </c>
      <c r="G18" s="252">
        <v>1057141.03</v>
      </c>
      <c r="H18" s="252">
        <v>343429.24</v>
      </c>
      <c r="K18" s="232">
        <v>73600</v>
      </c>
      <c r="L18" s="232">
        <v>0</v>
      </c>
      <c r="N18" s="232">
        <v>293.89999999999998</v>
      </c>
      <c r="O18" s="252">
        <v>184230</v>
      </c>
      <c r="Q18" s="252">
        <v>56812.800000000003</v>
      </c>
      <c r="R18" s="252">
        <v>2510757.66</v>
      </c>
      <c r="S18" s="73">
        <v>1115017.8799999999</v>
      </c>
      <c r="T18" s="73">
        <v>84885</v>
      </c>
      <c r="U18" s="73">
        <v>1430.53</v>
      </c>
      <c r="W18" s="73">
        <v>897672.5</v>
      </c>
      <c r="X18" s="73">
        <v>717410</v>
      </c>
      <c r="Y18" s="90">
        <v>1563256.5</v>
      </c>
      <c r="AB18" s="90">
        <v>795788.72</v>
      </c>
      <c r="AC18" s="90">
        <v>194731.06</v>
      </c>
      <c r="AF18" s="90">
        <v>36729</v>
      </c>
    </row>
    <row r="19" spans="1:32" x14ac:dyDescent="0.2">
      <c r="A19" s="252" t="s">
        <v>2821</v>
      </c>
      <c r="B19" s="89">
        <v>1831033.15</v>
      </c>
      <c r="C19" s="89">
        <v>0</v>
      </c>
      <c r="D19" s="89">
        <v>152225.49</v>
      </c>
      <c r="G19" s="252">
        <v>3160142.94</v>
      </c>
      <c r="H19" s="252">
        <v>837517.69</v>
      </c>
      <c r="K19" s="232">
        <v>0</v>
      </c>
      <c r="N19" s="232">
        <v>8033.33</v>
      </c>
      <c r="O19" s="252">
        <v>275735</v>
      </c>
      <c r="Q19" s="252">
        <v>113305.73</v>
      </c>
      <c r="R19" s="252">
        <v>684118.79</v>
      </c>
      <c r="S19" s="73">
        <v>1023032.8</v>
      </c>
      <c r="U19" s="73">
        <v>3391.31</v>
      </c>
      <c r="W19" s="73">
        <v>1186670</v>
      </c>
      <c r="X19" s="73">
        <v>589740</v>
      </c>
      <c r="Y19" s="90">
        <v>1743910</v>
      </c>
      <c r="AB19" s="90">
        <v>515015.38</v>
      </c>
      <c r="AC19" s="90">
        <v>221858.08</v>
      </c>
      <c r="AF19" s="90">
        <v>38069</v>
      </c>
    </row>
    <row r="20" spans="1:32" x14ac:dyDescent="0.2">
      <c r="A20" s="252" t="s">
        <v>2822</v>
      </c>
      <c r="B20" s="89">
        <v>382584.47</v>
      </c>
      <c r="C20" s="89">
        <v>6090.5</v>
      </c>
      <c r="D20" s="89">
        <v>62069.06</v>
      </c>
      <c r="G20" s="252">
        <v>485058.15</v>
      </c>
      <c r="H20" s="252">
        <v>119734.23</v>
      </c>
      <c r="K20" s="232">
        <v>0</v>
      </c>
      <c r="L20" s="232">
        <v>1815.88</v>
      </c>
      <c r="M20" s="232">
        <v>40000</v>
      </c>
      <c r="N20" s="232">
        <v>122.52</v>
      </c>
      <c r="Q20" s="252">
        <v>29866.95</v>
      </c>
      <c r="R20" s="252">
        <v>865361.67</v>
      </c>
      <c r="S20" s="73">
        <v>649318.15</v>
      </c>
      <c r="U20" s="73">
        <v>368.88</v>
      </c>
      <c r="W20" s="73">
        <v>1133388</v>
      </c>
      <c r="X20" s="73">
        <v>107110</v>
      </c>
      <c r="Y20" s="90">
        <v>1344322</v>
      </c>
      <c r="AB20" s="90">
        <v>299634.53999999998</v>
      </c>
      <c r="AC20" s="90">
        <v>79304.42</v>
      </c>
      <c r="AF20" s="90">
        <v>500</v>
      </c>
    </row>
    <row r="21" spans="1:32" x14ac:dyDescent="0.2">
      <c r="A21" s="252" t="s">
        <v>2823</v>
      </c>
      <c r="B21" s="89">
        <v>550990.52</v>
      </c>
      <c r="C21" s="89">
        <v>18445</v>
      </c>
      <c r="D21" s="89">
        <v>58515.63</v>
      </c>
      <c r="G21" s="252">
        <v>706159.63</v>
      </c>
      <c r="H21" s="252">
        <v>199598.3</v>
      </c>
      <c r="N21" s="232">
        <v>72</v>
      </c>
      <c r="Q21" s="252">
        <v>46318.32</v>
      </c>
      <c r="R21" s="252">
        <v>1709584.67</v>
      </c>
      <c r="S21" s="73">
        <v>585168.4</v>
      </c>
      <c r="U21" s="73">
        <v>668.03</v>
      </c>
      <c r="W21" s="73">
        <v>1072548</v>
      </c>
      <c r="X21" s="73">
        <v>127600</v>
      </c>
      <c r="Y21" s="90">
        <v>1291161</v>
      </c>
      <c r="AB21" s="90">
        <v>233024.74</v>
      </c>
      <c r="AC21" s="90">
        <v>166738.95000000001</v>
      </c>
      <c r="AF21" s="90">
        <v>650</v>
      </c>
    </row>
    <row r="22" spans="1:32" x14ac:dyDescent="0.2">
      <c r="A22" s="252" t="s">
        <v>2927</v>
      </c>
      <c r="B22" s="89">
        <v>648996.06999999995</v>
      </c>
      <c r="C22" s="89">
        <v>14893.75</v>
      </c>
      <c r="D22" s="89">
        <v>76358.259999999995</v>
      </c>
      <c r="G22" s="252">
        <v>865052.18</v>
      </c>
      <c r="H22" s="252">
        <v>247790.01</v>
      </c>
      <c r="K22" s="232">
        <v>0</v>
      </c>
      <c r="L22" s="232">
        <v>34300</v>
      </c>
      <c r="M22" s="232">
        <v>274250</v>
      </c>
      <c r="N22" s="232">
        <v>299.20999999999998</v>
      </c>
      <c r="Q22" s="252">
        <v>111283.82</v>
      </c>
      <c r="R22" s="252">
        <v>2287426.9300000002</v>
      </c>
      <c r="S22" s="73">
        <v>605448.22</v>
      </c>
      <c r="U22" s="73">
        <v>211.76</v>
      </c>
      <c r="V22" s="73">
        <v>30</v>
      </c>
      <c r="W22" s="73">
        <v>761032</v>
      </c>
      <c r="X22" s="73">
        <v>227040</v>
      </c>
      <c r="Y22" s="90">
        <v>1039547</v>
      </c>
      <c r="AB22" s="90">
        <v>418165.35</v>
      </c>
      <c r="AC22" s="90">
        <v>184028.95</v>
      </c>
      <c r="AF22" s="90">
        <v>500</v>
      </c>
    </row>
    <row r="23" spans="1:32" x14ac:dyDescent="0.2">
      <c r="A23" s="252" t="s">
        <v>2824</v>
      </c>
      <c r="B23" s="89">
        <v>301335.92</v>
      </c>
      <c r="C23" s="89">
        <v>0</v>
      </c>
      <c r="D23" s="89">
        <v>36786.06</v>
      </c>
      <c r="G23" s="252">
        <v>852521.35</v>
      </c>
      <c r="H23" s="252">
        <v>149717.28</v>
      </c>
      <c r="K23" s="232">
        <v>0</v>
      </c>
      <c r="L23" s="232">
        <v>37200</v>
      </c>
      <c r="N23" s="232">
        <v>173.79</v>
      </c>
      <c r="Q23" s="252">
        <v>33620</v>
      </c>
      <c r="R23" s="252">
        <v>2091979.99</v>
      </c>
      <c r="S23" s="73">
        <v>611693.44999999995</v>
      </c>
      <c r="U23" s="73">
        <v>198.78</v>
      </c>
      <c r="W23" s="73">
        <v>579015</v>
      </c>
      <c r="X23" s="73">
        <v>12060</v>
      </c>
      <c r="Y23" s="90">
        <v>640615</v>
      </c>
      <c r="AB23" s="90">
        <v>322768.03999999998</v>
      </c>
      <c r="AC23" s="90">
        <v>152818.79999999999</v>
      </c>
    </row>
    <row r="24" spans="1:32" x14ac:dyDescent="0.2">
      <c r="A24" s="252" t="s">
        <v>2825</v>
      </c>
      <c r="B24" s="89">
        <v>725966.17</v>
      </c>
      <c r="C24" s="89">
        <v>0</v>
      </c>
      <c r="D24" s="89">
        <v>23449.22</v>
      </c>
      <c r="G24" s="252">
        <v>667213.94999999995</v>
      </c>
      <c r="H24" s="252">
        <v>182534.79</v>
      </c>
      <c r="K24" s="232">
        <v>0</v>
      </c>
      <c r="L24" s="232">
        <v>160182.51999999999</v>
      </c>
      <c r="M24" s="232">
        <v>1600</v>
      </c>
      <c r="N24" s="232">
        <v>369.74</v>
      </c>
      <c r="O24" s="252">
        <v>64445</v>
      </c>
      <c r="Q24" s="252">
        <v>74700</v>
      </c>
      <c r="S24" s="73">
        <v>958758.74</v>
      </c>
      <c r="U24" s="73">
        <v>943.81</v>
      </c>
      <c r="W24" s="73">
        <v>1286281.5</v>
      </c>
      <c r="Y24" s="90">
        <v>1607201.5</v>
      </c>
      <c r="AB24" s="90">
        <v>416570.69</v>
      </c>
      <c r="AC24" s="90">
        <v>123423.67</v>
      </c>
    </row>
    <row r="25" spans="1:32" x14ac:dyDescent="0.2">
      <c r="A25" s="252" t="s">
        <v>2826</v>
      </c>
      <c r="B25" s="89">
        <v>375452.55</v>
      </c>
      <c r="C25" s="89">
        <v>149</v>
      </c>
      <c r="D25" s="89">
        <v>63701.53</v>
      </c>
      <c r="G25" s="252">
        <v>1083638.25</v>
      </c>
      <c r="H25" s="252">
        <v>268192.46000000002</v>
      </c>
      <c r="K25" s="232">
        <v>350</v>
      </c>
      <c r="L25" s="232">
        <v>37019.24</v>
      </c>
      <c r="N25" s="232">
        <v>1706.07</v>
      </c>
      <c r="R25" s="252">
        <v>1967042.37</v>
      </c>
      <c r="S25" s="73">
        <v>619839.30000000005</v>
      </c>
      <c r="U25" s="73">
        <v>475.99</v>
      </c>
      <c r="W25" s="73">
        <v>1605218.61</v>
      </c>
      <c r="X25" s="73">
        <v>27560.29</v>
      </c>
      <c r="Y25" s="90">
        <v>1652364</v>
      </c>
      <c r="AA25" s="90">
        <v>3956</v>
      </c>
      <c r="AB25" s="90">
        <v>227559.45</v>
      </c>
      <c r="AC25" s="90">
        <v>129387.45</v>
      </c>
    </row>
    <row r="26" spans="1:32" x14ac:dyDescent="0.2">
      <c r="A26" s="252" t="s">
        <v>2827</v>
      </c>
      <c r="B26" s="89">
        <v>757274.66</v>
      </c>
      <c r="C26" s="89">
        <v>0</v>
      </c>
      <c r="D26" s="89">
        <v>25034.44</v>
      </c>
      <c r="G26" s="252">
        <v>637772.81000000006</v>
      </c>
      <c r="H26" s="252">
        <v>120566.83</v>
      </c>
      <c r="K26" s="232">
        <v>0</v>
      </c>
      <c r="L26" s="232">
        <v>80956.570000000007</v>
      </c>
      <c r="M26" s="232">
        <v>245300</v>
      </c>
      <c r="N26" s="232">
        <v>295.5</v>
      </c>
      <c r="R26" s="252">
        <v>1301651.56</v>
      </c>
      <c r="S26" s="73">
        <v>784475.92</v>
      </c>
      <c r="T26" s="73">
        <v>24435.4</v>
      </c>
      <c r="U26" s="73">
        <v>735.42</v>
      </c>
      <c r="W26" s="73">
        <v>380740</v>
      </c>
      <c r="X26" s="73">
        <v>20000</v>
      </c>
      <c r="Y26" s="90">
        <v>496740</v>
      </c>
      <c r="AB26" s="90">
        <v>444244.86</v>
      </c>
      <c r="AC26" s="90">
        <v>159661.74</v>
      </c>
    </row>
    <row r="27" spans="1:32" x14ac:dyDescent="0.2">
      <c r="A27" s="252" t="s">
        <v>2828</v>
      </c>
      <c r="B27" s="89">
        <v>641455.19999999995</v>
      </c>
      <c r="C27" s="89">
        <v>0</v>
      </c>
      <c r="D27" s="89">
        <v>24123.01</v>
      </c>
      <c r="G27" s="252">
        <v>1817799.64</v>
      </c>
      <c r="H27" s="252">
        <v>302291.15000000002</v>
      </c>
      <c r="K27" s="232">
        <v>0</v>
      </c>
      <c r="L27" s="232">
        <v>72000</v>
      </c>
      <c r="N27" s="232">
        <v>1167.52</v>
      </c>
      <c r="R27" s="252">
        <v>1776680.82</v>
      </c>
      <c r="S27" s="73">
        <v>1420314.58</v>
      </c>
      <c r="U27" s="73">
        <v>705.88</v>
      </c>
      <c r="W27" s="73">
        <v>725199.6</v>
      </c>
      <c r="X27" s="73">
        <v>13500</v>
      </c>
      <c r="Y27" s="90">
        <v>1207665.2</v>
      </c>
      <c r="AB27" s="90">
        <v>361595.69</v>
      </c>
      <c r="AC27" s="90">
        <v>215189.28</v>
      </c>
    </row>
    <row r="28" spans="1:32" x14ac:dyDescent="0.2">
      <c r="A28" s="252" t="s">
        <v>2829</v>
      </c>
      <c r="B28" s="89">
        <v>1134970.92</v>
      </c>
      <c r="C28" s="89">
        <v>20594</v>
      </c>
      <c r="D28" s="89">
        <v>49653.46</v>
      </c>
      <c r="G28" s="252">
        <v>1294232.02</v>
      </c>
      <c r="H28" s="252">
        <v>445075.5</v>
      </c>
      <c r="K28" s="232">
        <v>1500</v>
      </c>
      <c r="L28" s="232">
        <v>49420</v>
      </c>
      <c r="M28" s="232">
        <v>126479.62</v>
      </c>
      <c r="N28" s="232">
        <v>443.45</v>
      </c>
      <c r="O28" s="252">
        <v>328742.82</v>
      </c>
      <c r="Q28" s="252">
        <v>45077.88</v>
      </c>
      <c r="R28" s="252">
        <v>2074982.75</v>
      </c>
      <c r="S28" s="73">
        <v>1925173.66</v>
      </c>
      <c r="T28" s="73">
        <v>64943.18</v>
      </c>
      <c r="U28" s="73">
        <v>1346.01</v>
      </c>
      <c r="W28" s="73">
        <v>2103532</v>
      </c>
      <c r="X28" s="73">
        <v>51300</v>
      </c>
      <c r="Y28" s="90">
        <v>2789692</v>
      </c>
      <c r="AB28" s="90">
        <v>548850.84</v>
      </c>
      <c r="AC28" s="90">
        <v>215200.23</v>
      </c>
    </row>
    <row r="29" spans="1:32" x14ac:dyDescent="0.2">
      <c r="A29" s="252" t="s">
        <v>2830</v>
      </c>
      <c r="B29" s="89">
        <v>682955.25</v>
      </c>
      <c r="C29" s="89">
        <v>3808.5</v>
      </c>
      <c r="D29" s="89">
        <v>118947.64</v>
      </c>
      <c r="G29" s="252">
        <v>547527.96</v>
      </c>
      <c r="H29" s="252">
        <v>182862.31</v>
      </c>
      <c r="L29" s="232">
        <v>22975.22</v>
      </c>
      <c r="M29" s="232">
        <v>98210</v>
      </c>
      <c r="N29" s="232">
        <v>151</v>
      </c>
      <c r="R29" s="252">
        <v>1942599.48</v>
      </c>
      <c r="S29" s="73">
        <v>820863.52</v>
      </c>
      <c r="U29" s="73">
        <v>841.23</v>
      </c>
      <c r="W29" s="73">
        <v>843732</v>
      </c>
      <c r="X29" s="73">
        <v>18000</v>
      </c>
      <c r="Y29" s="90">
        <v>1002732</v>
      </c>
      <c r="AA29" s="90">
        <v>4168</v>
      </c>
      <c r="AB29" s="90">
        <v>316003.68</v>
      </c>
      <c r="AC29" s="90">
        <v>118816.6</v>
      </c>
    </row>
    <row r="30" spans="1:32" x14ac:dyDescent="0.2">
      <c r="A30" s="252" t="s">
        <v>2831</v>
      </c>
      <c r="B30" s="89">
        <v>963604.09</v>
      </c>
      <c r="C30" s="89">
        <v>5645.5</v>
      </c>
      <c r="D30" s="89">
        <v>75875.69</v>
      </c>
      <c r="G30" s="252">
        <v>853824.17</v>
      </c>
      <c r="H30" s="252">
        <v>216961.01</v>
      </c>
      <c r="K30" s="232">
        <v>0</v>
      </c>
      <c r="L30" s="232">
        <v>12600</v>
      </c>
      <c r="N30" s="232">
        <v>289.73</v>
      </c>
      <c r="Q30" s="252">
        <v>1056.52</v>
      </c>
      <c r="R30" s="252">
        <v>1357301.45</v>
      </c>
      <c r="S30" s="73">
        <v>1177313.22</v>
      </c>
      <c r="T30" s="73">
        <v>40160</v>
      </c>
      <c r="U30" s="73">
        <v>1401.79</v>
      </c>
      <c r="W30" s="73">
        <v>313908</v>
      </c>
      <c r="X30" s="73">
        <v>17550</v>
      </c>
      <c r="Y30" s="90">
        <v>687258</v>
      </c>
      <c r="AB30" s="90">
        <v>338517.97</v>
      </c>
      <c r="AC30" s="90">
        <v>110049.17</v>
      </c>
    </row>
    <row r="31" spans="1:32" x14ac:dyDescent="0.2">
      <c r="A31" s="252" t="s">
        <v>2832</v>
      </c>
      <c r="B31" s="89">
        <v>801992.32</v>
      </c>
      <c r="C31" s="89">
        <v>0</v>
      </c>
      <c r="D31" s="89">
        <v>67677.86</v>
      </c>
      <c r="G31" s="252">
        <v>436236.83</v>
      </c>
      <c r="H31" s="252">
        <v>110466.48</v>
      </c>
      <c r="K31" s="232">
        <v>0</v>
      </c>
      <c r="L31" s="232">
        <v>29638.3</v>
      </c>
      <c r="M31" s="232">
        <v>0.19</v>
      </c>
      <c r="N31" s="232">
        <v>375.12</v>
      </c>
      <c r="O31" s="252">
        <v>9040.66</v>
      </c>
      <c r="Q31" s="252">
        <v>1512.99</v>
      </c>
      <c r="R31" s="252">
        <v>1339755.76</v>
      </c>
      <c r="S31" s="73">
        <v>1527632.5</v>
      </c>
      <c r="T31" s="73">
        <v>104767.57</v>
      </c>
      <c r="U31" s="73">
        <v>935.29</v>
      </c>
      <c r="W31" s="73">
        <v>1393440</v>
      </c>
      <c r="X31" s="73">
        <v>42291.35</v>
      </c>
      <c r="Y31" s="90">
        <v>1997160</v>
      </c>
      <c r="AB31" s="90">
        <v>470570.3</v>
      </c>
      <c r="AC31" s="90">
        <v>86258.86</v>
      </c>
    </row>
    <row r="32" spans="1:32" x14ac:dyDescent="0.2">
      <c r="A32" s="252" t="s">
        <v>2833</v>
      </c>
      <c r="B32" s="89">
        <v>684493.35</v>
      </c>
      <c r="C32" s="89">
        <v>11357.5</v>
      </c>
      <c r="D32" s="89">
        <v>47489.47</v>
      </c>
      <c r="G32" s="252">
        <v>1038459.33</v>
      </c>
      <c r="H32" s="252">
        <v>157279.73000000001</v>
      </c>
      <c r="K32" s="232">
        <v>0</v>
      </c>
      <c r="L32" s="232">
        <v>26100</v>
      </c>
      <c r="M32" s="232">
        <v>151638</v>
      </c>
      <c r="N32" s="232">
        <v>317.5</v>
      </c>
      <c r="Q32" s="252">
        <v>23958.639999999999</v>
      </c>
      <c r="R32" s="252">
        <v>2103448.6</v>
      </c>
      <c r="S32" s="73">
        <v>975890.93</v>
      </c>
      <c r="W32" s="73">
        <v>939548</v>
      </c>
      <c r="X32" s="73">
        <v>35000</v>
      </c>
      <c r="Y32" s="90">
        <v>1269998</v>
      </c>
      <c r="AB32" s="90">
        <v>256091.96</v>
      </c>
      <c r="AC32" s="90">
        <v>141846.46</v>
      </c>
    </row>
    <row r="33" spans="1:32" x14ac:dyDescent="0.2">
      <c r="A33" s="252" t="s">
        <v>2834</v>
      </c>
      <c r="B33" s="89">
        <v>796446.27</v>
      </c>
      <c r="C33" s="89">
        <v>1087.25</v>
      </c>
      <c r="D33" s="89">
        <v>158253.98000000001</v>
      </c>
      <c r="G33" s="252">
        <v>361489.64</v>
      </c>
      <c r="H33" s="252">
        <v>204274.26</v>
      </c>
      <c r="K33" s="232">
        <v>0</v>
      </c>
      <c r="L33" s="232">
        <v>25357.34</v>
      </c>
      <c r="N33" s="232">
        <v>143.94</v>
      </c>
      <c r="O33" s="252">
        <v>18629.810000000001</v>
      </c>
      <c r="Q33" s="252">
        <v>1500</v>
      </c>
      <c r="R33" s="252">
        <v>1634028.2</v>
      </c>
      <c r="S33" s="73">
        <v>874568.83</v>
      </c>
      <c r="T33" s="73">
        <v>152500</v>
      </c>
      <c r="U33" s="73">
        <v>1171.33</v>
      </c>
      <c r="W33" s="73">
        <v>522920</v>
      </c>
      <c r="X33" s="73">
        <v>12000</v>
      </c>
      <c r="Y33" s="90">
        <v>827160</v>
      </c>
      <c r="Z33" s="90">
        <v>3980</v>
      </c>
      <c r="AA33" s="90">
        <v>350</v>
      </c>
      <c r="AB33" s="90">
        <v>262570.46999999997</v>
      </c>
      <c r="AC33" s="90">
        <v>199710.56</v>
      </c>
    </row>
    <row r="34" spans="1:32" x14ac:dyDescent="0.2">
      <c r="A34" s="252" t="s">
        <v>2835</v>
      </c>
      <c r="B34" s="89">
        <v>462517.14</v>
      </c>
      <c r="C34" s="89">
        <v>6180.5</v>
      </c>
      <c r="D34" s="89">
        <v>26295.8</v>
      </c>
      <c r="G34" s="252">
        <v>572199.68000000005</v>
      </c>
      <c r="H34" s="252">
        <v>188777.72</v>
      </c>
      <c r="K34" s="232">
        <v>0</v>
      </c>
      <c r="L34" s="232">
        <v>1700.05</v>
      </c>
      <c r="N34" s="232">
        <v>156.02000000000001</v>
      </c>
      <c r="R34" s="252">
        <v>391756.52</v>
      </c>
      <c r="S34" s="73">
        <v>1002025.54</v>
      </c>
      <c r="U34" s="73">
        <v>956.4</v>
      </c>
      <c r="W34" s="73">
        <v>1621835.2</v>
      </c>
      <c r="X34" s="73">
        <v>46000</v>
      </c>
      <c r="Y34" s="90">
        <v>1944115.2</v>
      </c>
      <c r="AB34" s="90">
        <v>320344.63</v>
      </c>
      <c r="AC34" s="90">
        <v>99086.62</v>
      </c>
      <c r="AF34" s="90">
        <v>500</v>
      </c>
    </row>
    <row r="35" spans="1:32" x14ac:dyDescent="0.2">
      <c r="A35" s="252" t="s">
        <v>2836</v>
      </c>
      <c r="B35" s="89">
        <v>533015.35</v>
      </c>
      <c r="C35" s="89">
        <v>0</v>
      </c>
      <c r="D35" s="89">
        <v>43041.97</v>
      </c>
      <c r="G35" s="252">
        <v>442019.41</v>
      </c>
      <c r="H35" s="252">
        <v>175534.8</v>
      </c>
      <c r="K35" s="232">
        <v>0</v>
      </c>
      <c r="L35" s="232">
        <v>19937.96</v>
      </c>
      <c r="M35" s="232">
        <v>365.73</v>
      </c>
      <c r="N35" s="232">
        <v>310.93</v>
      </c>
      <c r="Q35" s="252">
        <v>-1964.68</v>
      </c>
      <c r="R35" s="252">
        <v>459399.49</v>
      </c>
      <c r="S35" s="73">
        <v>726029.52</v>
      </c>
      <c r="U35" s="73">
        <v>1021.29</v>
      </c>
      <c r="W35" s="73">
        <v>428037.5</v>
      </c>
      <c r="X35" s="73">
        <v>8860.2900000000009</v>
      </c>
      <c r="Y35" s="90">
        <v>555537.5</v>
      </c>
      <c r="AB35" s="90">
        <v>295890.46999999997</v>
      </c>
      <c r="AC35" s="90">
        <v>98856.67</v>
      </c>
    </row>
    <row r="36" spans="1:32" x14ac:dyDescent="0.2">
      <c r="A36" s="252" t="s">
        <v>2837</v>
      </c>
      <c r="B36" s="89">
        <v>524303.65</v>
      </c>
      <c r="C36" s="89">
        <v>4879.7</v>
      </c>
      <c r="D36" s="89">
        <v>74005.009999999995</v>
      </c>
      <c r="G36" s="252">
        <v>655566.04</v>
      </c>
      <c r="H36" s="252">
        <v>118493.17</v>
      </c>
      <c r="K36" s="232">
        <v>0</v>
      </c>
      <c r="L36" s="232">
        <v>16326.22</v>
      </c>
      <c r="N36" s="232">
        <v>178</v>
      </c>
      <c r="O36" s="252">
        <v>13761.1</v>
      </c>
      <c r="R36" s="252">
        <v>556569.79</v>
      </c>
      <c r="S36" s="73">
        <v>791167.38</v>
      </c>
      <c r="T36" s="73">
        <v>82450</v>
      </c>
      <c r="U36" s="73">
        <v>561.77</v>
      </c>
      <c r="W36" s="73">
        <v>748064.2</v>
      </c>
      <c r="Y36" s="90">
        <v>905304.3</v>
      </c>
      <c r="AB36" s="90">
        <v>235011.13</v>
      </c>
      <c r="AC36" s="90">
        <v>122672.31</v>
      </c>
    </row>
    <row r="37" spans="1:32" x14ac:dyDescent="0.2">
      <c r="A37" s="252" t="s">
        <v>2838</v>
      </c>
      <c r="B37" s="89">
        <v>526185.66</v>
      </c>
      <c r="C37" s="89">
        <v>13946.75</v>
      </c>
      <c r="D37" s="89">
        <v>170855.28</v>
      </c>
      <c r="G37" s="252">
        <v>301609.57</v>
      </c>
      <c r="H37" s="252">
        <v>156156.6</v>
      </c>
      <c r="L37" s="232">
        <v>16000</v>
      </c>
      <c r="N37" s="232">
        <v>146.5</v>
      </c>
      <c r="Q37" s="252">
        <v>3607.7</v>
      </c>
      <c r="R37" s="252">
        <v>1714982.69</v>
      </c>
      <c r="S37" s="73">
        <v>1068899.19</v>
      </c>
      <c r="T37" s="73">
        <v>68760</v>
      </c>
      <c r="U37" s="73">
        <v>646.21</v>
      </c>
      <c r="W37" s="73">
        <v>912900</v>
      </c>
      <c r="X37" s="73">
        <v>16629.71</v>
      </c>
      <c r="Y37" s="90">
        <v>1212340</v>
      </c>
      <c r="AA37" s="90">
        <v>2610</v>
      </c>
      <c r="AB37" s="90">
        <v>388165.31</v>
      </c>
      <c r="AC37" s="90">
        <v>112484.3</v>
      </c>
    </row>
    <row r="38" spans="1:32" x14ac:dyDescent="0.2">
      <c r="A38" s="252" t="s">
        <v>2839</v>
      </c>
      <c r="B38" s="89">
        <v>441346.29</v>
      </c>
      <c r="C38" s="89">
        <v>92.75</v>
      </c>
      <c r="D38" s="89">
        <v>95355.68</v>
      </c>
      <c r="G38" s="252">
        <v>972222.8</v>
      </c>
      <c r="H38" s="252">
        <v>121369.68</v>
      </c>
      <c r="K38" s="232">
        <v>0</v>
      </c>
      <c r="L38" s="232">
        <v>16370</v>
      </c>
      <c r="M38" s="232">
        <v>60000</v>
      </c>
      <c r="N38" s="232">
        <v>161.80000000000001</v>
      </c>
      <c r="O38" s="252">
        <v>5400</v>
      </c>
      <c r="Q38" s="252">
        <v>-4204.8900000000003</v>
      </c>
      <c r="R38" s="252">
        <v>2179663.7000000002</v>
      </c>
      <c r="S38" s="73">
        <v>1048197.96</v>
      </c>
      <c r="T38" s="73">
        <v>20000</v>
      </c>
      <c r="U38" s="73">
        <v>455.33</v>
      </c>
      <c r="W38" s="73">
        <v>866548</v>
      </c>
      <c r="Y38" s="90">
        <v>1260548</v>
      </c>
      <c r="AA38" s="90">
        <v>8130.9</v>
      </c>
      <c r="AB38" s="90">
        <v>340464.24</v>
      </c>
      <c r="AC38" s="90">
        <v>215064.51</v>
      </c>
    </row>
    <row r="39" spans="1:32" x14ac:dyDescent="0.2">
      <c r="A39" s="252" t="s">
        <v>2840</v>
      </c>
      <c r="B39" s="89">
        <v>1059500.8999999999</v>
      </c>
      <c r="C39" s="89">
        <v>3281</v>
      </c>
      <c r="D39" s="89">
        <v>14365.72</v>
      </c>
      <c r="G39" s="252">
        <v>403990.42</v>
      </c>
      <c r="H39" s="252">
        <v>157813.73000000001</v>
      </c>
      <c r="K39" s="232">
        <v>0</v>
      </c>
      <c r="L39" s="232">
        <v>17884.64</v>
      </c>
      <c r="N39" s="232">
        <v>180.22</v>
      </c>
      <c r="R39" s="252">
        <v>1994257.35</v>
      </c>
      <c r="S39" s="73">
        <v>1157536.08</v>
      </c>
      <c r="U39" s="73">
        <v>1582.72</v>
      </c>
      <c r="W39" s="73">
        <v>602290</v>
      </c>
      <c r="X39" s="73">
        <v>12000</v>
      </c>
      <c r="Y39" s="90">
        <v>1002460</v>
      </c>
      <c r="AB39" s="90">
        <v>268968.03999999998</v>
      </c>
      <c r="AC39" s="90">
        <v>178159.63</v>
      </c>
    </row>
    <row r="40" spans="1:32" x14ac:dyDescent="0.2">
      <c r="A40" s="252" t="s">
        <v>2841</v>
      </c>
      <c r="B40" s="89">
        <v>691877.93</v>
      </c>
      <c r="C40" s="89">
        <v>360</v>
      </c>
      <c r="D40" s="89">
        <v>85918.51</v>
      </c>
      <c r="G40" s="252">
        <v>724355.76</v>
      </c>
      <c r="H40" s="252">
        <v>261149.35</v>
      </c>
      <c r="K40" s="232">
        <v>0</v>
      </c>
      <c r="L40" s="232">
        <v>26906.47</v>
      </c>
      <c r="M40" s="232">
        <v>249260</v>
      </c>
      <c r="N40" s="232">
        <v>147</v>
      </c>
      <c r="O40" s="252">
        <v>10000</v>
      </c>
      <c r="R40" s="252">
        <v>1560653.49</v>
      </c>
      <c r="S40" s="73">
        <v>1035670.5</v>
      </c>
      <c r="U40" s="73">
        <v>1067.82</v>
      </c>
      <c r="W40" s="73">
        <v>1109944</v>
      </c>
      <c r="X40" s="73">
        <v>12064.91</v>
      </c>
      <c r="Y40" s="90">
        <v>1476953</v>
      </c>
      <c r="AB40" s="90">
        <v>356332.84</v>
      </c>
      <c r="AC40" s="90">
        <v>219931.33</v>
      </c>
    </row>
    <row r="41" spans="1:32" x14ac:dyDescent="0.2">
      <c r="A41" s="252" t="s">
        <v>2920</v>
      </c>
      <c r="B41" s="89">
        <v>736647.51</v>
      </c>
      <c r="C41" s="89">
        <v>120</v>
      </c>
      <c r="D41" s="89">
        <v>20021.419999999998</v>
      </c>
      <c r="G41" s="252">
        <v>628183.79</v>
      </c>
      <c r="H41" s="252">
        <v>164763.60999999999</v>
      </c>
      <c r="L41" s="232">
        <v>28702.880000000001</v>
      </c>
      <c r="M41" s="232">
        <v>35000</v>
      </c>
      <c r="N41" s="232">
        <v>290</v>
      </c>
      <c r="Q41" s="252">
        <v>-23800</v>
      </c>
      <c r="R41" s="252">
        <v>1367149.29</v>
      </c>
      <c r="S41" s="73">
        <v>1003614.39</v>
      </c>
      <c r="T41" s="73">
        <v>32600</v>
      </c>
      <c r="U41" s="73">
        <v>908.39</v>
      </c>
      <c r="W41" s="73">
        <v>767679</v>
      </c>
      <c r="X41" s="73">
        <v>22100</v>
      </c>
      <c r="Y41" s="90">
        <v>1079789</v>
      </c>
      <c r="AB41" s="90">
        <v>292976.62</v>
      </c>
      <c r="AC41" s="90">
        <v>138598.72</v>
      </c>
    </row>
    <row r="42" spans="1:32" x14ac:dyDescent="0.2">
      <c r="A42" s="252" t="s">
        <v>2842</v>
      </c>
      <c r="B42" s="89">
        <v>151037.78</v>
      </c>
      <c r="C42" s="89">
        <v>0</v>
      </c>
      <c r="D42" s="89">
        <v>67563.03</v>
      </c>
      <c r="G42" s="252">
        <v>788176.2</v>
      </c>
      <c r="H42" s="252">
        <v>274766.94</v>
      </c>
      <c r="K42" s="232">
        <v>0</v>
      </c>
      <c r="L42" s="232">
        <v>37700</v>
      </c>
      <c r="N42" s="232">
        <v>8552.8700000000008</v>
      </c>
      <c r="O42" s="252">
        <v>233025.11</v>
      </c>
      <c r="Q42" s="252">
        <v>-139439.44</v>
      </c>
      <c r="R42" s="252">
        <v>1747176.74</v>
      </c>
      <c r="S42" s="73">
        <v>1120084.23</v>
      </c>
      <c r="T42" s="73">
        <v>10474.89</v>
      </c>
      <c r="U42" s="73">
        <v>508.54</v>
      </c>
      <c r="W42" s="73">
        <v>625570.80000000005</v>
      </c>
      <c r="X42" s="73">
        <v>57098</v>
      </c>
      <c r="Y42" s="90">
        <v>1465794.8</v>
      </c>
      <c r="AA42" s="90">
        <v>290</v>
      </c>
      <c r="AB42" s="90">
        <v>335973.58</v>
      </c>
      <c r="AC42" s="90">
        <v>118259.88</v>
      </c>
    </row>
    <row r="43" spans="1:32" x14ac:dyDescent="0.2">
      <c r="A43" s="252" t="s">
        <v>2843</v>
      </c>
      <c r="B43" s="89">
        <v>698774.93</v>
      </c>
      <c r="C43" s="89">
        <v>0</v>
      </c>
      <c r="D43" s="89">
        <v>219515.44</v>
      </c>
      <c r="G43" s="252">
        <v>389109.89</v>
      </c>
      <c r="H43" s="252">
        <v>128543.8</v>
      </c>
      <c r="K43" s="232">
        <v>0</v>
      </c>
      <c r="L43" s="232">
        <v>95207.58</v>
      </c>
      <c r="N43" s="232">
        <v>90</v>
      </c>
      <c r="Q43" s="252">
        <v>-4288.03</v>
      </c>
      <c r="R43" s="252">
        <v>2580473.12</v>
      </c>
      <c r="S43" s="73">
        <v>1696776.61</v>
      </c>
      <c r="T43" s="73">
        <v>80000</v>
      </c>
      <c r="U43" s="73">
        <v>1163.28</v>
      </c>
      <c r="W43" s="73">
        <v>878759.1</v>
      </c>
      <c r="X43" s="73">
        <v>169040</v>
      </c>
      <c r="Y43" s="90">
        <v>1619061.1</v>
      </c>
      <c r="AB43" s="90">
        <v>926002.49</v>
      </c>
      <c r="AC43" s="90">
        <v>103427.65</v>
      </c>
    </row>
    <row r="44" spans="1:32" x14ac:dyDescent="0.2">
      <c r="A44" s="252" t="s">
        <v>2844</v>
      </c>
      <c r="B44" s="89">
        <v>806112.9</v>
      </c>
      <c r="C44" s="89">
        <v>0</v>
      </c>
      <c r="D44" s="89">
        <v>93355.1</v>
      </c>
      <c r="G44" s="252">
        <v>213079.91</v>
      </c>
      <c r="H44" s="252">
        <v>156824.01999999999</v>
      </c>
      <c r="K44" s="232">
        <v>0</v>
      </c>
      <c r="L44" s="232">
        <v>40745.5</v>
      </c>
      <c r="Q44" s="252">
        <v>6266.42</v>
      </c>
      <c r="R44" s="252">
        <v>1682922.85</v>
      </c>
      <c r="S44" s="73">
        <v>985636.05</v>
      </c>
      <c r="U44" s="73">
        <v>1382.34</v>
      </c>
      <c r="W44" s="73">
        <v>702712.3</v>
      </c>
      <c r="X44" s="73">
        <v>69986</v>
      </c>
      <c r="Y44" s="90">
        <v>1104760.3</v>
      </c>
      <c r="AA44" s="90">
        <v>300</v>
      </c>
      <c r="AB44" s="90">
        <v>392945.49</v>
      </c>
      <c r="AC44" s="90">
        <v>98286.32</v>
      </c>
    </row>
    <row r="45" spans="1:32" x14ac:dyDescent="0.2">
      <c r="A45" s="252" t="s">
        <v>2845</v>
      </c>
      <c r="B45" s="89">
        <v>710510.34</v>
      </c>
      <c r="C45" s="89">
        <v>0</v>
      </c>
      <c r="D45" s="89">
        <v>103877.09</v>
      </c>
      <c r="G45" s="252">
        <v>396575.21</v>
      </c>
      <c r="H45" s="252">
        <v>44403.05</v>
      </c>
      <c r="K45" s="232">
        <v>0</v>
      </c>
      <c r="L45" s="232">
        <v>24450</v>
      </c>
      <c r="N45" s="232">
        <v>0</v>
      </c>
      <c r="R45" s="252">
        <v>1664645.88</v>
      </c>
      <c r="S45" s="73">
        <v>963382.32</v>
      </c>
      <c r="T45" s="73">
        <v>145000</v>
      </c>
      <c r="U45" s="73">
        <v>579.41999999999996</v>
      </c>
      <c r="W45" s="73">
        <v>503580</v>
      </c>
      <c r="X45" s="73">
        <v>18910</v>
      </c>
      <c r="Y45" s="90">
        <v>799180</v>
      </c>
      <c r="AB45" s="90">
        <v>234722.98</v>
      </c>
      <c r="AC45" s="90">
        <v>113165.01</v>
      </c>
    </row>
    <row r="46" spans="1:32" x14ac:dyDescent="0.2">
      <c r="A46" s="252" t="s">
        <v>2846</v>
      </c>
      <c r="B46" s="89">
        <v>377013.34</v>
      </c>
      <c r="C46" s="89">
        <v>0</v>
      </c>
      <c r="D46" s="89">
        <v>65898.039999999994</v>
      </c>
      <c r="G46" s="252">
        <v>3003295.76</v>
      </c>
      <c r="H46" s="252">
        <v>97349.24</v>
      </c>
      <c r="L46" s="232">
        <v>72878.070000000007</v>
      </c>
      <c r="M46" s="232">
        <v>218000</v>
      </c>
      <c r="R46" s="252">
        <v>349948.56</v>
      </c>
      <c r="S46" s="73">
        <v>1026925.17</v>
      </c>
      <c r="T46" s="73">
        <v>83000</v>
      </c>
      <c r="U46" s="73">
        <v>1588.57</v>
      </c>
      <c r="W46" s="73">
        <v>889675.5</v>
      </c>
      <c r="X46" s="73">
        <v>64628.1</v>
      </c>
      <c r="Y46" s="90">
        <v>1457640.5</v>
      </c>
      <c r="AB46" s="90">
        <v>655254.66</v>
      </c>
      <c r="AC46" s="90">
        <v>156214.54999999999</v>
      </c>
    </row>
    <row r="47" spans="1:32" x14ac:dyDescent="0.2">
      <c r="A47" s="252" t="s">
        <v>2847</v>
      </c>
      <c r="B47" s="89">
        <v>750160.97</v>
      </c>
      <c r="C47" s="89">
        <v>0</v>
      </c>
      <c r="D47" s="89">
        <v>51311.75</v>
      </c>
      <c r="G47" s="252">
        <v>528503.31000000006</v>
      </c>
      <c r="H47" s="252">
        <v>51524.639999999999</v>
      </c>
      <c r="K47" s="232">
        <v>0</v>
      </c>
      <c r="L47" s="232">
        <v>47600</v>
      </c>
      <c r="N47" s="232">
        <v>0</v>
      </c>
      <c r="Q47" s="252">
        <v>145655.54</v>
      </c>
      <c r="R47" s="252">
        <v>1610762.41</v>
      </c>
      <c r="S47" s="73">
        <v>997098.75</v>
      </c>
      <c r="U47" s="73">
        <v>1248.9100000000001</v>
      </c>
      <c r="W47" s="73">
        <v>783515</v>
      </c>
      <c r="X47" s="73">
        <v>30600</v>
      </c>
      <c r="Y47" s="90">
        <v>1386678</v>
      </c>
      <c r="AB47" s="90">
        <v>323315.49</v>
      </c>
      <c r="AC47" s="90">
        <v>114866.5</v>
      </c>
    </row>
    <row r="48" spans="1:32" x14ac:dyDescent="0.2">
      <c r="A48" s="252" t="s">
        <v>2848</v>
      </c>
      <c r="B48" s="89">
        <v>626336.63</v>
      </c>
      <c r="C48" s="89">
        <v>0</v>
      </c>
      <c r="D48" s="89">
        <v>75462.100000000006</v>
      </c>
      <c r="G48" s="252">
        <v>539885.13</v>
      </c>
      <c r="H48" s="252">
        <v>42212.57</v>
      </c>
      <c r="K48" s="232">
        <v>0</v>
      </c>
      <c r="L48" s="232">
        <v>33742</v>
      </c>
      <c r="N48" s="232">
        <v>0</v>
      </c>
      <c r="R48" s="252">
        <v>2707380.46</v>
      </c>
      <c r="S48" s="73">
        <v>979767.95</v>
      </c>
      <c r="T48" s="73">
        <v>116150</v>
      </c>
      <c r="U48" s="73">
        <v>995.53</v>
      </c>
      <c r="W48" s="73">
        <v>931588</v>
      </c>
      <c r="X48" s="73">
        <v>148493</v>
      </c>
      <c r="Y48" s="90">
        <v>1550108</v>
      </c>
      <c r="AB48" s="90">
        <v>398109.95</v>
      </c>
      <c r="AC48" s="90">
        <v>140051.69</v>
      </c>
    </row>
    <row r="49" spans="1:31" x14ac:dyDescent="0.2">
      <c r="A49" s="252" t="s">
        <v>2921</v>
      </c>
      <c r="B49" s="89">
        <v>530196.98</v>
      </c>
      <c r="C49" s="89">
        <v>0</v>
      </c>
      <c r="D49" s="89">
        <v>43031.83</v>
      </c>
      <c r="G49" s="252">
        <v>522353.31</v>
      </c>
      <c r="H49" s="252">
        <v>139888.15</v>
      </c>
      <c r="K49" s="232">
        <v>0</v>
      </c>
      <c r="L49" s="232">
        <v>41446.239999999998</v>
      </c>
      <c r="N49" s="232">
        <v>0</v>
      </c>
      <c r="R49" s="252">
        <v>2321309.19</v>
      </c>
      <c r="S49" s="73">
        <v>486427.8</v>
      </c>
      <c r="T49" s="73">
        <v>75000</v>
      </c>
      <c r="U49" s="73">
        <v>858.46</v>
      </c>
      <c r="W49" s="73">
        <v>563552.19999999995</v>
      </c>
      <c r="X49" s="73">
        <v>60398</v>
      </c>
      <c r="Y49" s="90">
        <v>757742.2</v>
      </c>
      <c r="AB49" s="90">
        <v>218646.6</v>
      </c>
      <c r="AC49" s="90">
        <v>127321.69</v>
      </c>
    </row>
    <row r="50" spans="1:31" x14ac:dyDescent="0.2">
      <c r="A50" s="252" t="s">
        <v>2931</v>
      </c>
      <c r="B50" s="89">
        <v>666816.28</v>
      </c>
      <c r="C50" s="89">
        <v>0</v>
      </c>
      <c r="D50" s="89">
        <v>69957.86</v>
      </c>
      <c r="G50" s="252">
        <v>1345671.38</v>
      </c>
      <c r="H50" s="252">
        <v>171482.76</v>
      </c>
      <c r="K50" s="232">
        <v>0</v>
      </c>
      <c r="L50" s="232">
        <v>48600</v>
      </c>
      <c r="Q50" s="252">
        <v>8180.46</v>
      </c>
      <c r="R50" s="252">
        <v>991778.49</v>
      </c>
      <c r="S50" s="73">
        <v>498416.56</v>
      </c>
      <c r="U50" s="73">
        <v>1251.21</v>
      </c>
      <c r="W50" s="73">
        <v>441501.29</v>
      </c>
      <c r="X50" s="73">
        <v>52898</v>
      </c>
      <c r="Y50" s="90">
        <v>617120.29</v>
      </c>
      <c r="AA50" s="90">
        <v>700</v>
      </c>
      <c r="AB50" s="90">
        <v>250086.46</v>
      </c>
      <c r="AC50" s="90">
        <v>122425.8</v>
      </c>
    </row>
    <row r="51" spans="1:31" x14ac:dyDescent="0.2">
      <c r="A51" s="252" t="s">
        <v>2932</v>
      </c>
      <c r="B51" s="89">
        <v>440620.66</v>
      </c>
      <c r="C51" s="89">
        <v>0</v>
      </c>
      <c r="D51" s="89">
        <v>83722.149999999994</v>
      </c>
      <c r="G51" s="252">
        <v>2723906.36</v>
      </c>
      <c r="H51" s="252">
        <v>49994.54</v>
      </c>
      <c r="L51" s="232">
        <v>57155.76</v>
      </c>
      <c r="Q51" s="252">
        <v>7625.77</v>
      </c>
      <c r="R51" s="252">
        <v>667821.93000000005</v>
      </c>
      <c r="S51" s="73">
        <v>464095.5</v>
      </c>
      <c r="U51" s="73">
        <v>447.83</v>
      </c>
      <c r="W51" s="73">
        <v>847539.8</v>
      </c>
      <c r="X51" s="73">
        <v>138898</v>
      </c>
      <c r="Y51" s="90">
        <v>1030299.8</v>
      </c>
      <c r="AB51" s="90">
        <v>212214.24</v>
      </c>
      <c r="AC51" s="90">
        <v>138600.9</v>
      </c>
    </row>
    <row r="52" spans="1:31" x14ac:dyDescent="0.2">
      <c r="A52" s="252" t="s">
        <v>2849</v>
      </c>
      <c r="B52" s="89">
        <v>674986.9</v>
      </c>
      <c r="C52" s="89">
        <v>39542</v>
      </c>
      <c r="D52" s="89">
        <v>9054.42</v>
      </c>
      <c r="E52" s="89">
        <v>0</v>
      </c>
      <c r="F52" s="252">
        <v>0</v>
      </c>
      <c r="G52" s="252">
        <v>825356.55</v>
      </c>
      <c r="H52" s="252">
        <v>146998.92000000001</v>
      </c>
      <c r="I52" s="252">
        <v>0</v>
      </c>
      <c r="J52" s="252">
        <v>0</v>
      </c>
      <c r="K52" s="232">
        <v>11000</v>
      </c>
      <c r="L52" s="232">
        <v>8276.77</v>
      </c>
      <c r="M52" s="232">
        <v>0</v>
      </c>
      <c r="N52" s="232">
        <v>2495.71</v>
      </c>
      <c r="O52" s="252">
        <v>0</v>
      </c>
      <c r="P52" s="252">
        <v>0</v>
      </c>
      <c r="Q52" s="252">
        <v>0</v>
      </c>
      <c r="R52" s="252">
        <v>2139773.89</v>
      </c>
      <c r="S52" s="73">
        <v>678579.67</v>
      </c>
      <c r="U52" s="73">
        <v>774.09</v>
      </c>
      <c r="W52" s="73">
        <v>467544</v>
      </c>
      <c r="Y52" s="90">
        <v>467544</v>
      </c>
      <c r="AB52" s="90">
        <v>258658.91</v>
      </c>
      <c r="AC52" s="90">
        <v>144226.31</v>
      </c>
      <c r="AE52" s="90">
        <v>3662</v>
      </c>
    </row>
    <row r="53" spans="1:31" x14ac:dyDescent="0.2">
      <c r="A53" s="252" t="s">
        <v>2850</v>
      </c>
      <c r="B53" s="89">
        <v>574603.91</v>
      </c>
      <c r="C53" s="89">
        <v>75108</v>
      </c>
      <c r="D53" s="89">
        <v>6597</v>
      </c>
      <c r="G53" s="252">
        <v>390532.92</v>
      </c>
      <c r="H53" s="252">
        <v>113654.39999999999</v>
      </c>
      <c r="K53" s="232">
        <v>6000</v>
      </c>
      <c r="L53" s="232">
        <v>0</v>
      </c>
      <c r="N53" s="232">
        <v>972</v>
      </c>
      <c r="R53" s="252">
        <v>293207.49</v>
      </c>
      <c r="S53" s="73">
        <v>523864.11</v>
      </c>
      <c r="U53" s="73">
        <v>746.21</v>
      </c>
      <c r="W53" s="73">
        <v>329502</v>
      </c>
      <c r="Y53" s="90">
        <v>329502</v>
      </c>
      <c r="AB53" s="90">
        <v>203543.54</v>
      </c>
      <c r="AC53" s="90">
        <v>66826.44</v>
      </c>
      <c r="AE53" s="90">
        <v>3509</v>
      </c>
    </row>
    <row r="54" spans="1:31" x14ac:dyDescent="0.2">
      <c r="A54" s="252" t="s">
        <v>2851</v>
      </c>
      <c r="B54" s="89">
        <v>566058.28</v>
      </c>
      <c r="C54" s="89">
        <v>58326.5</v>
      </c>
      <c r="D54" s="89">
        <v>26628</v>
      </c>
      <c r="G54" s="252">
        <v>847932.74</v>
      </c>
      <c r="H54" s="252">
        <v>141732.14000000001</v>
      </c>
      <c r="K54" s="232">
        <v>46083</v>
      </c>
      <c r="L54" s="232">
        <v>23905.33</v>
      </c>
      <c r="N54" s="232">
        <v>9130</v>
      </c>
      <c r="Q54" s="252">
        <v>-85.13</v>
      </c>
      <c r="R54" s="252">
        <v>1946315.03</v>
      </c>
      <c r="S54" s="73">
        <v>892178.93</v>
      </c>
      <c r="T54" s="73">
        <v>91972</v>
      </c>
      <c r="U54" s="73">
        <v>515.13</v>
      </c>
      <c r="W54" s="73">
        <v>445343.5</v>
      </c>
      <c r="Y54" s="90">
        <v>616803.5</v>
      </c>
      <c r="AB54" s="90">
        <v>297368.3</v>
      </c>
      <c r="AC54" s="90">
        <v>218547.29</v>
      </c>
      <c r="AE54" s="90">
        <v>1861</v>
      </c>
    </row>
    <row r="55" spans="1:31" x14ac:dyDescent="0.2">
      <c r="A55" s="252" t="s">
        <v>2852</v>
      </c>
      <c r="B55" s="89">
        <v>950226.69</v>
      </c>
      <c r="C55" s="89">
        <v>88802.5</v>
      </c>
      <c r="D55" s="89">
        <v>89150.6</v>
      </c>
      <c r="G55" s="252">
        <v>853107.1</v>
      </c>
      <c r="H55" s="252">
        <v>331496.37</v>
      </c>
      <c r="K55" s="232">
        <v>18900</v>
      </c>
      <c r="L55" s="232">
        <v>34544.9</v>
      </c>
      <c r="N55" s="232">
        <v>6377</v>
      </c>
      <c r="R55" s="252">
        <v>2217512.62</v>
      </c>
      <c r="S55" s="73">
        <v>1343479.14</v>
      </c>
      <c r="U55" s="73">
        <v>1184.26</v>
      </c>
      <c r="W55" s="73">
        <v>891467.5</v>
      </c>
      <c r="Y55" s="90">
        <v>1065247.5</v>
      </c>
      <c r="AB55" s="90">
        <v>447343.95</v>
      </c>
      <c r="AC55" s="90">
        <v>260305.24</v>
      </c>
    </row>
    <row r="56" spans="1:31" x14ac:dyDescent="0.2">
      <c r="A56" s="252" t="s">
        <v>2853</v>
      </c>
      <c r="B56" s="89">
        <v>813915.46</v>
      </c>
      <c r="C56" s="89">
        <v>107978.5</v>
      </c>
      <c r="D56" s="89">
        <v>63942.879999999997</v>
      </c>
      <c r="G56" s="252">
        <v>761109.79</v>
      </c>
      <c r="H56" s="252">
        <v>133488.49</v>
      </c>
      <c r="K56" s="232">
        <v>6265</v>
      </c>
      <c r="L56" s="232">
        <v>25174.55</v>
      </c>
      <c r="N56" s="232">
        <v>7100</v>
      </c>
      <c r="Q56" s="252">
        <v>-59.5</v>
      </c>
      <c r="R56" s="252">
        <v>1921030.3</v>
      </c>
      <c r="S56" s="73">
        <v>1338499.2</v>
      </c>
      <c r="T56" s="73">
        <v>84728</v>
      </c>
      <c r="U56" s="73">
        <v>1012.99</v>
      </c>
      <c r="W56" s="73">
        <v>717640</v>
      </c>
      <c r="Y56" s="90">
        <v>1012660</v>
      </c>
      <c r="AB56" s="90">
        <v>469071.46</v>
      </c>
      <c r="AC56" s="90">
        <v>248036.73</v>
      </c>
      <c r="AE56" s="90">
        <v>321</v>
      </c>
    </row>
    <row r="57" spans="1:31" x14ac:dyDescent="0.2">
      <c r="A57" s="252" t="s">
        <v>2854</v>
      </c>
      <c r="B57" s="89">
        <v>657152.1</v>
      </c>
      <c r="C57" s="89">
        <v>28487</v>
      </c>
      <c r="D57" s="89">
        <v>24789.119999999999</v>
      </c>
      <c r="G57" s="252">
        <v>692437.06</v>
      </c>
      <c r="H57" s="252">
        <v>141445.04</v>
      </c>
      <c r="K57" s="232">
        <v>10100</v>
      </c>
      <c r="L57" s="232">
        <v>32307.18</v>
      </c>
      <c r="N57" s="232">
        <v>1218</v>
      </c>
      <c r="Q57" s="252">
        <v>-2679.19</v>
      </c>
      <c r="R57" s="252">
        <v>1915444.77</v>
      </c>
      <c r="S57" s="73">
        <v>1218152.03</v>
      </c>
      <c r="T57" s="73">
        <v>27695</v>
      </c>
      <c r="U57" s="73">
        <v>723.18</v>
      </c>
      <c r="W57" s="73">
        <v>755214</v>
      </c>
      <c r="Y57" s="90">
        <v>988974</v>
      </c>
      <c r="AB57" s="90">
        <v>453951.82</v>
      </c>
      <c r="AC57" s="90">
        <v>259236.75</v>
      </c>
      <c r="AE57" s="90">
        <v>10080</v>
      </c>
    </row>
    <row r="58" spans="1:31" x14ac:dyDescent="0.2">
      <c r="A58" s="252" t="s">
        <v>2855</v>
      </c>
      <c r="B58" s="89">
        <v>607588.56000000006</v>
      </c>
      <c r="C58" s="89">
        <v>38064.5</v>
      </c>
      <c r="D58" s="89">
        <v>16247.18</v>
      </c>
      <c r="G58" s="252">
        <v>668621.61</v>
      </c>
      <c r="H58" s="252">
        <v>145943.01</v>
      </c>
      <c r="K58" s="232">
        <v>18536</v>
      </c>
      <c r="L58" s="232">
        <v>17348.419999999998</v>
      </c>
      <c r="N58" s="232">
        <v>2137</v>
      </c>
      <c r="Q58" s="252">
        <v>-24.34</v>
      </c>
      <c r="R58" s="252">
        <v>1650781.62</v>
      </c>
      <c r="S58" s="73">
        <v>1011232.64</v>
      </c>
      <c r="T58" s="73">
        <v>19830</v>
      </c>
      <c r="U58" s="73">
        <v>486.02</v>
      </c>
      <c r="W58" s="73">
        <v>350070</v>
      </c>
      <c r="Y58" s="90">
        <v>556149</v>
      </c>
      <c r="AB58" s="90">
        <v>279123.03000000003</v>
      </c>
      <c r="AC58" s="90">
        <v>214551.52</v>
      </c>
      <c r="AE58" s="90">
        <v>2935</v>
      </c>
    </row>
    <row r="59" spans="1:31" x14ac:dyDescent="0.2">
      <c r="A59" s="252" t="s">
        <v>2856</v>
      </c>
      <c r="B59" s="89">
        <v>483811.23</v>
      </c>
      <c r="C59" s="89">
        <v>47663</v>
      </c>
      <c r="D59" s="89">
        <v>35926.620000000003</v>
      </c>
      <c r="G59" s="252">
        <v>887004.34</v>
      </c>
      <c r="H59" s="252">
        <v>122359.43</v>
      </c>
      <c r="K59" s="232">
        <v>759</v>
      </c>
      <c r="L59" s="232">
        <v>21938.79</v>
      </c>
      <c r="N59" s="232">
        <v>1990.42</v>
      </c>
      <c r="Q59" s="252">
        <v>-102</v>
      </c>
      <c r="R59" s="252">
        <v>2032099.69</v>
      </c>
      <c r="S59" s="73">
        <v>1193683.4099999999</v>
      </c>
      <c r="U59" s="73">
        <v>324.75</v>
      </c>
      <c r="W59" s="73">
        <v>465360</v>
      </c>
      <c r="Y59" s="90">
        <v>798440</v>
      </c>
      <c r="AB59" s="90">
        <v>266659.77</v>
      </c>
      <c r="AC59" s="90">
        <v>231995.24</v>
      </c>
      <c r="AE59" s="90">
        <v>3897</v>
      </c>
    </row>
    <row r="60" spans="1:31" x14ac:dyDescent="0.2">
      <c r="A60" s="252" t="s">
        <v>2857</v>
      </c>
      <c r="B60" s="89">
        <v>690257.11</v>
      </c>
      <c r="C60" s="89">
        <v>142985</v>
      </c>
      <c r="D60" s="89">
        <v>58000</v>
      </c>
      <c r="G60" s="252">
        <v>1488064.79</v>
      </c>
      <c r="H60" s="252">
        <v>126995.82</v>
      </c>
      <c r="K60" s="232">
        <v>14200</v>
      </c>
      <c r="L60" s="232">
        <v>41262.58</v>
      </c>
      <c r="N60" s="232">
        <v>7886</v>
      </c>
      <c r="R60" s="252">
        <v>1174038.5</v>
      </c>
      <c r="S60" s="73">
        <v>2023487.09</v>
      </c>
      <c r="U60" s="73">
        <v>446.59</v>
      </c>
      <c r="W60" s="73">
        <v>643188</v>
      </c>
      <c r="Y60" s="90">
        <v>1042708</v>
      </c>
      <c r="AB60" s="90">
        <v>651549.93999999994</v>
      </c>
      <c r="AC60" s="90">
        <v>264247.93</v>
      </c>
      <c r="AE60" s="90">
        <v>11204.5</v>
      </c>
    </row>
    <row r="61" spans="1:31" x14ac:dyDescent="0.2">
      <c r="A61" s="252" t="s">
        <v>2858</v>
      </c>
      <c r="B61" s="89">
        <v>1370262.19</v>
      </c>
      <c r="C61" s="89">
        <v>313571.5</v>
      </c>
      <c r="D61" s="89">
        <v>44496.31</v>
      </c>
      <c r="G61" s="252">
        <v>976590.43</v>
      </c>
      <c r="H61" s="252">
        <v>535373.1</v>
      </c>
      <c r="K61" s="232">
        <v>14300</v>
      </c>
      <c r="L61" s="232">
        <v>61519.39</v>
      </c>
      <c r="N61" s="232">
        <v>10246.5</v>
      </c>
      <c r="Q61" s="252">
        <v>-237.55</v>
      </c>
      <c r="R61" s="252">
        <v>3795531.45</v>
      </c>
      <c r="S61" s="73">
        <v>2145560.0299999998</v>
      </c>
      <c r="U61" s="73">
        <v>1692.55</v>
      </c>
      <c r="W61" s="73">
        <v>1149008</v>
      </c>
      <c r="Y61" s="90">
        <v>1663386</v>
      </c>
      <c r="AA61" s="90">
        <v>300</v>
      </c>
      <c r="AB61" s="90">
        <v>555312.74</v>
      </c>
      <c r="AC61" s="90">
        <v>426536.38</v>
      </c>
      <c r="AE61" s="90">
        <v>101</v>
      </c>
    </row>
    <row r="62" spans="1:31" x14ac:dyDescent="0.2">
      <c r="A62" s="252" t="s">
        <v>2859</v>
      </c>
      <c r="B62" s="89">
        <v>420360.43</v>
      </c>
      <c r="C62" s="89">
        <v>106118</v>
      </c>
      <c r="D62" s="89">
        <v>37603</v>
      </c>
      <c r="G62" s="252">
        <v>491770.91</v>
      </c>
      <c r="H62" s="252">
        <v>153324.29</v>
      </c>
      <c r="K62" s="232">
        <v>5260</v>
      </c>
      <c r="L62" s="232">
        <v>29104</v>
      </c>
      <c r="N62" s="232">
        <v>4816</v>
      </c>
      <c r="Q62" s="252">
        <v>-630</v>
      </c>
      <c r="R62" s="252">
        <v>1606269.64</v>
      </c>
      <c r="S62" s="73">
        <v>1259365.8999999999</v>
      </c>
      <c r="U62" s="73">
        <v>363.71</v>
      </c>
      <c r="W62" s="73">
        <v>540652</v>
      </c>
      <c r="X62" s="73">
        <v>20000</v>
      </c>
      <c r="Y62" s="90">
        <v>787272</v>
      </c>
      <c r="AB62" s="90">
        <v>441013.4</v>
      </c>
      <c r="AC62" s="90">
        <v>261100.72</v>
      </c>
      <c r="AE62" s="90">
        <v>6875</v>
      </c>
    </row>
    <row r="63" spans="1:31" x14ac:dyDescent="0.2">
      <c r="A63" s="252" t="s">
        <v>2860</v>
      </c>
      <c r="B63" s="89">
        <v>522494.29</v>
      </c>
      <c r="C63" s="89">
        <v>133503.5</v>
      </c>
      <c r="D63" s="89">
        <v>36841.79</v>
      </c>
      <c r="G63" s="252">
        <v>503183.33</v>
      </c>
      <c r="H63" s="252">
        <v>116773.91</v>
      </c>
      <c r="K63" s="232">
        <v>11500</v>
      </c>
      <c r="L63" s="232">
        <v>24542.53</v>
      </c>
      <c r="N63" s="232">
        <v>11323.91</v>
      </c>
      <c r="O63" s="252">
        <v>14282.8</v>
      </c>
      <c r="Q63" s="252">
        <v>-214.2</v>
      </c>
      <c r="R63" s="252">
        <v>2640334.33</v>
      </c>
      <c r="S63" s="73">
        <v>900519.78</v>
      </c>
      <c r="T63" s="73">
        <v>66245</v>
      </c>
      <c r="U63" s="73">
        <v>477.76</v>
      </c>
      <c r="W63" s="73">
        <v>886520</v>
      </c>
      <c r="Y63" s="90">
        <v>886520</v>
      </c>
      <c r="AB63" s="90">
        <v>410559.88</v>
      </c>
      <c r="AC63" s="90">
        <v>183950.21</v>
      </c>
      <c r="AE63" s="90">
        <v>6917</v>
      </c>
    </row>
    <row r="64" spans="1:31" x14ac:dyDescent="0.2">
      <c r="A64" s="252" t="s">
        <v>2922</v>
      </c>
      <c r="B64" s="89">
        <v>417128.51</v>
      </c>
      <c r="C64" s="89">
        <v>73497</v>
      </c>
      <c r="D64" s="89">
        <v>11625.43</v>
      </c>
      <c r="G64" s="252">
        <v>1578014.18</v>
      </c>
      <c r="H64" s="252">
        <v>131040.7</v>
      </c>
      <c r="K64" s="232">
        <v>11012</v>
      </c>
      <c r="L64" s="232">
        <v>21787.18</v>
      </c>
      <c r="N64" s="232">
        <v>2288</v>
      </c>
      <c r="Q64" s="252">
        <v>-15.66</v>
      </c>
      <c r="R64" s="252">
        <v>2029021.21</v>
      </c>
      <c r="S64" s="73">
        <v>696701.04</v>
      </c>
      <c r="U64" s="73">
        <v>332.49</v>
      </c>
      <c r="W64" s="73">
        <v>418908</v>
      </c>
      <c r="Y64" s="90">
        <v>418908</v>
      </c>
      <c r="AB64" s="90">
        <v>222096.19</v>
      </c>
      <c r="AC64" s="90">
        <v>275014.82</v>
      </c>
      <c r="AE64" s="90">
        <v>4923.5</v>
      </c>
    </row>
    <row r="65" spans="1:32" x14ac:dyDescent="0.2">
      <c r="A65" s="252" t="s">
        <v>2861</v>
      </c>
      <c r="B65" s="89">
        <v>552374.53</v>
      </c>
      <c r="C65" s="89">
        <v>0</v>
      </c>
      <c r="D65" s="89">
        <v>31117.02</v>
      </c>
      <c r="G65" s="252">
        <v>2360240.73</v>
      </c>
      <c r="H65" s="252">
        <v>17574.490000000002</v>
      </c>
      <c r="K65" s="232">
        <v>12875</v>
      </c>
      <c r="L65" s="232">
        <v>23700</v>
      </c>
      <c r="Q65" s="252">
        <v>268</v>
      </c>
      <c r="R65" s="252">
        <v>849648.43</v>
      </c>
      <c r="S65" s="73">
        <v>585093.27</v>
      </c>
      <c r="T65" s="73">
        <v>26000</v>
      </c>
      <c r="U65" s="73">
        <v>1007.3</v>
      </c>
      <c r="W65" s="73">
        <v>939616</v>
      </c>
      <c r="X65" s="73">
        <v>27500</v>
      </c>
      <c r="Y65" s="90">
        <v>947116</v>
      </c>
      <c r="AB65" s="90">
        <v>310325.67</v>
      </c>
      <c r="AC65" s="90">
        <v>83633.42</v>
      </c>
    </row>
    <row r="66" spans="1:32" x14ac:dyDescent="0.2">
      <c r="A66" s="252" t="s">
        <v>2862</v>
      </c>
      <c r="B66" s="89">
        <v>787487.46</v>
      </c>
      <c r="C66" s="89">
        <v>0</v>
      </c>
      <c r="D66" s="89">
        <v>14693.75</v>
      </c>
      <c r="G66" s="252">
        <v>591085.71</v>
      </c>
      <c r="H66" s="252">
        <v>35368.879999999997</v>
      </c>
      <c r="N66" s="232">
        <v>0</v>
      </c>
      <c r="Q66" s="252">
        <v>-50621.01</v>
      </c>
      <c r="R66" s="252">
        <v>236925.61</v>
      </c>
      <c r="S66" s="73">
        <v>592985.39</v>
      </c>
      <c r="T66" s="73">
        <v>107260</v>
      </c>
      <c r="U66" s="73">
        <v>1352.41</v>
      </c>
      <c r="W66" s="73">
        <v>936999</v>
      </c>
      <c r="X66" s="73">
        <v>27500</v>
      </c>
      <c r="Y66" s="90">
        <v>944499</v>
      </c>
      <c r="AB66" s="90">
        <v>289847.42</v>
      </c>
      <c r="AC66" s="90">
        <v>124713.52</v>
      </c>
    </row>
    <row r="67" spans="1:32" x14ac:dyDescent="0.2">
      <c r="A67" s="252" t="s">
        <v>2863</v>
      </c>
      <c r="B67" s="89">
        <v>546260.87</v>
      </c>
      <c r="C67" s="89">
        <v>0</v>
      </c>
      <c r="D67" s="89">
        <v>104644.67</v>
      </c>
      <c r="G67" s="252">
        <v>610511.16</v>
      </c>
      <c r="H67" s="252">
        <v>41800.83</v>
      </c>
      <c r="N67" s="232">
        <v>0</v>
      </c>
      <c r="Q67" s="252">
        <v>-38.590000000000003</v>
      </c>
      <c r="R67" s="252">
        <v>1982889.72</v>
      </c>
      <c r="S67" s="73">
        <v>834338.06</v>
      </c>
      <c r="T67" s="73">
        <v>46425</v>
      </c>
      <c r="U67" s="73">
        <v>939.5</v>
      </c>
      <c r="W67" s="73">
        <v>807004</v>
      </c>
      <c r="X67" s="73">
        <v>27500</v>
      </c>
      <c r="Y67" s="90">
        <v>942184</v>
      </c>
      <c r="AB67" s="90">
        <v>364005.25</v>
      </c>
      <c r="AC67" s="90">
        <v>95846.41</v>
      </c>
    </row>
    <row r="68" spans="1:32" x14ac:dyDescent="0.2">
      <c r="A68" s="252" t="s">
        <v>2864</v>
      </c>
      <c r="B68" s="89">
        <v>433535.62</v>
      </c>
      <c r="C68" s="89">
        <v>0</v>
      </c>
      <c r="D68" s="89">
        <v>92075.5</v>
      </c>
      <c r="G68" s="252">
        <v>755021.98</v>
      </c>
      <c r="H68" s="252">
        <v>71692.84</v>
      </c>
      <c r="K68" s="232">
        <v>11095</v>
      </c>
      <c r="L68" s="232">
        <v>22001.71</v>
      </c>
      <c r="N68" s="232">
        <v>0</v>
      </c>
      <c r="Q68" s="252">
        <v>546.70000000000005</v>
      </c>
      <c r="R68" s="252">
        <v>2283492.7400000002</v>
      </c>
      <c r="S68" s="73">
        <v>712472.1</v>
      </c>
      <c r="T68" s="73">
        <v>107705</v>
      </c>
      <c r="U68" s="73">
        <v>724.9</v>
      </c>
      <c r="W68" s="73">
        <v>802568</v>
      </c>
      <c r="X68" s="73">
        <v>27500</v>
      </c>
      <c r="Y68" s="90">
        <v>927168</v>
      </c>
      <c r="AB68" s="90">
        <v>486625.87</v>
      </c>
      <c r="AC68" s="90">
        <v>122052.91</v>
      </c>
    </row>
    <row r="69" spans="1:32" x14ac:dyDescent="0.2">
      <c r="A69" s="252" t="s">
        <v>2919</v>
      </c>
      <c r="B69" s="89">
        <v>377258.58</v>
      </c>
      <c r="C69" s="89">
        <v>0</v>
      </c>
      <c r="D69" s="89">
        <v>27089.47</v>
      </c>
      <c r="G69" s="252">
        <v>600325.06999999995</v>
      </c>
      <c r="H69" s="252">
        <v>62827.31</v>
      </c>
      <c r="K69" s="232">
        <v>22544</v>
      </c>
      <c r="L69" s="232">
        <v>14650</v>
      </c>
      <c r="Q69" s="252">
        <v>2109147.98</v>
      </c>
      <c r="R69" s="252">
        <v>355552.49</v>
      </c>
      <c r="S69" s="73">
        <v>632538.76</v>
      </c>
      <c r="T69" s="73">
        <v>55405</v>
      </c>
      <c r="U69" s="73">
        <v>653.22</v>
      </c>
      <c r="W69" s="73">
        <v>371580</v>
      </c>
      <c r="X69" s="73">
        <v>20000</v>
      </c>
      <c r="Y69" s="90">
        <v>499260</v>
      </c>
      <c r="AB69" s="90">
        <v>359992.78</v>
      </c>
      <c r="AC69" s="90">
        <v>1604156.24</v>
      </c>
    </row>
    <row r="70" spans="1:32" x14ac:dyDescent="0.2">
      <c r="A70" s="252" t="s">
        <v>2865</v>
      </c>
      <c r="B70" s="89">
        <v>339870.45</v>
      </c>
      <c r="C70" s="89">
        <v>192851</v>
      </c>
      <c r="D70" s="89">
        <v>26564.15</v>
      </c>
      <c r="G70" s="252">
        <v>149050.57999999999</v>
      </c>
      <c r="H70" s="252">
        <v>183114.12</v>
      </c>
      <c r="K70" s="232">
        <v>0</v>
      </c>
      <c r="N70" s="232">
        <v>461.36</v>
      </c>
      <c r="R70" s="252">
        <v>547255.34</v>
      </c>
      <c r="S70" s="73">
        <v>1227123.54</v>
      </c>
      <c r="U70" s="73">
        <v>426.25</v>
      </c>
      <c r="W70" s="73">
        <v>644898</v>
      </c>
      <c r="X70" s="73">
        <v>7500</v>
      </c>
      <c r="Y70" s="90">
        <v>803678</v>
      </c>
      <c r="AB70" s="90">
        <v>620086.23</v>
      </c>
      <c r="AC70" s="90">
        <v>75464.97</v>
      </c>
      <c r="AF70" s="90">
        <v>60000</v>
      </c>
    </row>
    <row r="71" spans="1:32" x14ac:dyDescent="0.2">
      <c r="A71" s="252" t="s">
        <v>2866</v>
      </c>
      <c r="B71" s="89">
        <v>1022761.47</v>
      </c>
      <c r="C71" s="89">
        <v>303957</v>
      </c>
      <c r="D71" s="89">
        <v>50552.47</v>
      </c>
      <c r="G71" s="252">
        <v>294002.93</v>
      </c>
      <c r="H71" s="252">
        <v>345624.52</v>
      </c>
      <c r="K71" s="232">
        <v>0</v>
      </c>
      <c r="L71" s="232">
        <v>30707</v>
      </c>
      <c r="N71" s="232">
        <v>853.36</v>
      </c>
      <c r="R71" s="252">
        <v>2767861</v>
      </c>
      <c r="S71" s="73">
        <v>2356142.41</v>
      </c>
      <c r="U71" s="73">
        <v>801.02</v>
      </c>
      <c r="W71" s="73">
        <v>952675.4</v>
      </c>
      <c r="X71" s="73">
        <v>23985</v>
      </c>
      <c r="Y71" s="90">
        <v>1547595.4</v>
      </c>
      <c r="AB71" s="90">
        <v>970782.43</v>
      </c>
      <c r="AC71" s="90">
        <v>192801.82</v>
      </c>
      <c r="AF71" s="90">
        <v>9050</v>
      </c>
    </row>
    <row r="72" spans="1:32" x14ac:dyDescent="0.2">
      <c r="A72" s="252" t="s">
        <v>2867</v>
      </c>
      <c r="B72" s="89">
        <v>288813.45</v>
      </c>
      <c r="C72" s="89">
        <v>128896</v>
      </c>
      <c r="D72" s="89">
        <v>37102.79</v>
      </c>
      <c r="G72" s="252">
        <v>60323.07</v>
      </c>
      <c r="H72" s="252">
        <v>114229.43</v>
      </c>
      <c r="K72" s="232">
        <v>0</v>
      </c>
      <c r="L72" s="232">
        <v>27931.18</v>
      </c>
      <c r="M72" s="232">
        <v>4554</v>
      </c>
      <c r="N72" s="232">
        <v>138.57</v>
      </c>
      <c r="Q72" s="252">
        <v>5117.6499999999996</v>
      </c>
      <c r="R72" s="252">
        <v>432862.99</v>
      </c>
      <c r="S72" s="73">
        <v>794906.44</v>
      </c>
      <c r="T72" s="73">
        <v>0</v>
      </c>
      <c r="U72" s="73">
        <v>372.12</v>
      </c>
      <c r="W72" s="73">
        <v>730597</v>
      </c>
      <c r="X72" s="73">
        <v>8500</v>
      </c>
      <c r="Y72" s="90">
        <v>739097</v>
      </c>
      <c r="AB72" s="90">
        <v>475012.85</v>
      </c>
      <c r="AC72" s="90">
        <v>65059.62</v>
      </c>
    </row>
    <row r="73" spans="1:32" x14ac:dyDescent="0.2">
      <c r="A73" s="252" t="s">
        <v>2868</v>
      </c>
      <c r="B73" s="89">
        <v>265413.93</v>
      </c>
      <c r="C73" s="89">
        <v>70097</v>
      </c>
      <c r="D73" s="89">
        <v>27914.94</v>
      </c>
      <c r="G73" s="252">
        <v>372389.47</v>
      </c>
      <c r="H73" s="252">
        <v>85073.85</v>
      </c>
      <c r="K73" s="232">
        <v>0</v>
      </c>
      <c r="L73" s="232">
        <v>44767.88</v>
      </c>
      <c r="N73" s="232">
        <v>284.24</v>
      </c>
      <c r="R73" s="252">
        <v>923490.75</v>
      </c>
      <c r="S73" s="73">
        <v>670835.6</v>
      </c>
      <c r="U73" s="73">
        <v>253.74</v>
      </c>
      <c r="W73" s="73">
        <v>857312</v>
      </c>
      <c r="X73" s="73">
        <v>248160</v>
      </c>
      <c r="Y73" s="90">
        <v>1151112</v>
      </c>
      <c r="AB73" s="90">
        <v>375037.22</v>
      </c>
      <c r="AC73" s="90">
        <v>78864.240000000005</v>
      </c>
    </row>
    <row r="74" spans="1:32" x14ac:dyDescent="0.2">
      <c r="A74" s="252" t="s">
        <v>2869</v>
      </c>
      <c r="B74" s="89">
        <v>355299</v>
      </c>
      <c r="C74" s="89">
        <v>95210</v>
      </c>
      <c r="D74" s="89">
        <v>30782.36</v>
      </c>
      <c r="G74" s="252">
        <v>99614.37</v>
      </c>
      <c r="H74" s="252">
        <v>116519.12</v>
      </c>
      <c r="K74" s="232">
        <v>0</v>
      </c>
      <c r="L74" s="232">
        <v>7200</v>
      </c>
      <c r="M74" s="232">
        <v>38630</v>
      </c>
      <c r="N74" s="232">
        <v>0</v>
      </c>
      <c r="Q74" s="252">
        <v>1352.26</v>
      </c>
      <c r="R74" s="252">
        <v>606181.84</v>
      </c>
      <c r="S74" s="73">
        <v>895456.28</v>
      </c>
      <c r="U74" s="73">
        <v>341.59</v>
      </c>
      <c r="W74" s="73">
        <v>674856</v>
      </c>
      <c r="X74" s="73">
        <v>127980</v>
      </c>
      <c r="Y74" s="90">
        <v>868479</v>
      </c>
      <c r="AA74" s="90">
        <v>8012</v>
      </c>
      <c r="AB74" s="90">
        <v>443259.22</v>
      </c>
      <c r="AC74" s="90">
        <v>56665.47</v>
      </c>
      <c r="AD74" s="90">
        <v>1757.5</v>
      </c>
    </row>
    <row r="75" spans="1:32" x14ac:dyDescent="0.2">
      <c r="A75" s="252" t="s">
        <v>2870</v>
      </c>
      <c r="B75" s="89">
        <v>735320.51</v>
      </c>
      <c r="C75" s="89">
        <v>299143.5</v>
      </c>
      <c r="D75" s="89">
        <v>61413.36</v>
      </c>
      <c r="G75" s="252">
        <v>316893.07</v>
      </c>
      <c r="H75" s="252">
        <v>141081.76999999999</v>
      </c>
      <c r="K75" s="232">
        <v>0</v>
      </c>
      <c r="L75" s="232">
        <v>24300.05</v>
      </c>
      <c r="N75" s="232">
        <v>116.68</v>
      </c>
      <c r="O75" s="252">
        <v>143320</v>
      </c>
      <c r="Q75" s="252">
        <v>4740.71</v>
      </c>
      <c r="R75" s="252">
        <v>1832865.74</v>
      </c>
      <c r="S75" s="73">
        <v>1152157.31</v>
      </c>
      <c r="U75" s="73">
        <v>609.74</v>
      </c>
      <c r="W75" s="73">
        <v>897428</v>
      </c>
      <c r="X75" s="73">
        <v>557784</v>
      </c>
      <c r="Y75" s="90">
        <v>1150748</v>
      </c>
      <c r="AB75" s="90">
        <v>493037.53</v>
      </c>
      <c r="AC75" s="90">
        <v>101713.65</v>
      </c>
    </row>
    <row r="76" spans="1:32" x14ac:dyDescent="0.2">
      <c r="A76" s="252" t="s">
        <v>2871</v>
      </c>
      <c r="B76" s="89">
        <v>343109.4</v>
      </c>
      <c r="C76" s="89">
        <v>0</v>
      </c>
      <c r="D76" s="89">
        <v>8025.75</v>
      </c>
      <c r="G76" s="252">
        <v>731731.77</v>
      </c>
      <c r="H76" s="252">
        <v>-49169.65</v>
      </c>
      <c r="L76" s="232">
        <v>38034.449999999997</v>
      </c>
      <c r="M76" s="232">
        <v>3750</v>
      </c>
      <c r="N76" s="232">
        <v>315.89999999999998</v>
      </c>
      <c r="Q76" s="252">
        <v>30000</v>
      </c>
      <c r="R76" s="252">
        <v>1701541.88</v>
      </c>
      <c r="S76" s="73">
        <v>706332.73</v>
      </c>
      <c r="T76" s="73">
        <v>37000</v>
      </c>
      <c r="U76" s="73">
        <v>304.22000000000003</v>
      </c>
      <c r="W76" s="73">
        <v>543510</v>
      </c>
      <c r="Y76" s="90">
        <v>771455</v>
      </c>
      <c r="AB76" s="90">
        <v>287106.34000000003</v>
      </c>
      <c r="AC76" s="90">
        <v>65888.81</v>
      </c>
      <c r="AF76" s="90">
        <v>500</v>
      </c>
    </row>
    <row r="77" spans="1:32" x14ac:dyDescent="0.2">
      <c r="A77" s="252" t="s">
        <v>2872</v>
      </c>
      <c r="B77" s="89">
        <v>531181.77</v>
      </c>
      <c r="C77" s="89">
        <v>0</v>
      </c>
      <c r="D77" s="89">
        <v>29064.55</v>
      </c>
      <c r="G77" s="252">
        <v>1110697.54</v>
      </c>
      <c r="H77" s="252">
        <v>94387.94</v>
      </c>
      <c r="K77" s="232">
        <v>1150</v>
      </c>
      <c r="L77" s="232">
        <v>41695.71</v>
      </c>
      <c r="M77" s="232">
        <v>93270</v>
      </c>
      <c r="N77" s="232">
        <v>919.99</v>
      </c>
      <c r="Q77" s="252">
        <v>1250</v>
      </c>
      <c r="R77" s="252">
        <v>2052419.41</v>
      </c>
      <c r="S77" s="73">
        <v>989194.39</v>
      </c>
      <c r="T77" s="73">
        <v>112750</v>
      </c>
      <c r="U77" s="73">
        <v>480.78</v>
      </c>
      <c r="W77" s="73">
        <v>1084664</v>
      </c>
      <c r="Y77" s="90">
        <v>1492509</v>
      </c>
      <c r="AB77" s="90">
        <v>456228.32</v>
      </c>
      <c r="AC77" s="90">
        <v>16615.21</v>
      </c>
    </row>
    <row r="78" spans="1:32" x14ac:dyDescent="0.2">
      <c r="A78" s="252" t="s">
        <v>2873</v>
      </c>
      <c r="B78" s="89">
        <v>560432.51</v>
      </c>
      <c r="C78" s="89">
        <v>0</v>
      </c>
      <c r="D78" s="89">
        <v>10283.49</v>
      </c>
      <c r="G78" s="252">
        <v>295973.8</v>
      </c>
      <c r="H78" s="252">
        <v>-61564.22</v>
      </c>
      <c r="K78" s="232">
        <v>500</v>
      </c>
      <c r="L78" s="232">
        <v>51782.63</v>
      </c>
      <c r="M78" s="232">
        <v>111940</v>
      </c>
      <c r="N78" s="232">
        <v>32.36</v>
      </c>
      <c r="Q78" s="252">
        <v>72500</v>
      </c>
      <c r="R78" s="252">
        <v>2038156.59</v>
      </c>
      <c r="S78" s="73">
        <v>852629.84</v>
      </c>
      <c r="T78" s="73">
        <v>20140</v>
      </c>
      <c r="U78" s="73">
        <v>505.19</v>
      </c>
      <c r="W78" s="73">
        <v>284800</v>
      </c>
      <c r="X78" s="73">
        <v>50000</v>
      </c>
      <c r="Y78" s="90">
        <v>660865</v>
      </c>
      <c r="AB78" s="90">
        <v>426352.03</v>
      </c>
      <c r="AC78" s="90">
        <v>39692.639999999999</v>
      </c>
      <c r="AF78" s="90">
        <v>52100</v>
      </c>
    </row>
    <row r="79" spans="1:32" x14ac:dyDescent="0.2">
      <c r="A79" s="252" t="s">
        <v>2874</v>
      </c>
      <c r="B79" s="89">
        <v>866088.08</v>
      </c>
      <c r="C79" s="89">
        <v>0</v>
      </c>
      <c r="D79" s="89">
        <v>28480.33</v>
      </c>
      <c r="G79" s="252">
        <v>810829.84</v>
      </c>
      <c r="H79" s="252">
        <v>-115.18</v>
      </c>
      <c r="L79" s="232">
        <v>61969.120000000003</v>
      </c>
      <c r="N79" s="232">
        <v>2519.7600000000002</v>
      </c>
      <c r="Q79" s="252">
        <v>6480</v>
      </c>
      <c r="R79" s="252">
        <v>2089445.48</v>
      </c>
      <c r="S79" s="73">
        <v>725080.98</v>
      </c>
      <c r="T79" s="73">
        <v>75830</v>
      </c>
      <c r="U79" s="73">
        <v>1097.5899999999999</v>
      </c>
      <c r="W79" s="73">
        <v>854610.5</v>
      </c>
      <c r="X79" s="73">
        <v>4520</v>
      </c>
      <c r="Y79" s="90">
        <v>1030555.5</v>
      </c>
      <c r="AB79" s="90">
        <v>183996.38</v>
      </c>
      <c r="AC79" s="90">
        <v>96890.64</v>
      </c>
      <c r="AD79" s="90">
        <v>26247</v>
      </c>
    </row>
    <row r="80" spans="1:32" x14ac:dyDescent="0.2">
      <c r="A80" s="252" t="s">
        <v>2875</v>
      </c>
      <c r="B80" s="89">
        <v>841022.82</v>
      </c>
      <c r="C80" s="89">
        <v>43712</v>
      </c>
      <c r="D80" s="89">
        <v>22193.27</v>
      </c>
      <c r="G80" s="252">
        <v>366824.87</v>
      </c>
      <c r="H80" s="252">
        <v>66704.13</v>
      </c>
      <c r="K80" s="232">
        <v>63113</v>
      </c>
      <c r="L80" s="232">
        <v>59400</v>
      </c>
      <c r="N80" s="232">
        <v>357</v>
      </c>
      <c r="R80" s="252">
        <v>1725194.64</v>
      </c>
      <c r="S80" s="73">
        <v>711573.43</v>
      </c>
      <c r="U80" s="73">
        <v>1513.89</v>
      </c>
      <c r="Y80" s="90">
        <v>274120</v>
      </c>
      <c r="AA80" s="90">
        <v>6540</v>
      </c>
      <c r="AB80" s="90">
        <v>240556.06</v>
      </c>
      <c r="AC80" s="90">
        <v>116111.93</v>
      </c>
    </row>
    <row r="81" spans="1:32" x14ac:dyDescent="0.2">
      <c r="A81" s="252" t="s">
        <v>2876</v>
      </c>
      <c r="B81" s="89">
        <v>796992.27</v>
      </c>
      <c r="C81" s="89">
        <v>0</v>
      </c>
      <c r="D81" s="89">
        <v>21684.22</v>
      </c>
      <c r="G81" s="252">
        <v>-700006.58</v>
      </c>
      <c r="H81" s="252">
        <v>-135587.07999999999</v>
      </c>
      <c r="K81" s="232">
        <v>0</v>
      </c>
      <c r="L81" s="232">
        <v>35658.449999999997</v>
      </c>
      <c r="N81" s="232">
        <v>8.9700000000000006</v>
      </c>
      <c r="Q81" s="252">
        <v>46200</v>
      </c>
      <c r="R81" s="252">
        <v>613262.28</v>
      </c>
      <c r="S81" s="73">
        <v>697160.46</v>
      </c>
      <c r="T81" s="73">
        <v>118970</v>
      </c>
      <c r="U81" s="73">
        <v>931.54</v>
      </c>
      <c r="W81" s="73">
        <v>378270</v>
      </c>
      <c r="X81" s="73">
        <v>30</v>
      </c>
      <c r="Y81" s="90">
        <v>630370</v>
      </c>
      <c r="AB81" s="90">
        <v>226195.09</v>
      </c>
      <c r="AC81" s="90">
        <v>29848.799999999999</v>
      </c>
      <c r="AF81" s="90">
        <v>500</v>
      </c>
    </row>
    <row r="82" spans="1:32" x14ac:dyDescent="0.2">
      <c r="A82" s="252" t="s">
        <v>2877</v>
      </c>
      <c r="B82" s="89">
        <v>240828.25</v>
      </c>
      <c r="C82" s="89">
        <v>0</v>
      </c>
      <c r="D82" s="89">
        <v>21287.4</v>
      </c>
      <c r="G82" s="252">
        <v>200369.21</v>
      </c>
      <c r="H82" s="252">
        <v>63542.25</v>
      </c>
      <c r="K82" s="232">
        <v>0</v>
      </c>
      <c r="L82" s="232">
        <v>24894.03</v>
      </c>
      <c r="M82" s="232">
        <v>11000</v>
      </c>
      <c r="N82" s="232">
        <v>18.010000000000002</v>
      </c>
      <c r="Q82" s="252">
        <v>-22552</v>
      </c>
      <c r="R82" s="252">
        <v>788047.76</v>
      </c>
      <c r="S82" s="73">
        <v>666057.09</v>
      </c>
      <c r="U82" s="73">
        <v>435.16</v>
      </c>
      <c r="W82" s="73">
        <v>420240</v>
      </c>
      <c r="X82" s="73">
        <v>50030</v>
      </c>
      <c r="Y82" s="90">
        <v>682745</v>
      </c>
      <c r="AA82" s="90">
        <v>4080</v>
      </c>
      <c r="AB82" s="90">
        <v>372485.71</v>
      </c>
      <c r="AC82" s="90">
        <v>31590.63</v>
      </c>
      <c r="AF82" s="90">
        <v>50500</v>
      </c>
    </row>
    <row r="83" spans="1:32" x14ac:dyDescent="0.2">
      <c r="A83" s="252" t="s">
        <v>2878</v>
      </c>
      <c r="B83" s="89">
        <v>635332.85</v>
      </c>
      <c r="C83" s="89">
        <v>0</v>
      </c>
      <c r="D83" s="89">
        <v>36699.43</v>
      </c>
      <c r="G83" s="252">
        <v>288335.13</v>
      </c>
      <c r="H83" s="252">
        <v>79446.16</v>
      </c>
      <c r="K83" s="232">
        <v>66601</v>
      </c>
      <c r="L83" s="232">
        <v>26520.2</v>
      </c>
      <c r="N83" s="232">
        <v>3</v>
      </c>
      <c r="R83" s="252">
        <v>123193.16</v>
      </c>
      <c r="S83" s="73">
        <v>490729.9</v>
      </c>
      <c r="T83" s="73">
        <v>51150</v>
      </c>
      <c r="U83" s="73">
        <v>829.42</v>
      </c>
      <c r="W83" s="73">
        <v>645460.80000000005</v>
      </c>
      <c r="X83" s="73">
        <v>1980</v>
      </c>
      <c r="Y83" s="90">
        <v>801405.8</v>
      </c>
      <c r="AB83" s="90">
        <v>155814.12</v>
      </c>
      <c r="AC83" s="90">
        <v>32806.32</v>
      </c>
    </row>
    <row r="84" spans="1:32" x14ac:dyDescent="0.2">
      <c r="A84" s="252" t="s">
        <v>2923</v>
      </c>
      <c r="B84" s="89">
        <v>580979.19999999995</v>
      </c>
      <c r="C84" s="89">
        <v>0</v>
      </c>
      <c r="D84" s="89">
        <v>45645.51</v>
      </c>
      <c r="G84" s="252">
        <v>324294.44</v>
      </c>
      <c r="H84" s="252">
        <v>14762.16</v>
      </c>
      <c r="K84" s="232">
        <v>0</v>
      </c>
      <c r="L84" s="232">
        <v>31337.34</v>
      </c>
      <c r="M84" s="232">
        <v>73050</v>
      </c>
      <c r="N84" s="232">
        <v>10</v>
      </c>
      <c r="O84" s="252">
        <v>3960</v>
      </c>
      <c r="R84" s="252">
        <v>2101746.27</v>
      </c>
      <c r="S84" s="73">
        <v>630818.23</v>
      </c>
      <c r="T84" s="73">
        <v>2600</v>
      </c>
      <c r="U84" s="73">
        <v>766.08</v>
      </c>
      <c r="W84" s="73">
        <v>566044</v>
      </c>
      <c r="X84" s="73">
        <v>240</v>
      </c>
      <c r="Y84" s="90">
        <v>816349</v>
      </c>
      <c r="AB84" s="90">
        <v>158255.01999999999</v>
      </c>
      <c r="AC84" s="90">
        <v>77842.64</v>
      </c>
      <c r="AF84" s="90">
        <v>500</v>
      </c>
    </row>
    <row r="85" spans="1:32" x14ac:dyDescent="0.2">
      <c r="A85" s="252" t="s">
        <v>2879</v>
      </c>
      <c r="B85" s="89">
        <v>738981.43</v>
      </c>
      <c r="C85" s="89">
        <v>0</v>
      </c>
      <c r="D85" s="89">
        <v>69336.210000000006</v>
      </c>
      <c r="G85" s="252">
        <v>1007160.61</v>
      </c>
      <c r="H85" s="252">
        <v>105562.97</v>
      </c>
      <c r="K85" s="232">
        <v>2700</v>
      </c>
      <c r="M85" s="232">
        <v>21</v>
      </c>
      <c r="Q85" s="252">
        <v>7552.44</v>
      </c>
      <c r="R85" s="252">
        <v>1047464</v>
      </c>
      <c r="S85" s="73">
        <v>1040324.27</v>
      </c>
      <c r="T85" s="73">
        <v>240900</v>
      </c>
      <c r="U85" s="73">
        <v>862.04</v>
      </c>
      <c r="W85" s="73">
        <v>844251.8</v>
      </c>
      <c r="Y85" s="90">
        <v>1126971.8</v>
      </c>
      <c r="AB85" s="90">
        <v>397455.86</v>
      </c>
      <c r="AC85" s="90">
        <v>88995.74</v>
      </c>
    </row>
    <row r="86" spans="1:32" x14ac:dyDescent="0.2">
      <c r="A86" s="252" t="s">
        <v>2880</v>
      </c>
      <c r="B86" s="89">
        <v>1308192.19</v>
      </c>
      <c r="C86" s="89">
        <v>0</v>
      </c>
      <c r="D86" s="89">
        <v>90835.83</v>
      </c>
      <c r="G86" s="252">
        <v>3688908.43</v>
      </c>
      <c r="H86" s="252">
        <v>318028.71999999997</v>
      </c>
      <c r="K86" s="232">
        <v>0</v>
      </c>
      <c r="M86" s="232">
        <v>197100.9</v>
      </c>
      <c r="R86" s="252">
        <v>14214425</v>
      </c>
      <c r="S86" s="73">
        <v>2209130.92</v>
      </c>
      <c r="T86" s="73">
        <v>527097</v>
      </c>
      <c r="U86" s="73">
        <v>1285.68</v>
      </c>
      <c r="Y86" s="90">
        <v>756279</v>
      </c>
      <c r="Z86" s="90">
        <v>132034</v>
      </c>
      <c r="AA86" s="90">
        <v>6863</v>
      </c>
      <c r="AB86" s="90">
        <v>1159414.67</v>
      </c>
      <c r="AC86" s="90">
        <v>290413.96000000002</v>
      </c>
      <c r="AF86" s="90">
        <v>102800</v>
      </c>
    </row>
    <row r="87" spans="1:32" x14ac:dyDescent="0.2">
      <c r="A87" s="252" t="s">
        <v>2881</v>
      </c>
      <c r="B87" s="89">
        <v>2585272.59</v>
      </c>
      <c r="D87" s="89">
        <v>112896.29</v>
      </c>
      <c r="G87" s="252">
        <v>1117427.03</v>
      </c>
      <c r="H87" s="252">
        <v>323695.51</v>
      </c>
      <c r="Q87" s="252">
        <v>-3696</v>
      </c>
      <c r="R87" s="252">
        <v>1212550.31</v>
      </c>
      <c r="S87" s="73">
        <v>3622284.43</v>
      </c>
      <c r="T87" s="73">
        <v>167191</v>
      </c>
      <c r="U87" s="73">
        <v>1256.55</v>
      </c>
      <c r="W87" s="73">
        <v>1513736</v>
      </c>
      <c r="Y87" s="90">
        <v>2695601</v>
      </c>
      <c r="AB87" s="90">
        <v>412192.15</v>
      </c>
      <c r="AC87" s="90">
        <v>164960.85</v>
      </c>
    </row>
    <row r="88" spans="1:32" x14ac:dyDescent="0.2">
      <c r="A88" s="252" t="s">
        <v>2882</v>
      </c>
      <c r="B88" s="89">
        <v>966545.97</v>
      </c>
      <c r="C88" s="89">
        <v>0.6</v>
      </c>
      <c r="D88" s="89">
        <v>103791.96</v>
      </c>
      <c r="G88" s="252">
        <v>3297058.74</v>
      </c>
      <c r="H88" s="252">
        <v>154658.29</v>
      </c>
      <c r="M88" s="232">
        <v>259079</v>
      </c>
      <c r="Q88" s="252">
        <v>225567.45</v>
      </c>
      <c r="R88" s="252">
        <v>1047464</v>
      </c>
      <c r="S88" s="73">
        <v>1216926.42</v>
      </c>
      <c r="T88" s="73">
        <v>120000</v>
      </c>
      <c r="U88" s="73">
        <v>1075.6099999999999</v>
      </c>
      <c r="W88" s="73">
        <v>1173208</v>
      </c>
      <c r="Y88" s="90">
        <v>1755348</v>
      </c>
      <c r="AB88" s="90">
        <v>194491.33</v>
      </c>
      <c r="AC88" s="90">
        <v>182335.69</v>
      </c>
      <c r="AF88" s="90">
        <v>69197</v>
      </c>
    </row>
    <row r="89" spans="1:32" x14ac:dyDescent="0.2">
      <c r="A89" s="252" t="s">
        <v>2883</v>
      </c>
      <c r="B89" s="89">
        <v>675435.36</v>
      </c>
      <c r="C89" s="89">
        <v>0</v>
      </c>
      <c r="D89" s="89">
        <v>401720.32000000001</v>
      </c>
      <c r="G89" s="252">
        <v>1802528.92</v>
      </c>
      <c r="H89" s="252">
        <v>314315.06</v>
      </c>
      <c r="K89" s="232">
        <v>0</v>
      </c>
      <c r="O89" s="252">
        <v>124684</v>
      </c>
      <c r="R89" s="252">
        <v>2617329.11</v>
      </c>
      <c r="S89" s="73">
        <v>1123499.6000000001</v>
      </c>
      <c r="T89" s="73">
        <v>228787</v>
      </c>
      <c r="U89" s="73">
        <v>494.33</v>
      </c>
      <c r="W89" s="73">
        <v>696960</v>
      </c>
      <c r="Y89" s="90">
        <v>1157411</v>
      </c>
      <c r="AA89" s="90">
        <v>3650</v>
      </c>
      <c r="AB89" s="90">
        <v>296526.63</v>
      </c>
      <c r="AC89" s="90">
        <v>154962.23000000001</v>
      </c>
    </row>
    <row r="90" spans="1:32" x14ac:dyDescent="0.2">
      <c r="A90" s="252" t="s">
        <v>2884</v>
      </c>
      <c r="B90" s="89">
        <v>304899.44</v>
      </c>
      <c r="C90" s="89">
        <v>27359.25</v>
      </c>
      <c r="D90" s="89">
        <v>46816.27</v>
      </c>
      <c r="G90" s="252">
        <v>513420.88</v>
      </c>
      <c r="H90" s="252">
        <v>81785.240000000005</v>
      </c>
      <c r="K90" s="232">
        <v>229450</v>
      </c>
      <c r="P90" s="252">
        <v>-472911.46</v>
      </c>
      <c r="Q90" s="252">
        <v>1814.86</v>
      </c>
      <c r="R90" s="252">
        <v>1047464</v>
      </c>
      <c r="S90" s="73">
        <v>796707.2</v>
      </c>
      <c r="U90" s="73">
        <v>273.27999999999997</v>
      </c>
      <c r="W90" s="73">
        <v>396620</v>
      </c>
      <c r="Y90" s="90">
        <v>623210</v>
      </c>
      <c r="AB90" s="90">
        <v>353627.04</v>
      </c>
      <c r="AC90" s="90">
        <v>42220.76</v>
      </c>
    </row>
    <row r="91" spans="1:32" x14ac:dyDescent="0.2">
      <c r="A91" s="252" t="s">
        <v>2885</v>
      </c>
      <c r="B91" s="89">
        <v>781481</v>
      </c>
      <c r="C91" s="89">
        <v>0</v>
      </c>
      <c r="D91" s="89">
        <v>361221.41</v>
      </c>
      <c r="G91" s="252">
        <v>8571124.4800000004</v>
      </c>
      <c r="H91" s="252">
        <v>174798.01</v>
      </c>
      <c r="K91" s="232">
        <v>21000</v>
      </c>
      <c r="L91" s="232">
        <v>46425</v>
      </c>
      <c r="M91" s="232">
        <v>231481</v>
      </c>
      <c r="N91" s="232">
        <v>0.27</v>
      </c>
      <c r="Q91" s="252">
        <v>-30000</v>
      </c>
      <c r="R91" s="252">
        <v>1215671.21</v>
      </c>
      <c r="S91" s="73">
        <v>1760534.15</v>
      </c>
      <c r="U91" s="73">
        <v>921.96</v>
      </c>
      <c r="W91" s="73">
        <v>1265200</v>
      </c>
      <c r="Y91" s="90">
        <v>2203070</v>
      </c>
      <c r="AB91" s="90">
        <v>284741.37</v>
      </c>
      <c r="AC91" s="90">
        <v>249677.43</v>
      </c>
      <c r="AF91" s="90">
        <v>0</v>
      </c>
    </row>
    <row r="92" spans="1:32" x14ac:dyDescent="0.2">
      <c r="A92" s="252" t="s">
        <v>2886</v>
      </c>
      <c r="B92" s="89">
        <v>353211.5</v>
      </c>
      <c r="C92" s="89">
        <v>2220</v>
      </c>
      <c r="D92" s="89">
        <v>42685.89</v>
      </c>
      <c r="G92" s="252">
        <v>1134710.0900000001</v>
      </c>
      <c r="H92" s="252">
        <v>80280.03</v>
      </c>
      <c r="K92" s="232">
        <v>32545</v>
      </c>
      <c r="L92" s="232">
        <v>21384.26</v>
      </c>
      <c r="M92" s="232">
        <v>18</v>
      </c>
      <c r="N92" s="232">
        <v>18.64</v>
      </c>
      <c r="O92" s="252">
        <v>23615</v>
      </c>
      <c r="P92" s="252">
        <v>-134642.35</v>
      </c>
      <c r="Q92" s="252">
        <v>-138294.18</v>
      </c>
      <c r="R92" s="252">
        <v>1849378.08</v>
      </c>
      <c r="S92" s="73">
        <v>428028.06</v>
      </c>
      <c r="T92" s="73">
        <v>101050</v>
      </c>
      <c r="W92" s="73">
        <v>970320</v>
      </c>
      <c r="Y92" s="90">
        <v>1166300</v>
      </c>
      <c r="Z92" s="90">
        <v>4020</v>
      </c>
      <c r="AB92" s="90">
        <v>157061.88</v>
      </c>
      <c r="AC92" s="90">
        <v>123090.35</v>
      </c>
      <c r="AE92" s="90">
        <v>4810</v>
      </c>
    </row>
    <row r="93" spans="1:32" x14ac:dyDescent="0.2">
      <c r="A93" s="252" t="s">
        <v>2887</v>
      </c>
      <c r="B93" s="89">
        <v>1129212.92</v>
      </c>
      <c r="C93" s="89">
        <v>50089.5</v>
      </c>
      <c r="D93" s="89">
        <v>56566.51</v>
      </c>
      <c r="G93" s="252">
        <v>1354695.93</v>
      </c>
      <c r="H93" s="252">
        <v>141317.42000000001</v>
      </c>
      <c r="K93" s="232">
        <v>201600</v>
      </c>
      <c r="N93" s="232">
        <v>330.56</v>
      </c>
      <c r="Q93" s="252">
        <v>213771.6</v>
      </c>
      <c r="R93" s="252">
        <v>281440</v>
      </c>
      <c r="S93" s="73">
        <v>1315473.56</v>
      </c>
      <c r="U93" s="73">
        <v>1.02</v>
      </c>
      <c r="Y93" s="90">
        <v>526710</v>
      </c>
      <c r="AA93" s="90">
        <v>480</v>
      </c>
      <c r="AB93" s="90">
        <v>254984.67</v>
      </c>
      <c r="AC93" s="90">
        <v>208023.85</v>
      </c>
    </row>
    <row r="94" spans="1:32" x14ac:dyDescent="0.2">
      <c r="A94" s="252" t="s">
        <v>2888</v>
      </c>
      <c r="B94" s="89">
        <v>421721.5</v>
      </c>
      <c r="C94" s="89">
        <v>0</v>
      </c>
      <c r="D94" s="89">
        <v>215097.57</v>
      </c>
      <c r="G94" s="252">
        <v>3288812.98</v>
      </c>
      <c r="H94" s="252">
        <v>428022.27</v>
      </c>
      <c r="Q94" s="252">
        <v>728.72</v>
      </c>
      <c r="R94" s="252">
        <v>2812906.16</v>
      </c>
      <c r="S94" s="73">
        <v>891509.18</v>
      </c>
      <c r="U94" s="73">
        <v>518.25</v>
      </c>
      <c r="W94" s="73">
        <v>1119580</v>
      </c>
      <c r="Y94" s="90">
        <v>1415490</v>
      </c>
      <c r="Z94" s="90">
        <v>24000</v>
      </c>
      <c r="AB94" s="90">
        <v>312155.3</v>
      </c>
      <c r="AC94" s="90">
        <v>278358.95</v>
      </c>
    </row>
    <row r="95" spans="1:32" x14ac:dyDescent="0.2">
      <c r="A95" s="252" t="s">
        <v>2889</v>
      </c>
      <c r="B95" s="89">
        <v>792995.5</v>
      </c>
      <c r="C95" s="89">
        <v>0</v>
      </c>
      <c r="D95" s="89">
        <v>12531.05</v>
      </c>
      <c r="G95" s="252">
        <v>-1005437.15</v>
      </c>
      <c r="H95" s="252">
        <v>-129581.73</v>
      </c>
      <c r="K95" s="232">
        <v>36170</v>
      </c>
      <c r="L95" s="232">
        <v>250</v>
      </c>
      <c r="M95" s="232">
        <v>18395</v>
      </c>
      <c r="O95" s="252">
        <v>13108</v>
      </c>
      <c r="Q95" s="252">
        <v>307300</v>
      </c>
      <c r="R95" s="252">
        <v>1047464</v>
      </c>
      <c r="S95" s="73">
        <v>837809.92</v>
      </c>
      <c r="T95" s="73">
        <v>110500</v>
      </c>
      <c r="U95" s="73">
        <v>471.78</v>
      </c>
      <c r="W95" s="73">
        <v>725440</v>
      </c>
      <c r="Y95" s="90">
        <v>1079630</v>
      </c>
      <c r="AB95" s="90">
        <v>239106.46</v>
      </c>
      <c r="AC95" s="90">
        <v>144305.48000000001</v>
      </c>
    </row>
    <row r="96" spans="1:32" x14ac:dyDescent="0.2">
      <c r="A96" s="252" t="s">
        <v>2890</v>
      </c>
      <c r="B96" s="89">
        <v>597879.80000000005</v>
      </c>
      <c r="C96" s="89">
        <v>0</v>
      </c>
      <c r="D96" s="89">
        <v>18876.349999999999</v>
      </c>
      <c r="G96" s="252">
        <v>981318.58</v>
      </c>
      <c r="H96" s="252">
        <v>480384.52</v>
      </c>
      <c r="M96" s="232">
        <v>23615</v>
      </c>
      <c r="R96" s="252">
        <v>1334838.29</v>
      </c>
      <c r="S96" s="73">
        <v>1357874.58</v>
      </c>
      <c r="T96" s="73">
        <v>109130</v>
      </c>
      <c r="U96" s="73">
        <v>783.12</v>
      </c>
      <c r="Y96" s="90">
        <v>671760</v>
      </c>
      <c r="Z96" s="90">
        <v>4412</v>
      </c>
      <c r="AB96" s="90">
        <v>337395</v>
      </c>
      <c r="AC96" s="90">
        <v>130879.23</v>
      </c>
    </row>
    <row r="97" spans="1:32" x14ac:dyDescent="0.2">
      <c r="A97" s="252" t="s">
        <v>2891</v>
      </c>
      <c r="B97" s="89">
        <v>230659.9</v>
      </c>
      <c r="C97" s="89">
        <v>320</v>
      </c>
      <c r="D97" s="89">
        <v>285045.59999999998</v>
      </c>
      <c r="G97" s="252">
        <v>1602498.14</v>
      </c>
      <c r="H97" s="252">
        <v>1197833.8400000001</v>
      </c>
      <c r="O97" s="252">
        <v>21851</v>
      </c>
      <c r="Q97" s="252">
        <v>2612076.5099999998</v>
      </c>
      <c r="R97" s="252">
        <v>613325.81999999995</v>
      </c>
      <c r="S97" s="73">
        <v>991095.64</v>
      </c>
      <c r="T97" s="73">
        <v>180</v>
      </c>
      <c r="V97" s="73">
        <v>843.57</v>
      </c>
      <c r="W97" s="73">
        <v>402280</v>
      </c>
      <c r="X97" s="73">
        <v>8622</v>
      </c>
      <c r="Y97" s="90">
        <v>988788</v>
      </c>
      <c r="AB97" s="90">
        <v>118056.57</v>
      </c>
      <c r="AC97" s="90">
        <v>104932.49</v>
      </c>
    </row>
    <row r="98" spans="1:32" x14ac:dyDescent="0.2">
      <c r="A98" s="252" t="s">
        <v>2892</v>
      </c>
      <c r="B98" s="89">
        <v>1145135.3899999999</v>
      </c>
      <c r="C98" s="89">
        <v>0</v>
      </c>
      <c r="D98" s="89">
        <v>137464.04999999999</v>
      </c>
      <c r="G98" s="252">
        <v>996934.26</v>
      </c>
      <c r="H98" s="252">
        <v>-212695.13</v>
      </c>
      <c r="Q98" s="252">
        <v>-2803.74</v>
      </c>
      <c r="R98" s="252">
        <v>1790978.12</v>
      </c>
      <c r="S98" s="73">
        <v>1310765.2</v>
      </c>
      <c r="U98" s="73">
        <v>1288.68</v>
      </c>
      <c r="W98" s="73">
        <v>1046401.6</v>
      </c>
      <c r="Y98" s="90">
        <v>1516601.6</v>
      </c>
      <c r="AA98" s="90">
        <v>13606</v>
      </c>
      <c r="AB98" s="90">
        <v>266362.27</v>
      </c>
      <c r="AC98" s="90">
        <v>118965.43</v>
      </c>
      <c r="AF98" s="90">
        <v>8699.7000000000007</v>
      </c>
    </row>
    <row r="99" spans="1:32" x14ac:dyDescent="0.2">
      <c r="A99" s="252" t="s">
        <v>2893</v>
      </c>
      <c r="B99" s="89">
        <v>2240858.2999999998</v>
      </c>
      <c r="C99" s="89">
        <v>0</v>
      </c>
      <c r="D99" s="89">
        <v>98799.33</v>
      </c>
      <c r="G99" s="252">
        <v>4006777.94</v>
      </c>
      <c r="H99" s="252">
        <v>1142900.93</v>
      </c>
      <c r="K99" s="232">
        <v>0</v>
      </c>
      <c r="N99" s="232">
        <v>0</v>
      </c>
      <c r="O99" s="252">
        <v>164284</v>
      </c>
      <c r="R99" s="252">
        <v>1047464</v>
      </c>
      <c r="S99" s="73">
        <v>2611775.2000000002</v>
      </c>
      <c r="T99" s="73">
        <v>272513</v>
      </c>
      <c r="U99" s="73">
        <v>4851.47</v>
      </c>
      <c r="W99" s="73">
        <v>1097080</v>
      </c>
      <c r="Y99" s="90">
        <v>1662560</v>
      </c>
      <c r="AB99" s="90">
        <v>506069.75</v>
      </c>
      <c r="AC99" s="90">
        <v>473593.8</v>
      </c>
    </row>
    <row r="100" spans="1:32" x14ac:dyDescent="0.2">
      <c r="A100" s="252" t="s">
        <v>2894</v>
      </c>
      <c r="B100" s="89">
        <v>364125.53</v>
      </c>
      <c r="C100" s="89">
        <v>0</v>
      </c>
      <c r="D100" s="89">
        <v>110594.22</v>
      </c>
      <c r="G100" s="252">
        <v>1192656.6200000001</v>
      </c>
      <c r="H100" s="252">
        <v>117273.55</v>
      </c>
      <c r="K100" s="232">
        <v>12400</v>
      </c>
      <c r="M100" s="232">
        <v>185191</v>
      </c>
      <c r="N100" s="232">
        <v>0</v>
      </c>
      <c r="O100" s="252">
        <v>151225</v>
      </c>
      <c r="Q100" s="252">
        <v>209000</v>
      </c>
      <c r="R100" s="252">
        <v>1768225.65</v>
      </c>
      <c r="S100" s="73">
        <v>967915.07</v>
      </c>
      <c r="U100" s="73">
        <v>374.69</v>
      </c>
      <c r="Y100" s="90">
        <v>414180</v>
      </c>
      <c r="AB100" s="90">
        <v>455798.53</v>
      </c>
      <c r="AC100" s="90">
        <v>107559.28</v>
      </c>
    </row>
    <row r="101" spans="1:32" x14ac:dyDescent="0.2">
      <c r="A101" s="252" t="s">
        <v>2924</v>
      </c>
      <c r="B101" s="89">
        <v>809022.29</v>
      </c>
      <c r="C101" s="89">
        <v>0</v>
      </c>
      <c r="D101" s="89">
        <v>50175.03</v>
      </c>
      <c r="G101" s="252">
        <v>846110.74</v>
      </c>
      <c r="H101" s="252">
        <v>97179.98</v>
      </c>
      <c r="Q101" s="252">
        <v>20000</v>
      </c>
      <c r="R101" s="252">
        <v>1440650.38</v>
      </c>
      <c r="S101" s="73">
        <v>1135277.21</v>
      </c>
      <c r="T101" s="73">
        <v>226435</v>
      </c>
      <c r="U101" s="73">
        <v>836.21</v>
      </c>
      <c r="W101" s="73">
        <v>1421360</v>
      </c>
      <c r="Y101" s="90">
        <v>1886410</v>
      </c>
      <c r="AB101" s="90">
        <v>302990.89</v>
      </c>
      <c r="AC101" s="90">
        <v>171215.94</v>
      </c>
    </row>
    <row r="102" spans="1:32" x14ac:dyDescent="0.2">
      <c r="A102" s="252" t="s">
        <v>2895</v>
      </c>
      <c r="B102" s="89">
        <v>599417.18000000005</v>
      </c>
      <c r="C102" s="89">
        <v>0</v>
      </c>
      <c r="D102" s="89">
        <v>15560.61</v>
      </c>
      <c r="G102" s="252">
        <v>1477559.63</v>
      </c>
      <c r="H102" s="252">
        <v>239810.17</v>
      </c>
      <c r="R102" s="252">
        <v>2439714</v>
      </c>
      <c r="S102" s="73">
        <v>732448.76</v>
      </c>
      <c r="T102" s="73">
        <v>40000</v>
      </c>
      <c r="U102" s="73">
        <v>512.44000000000005</v>
      </c>
      <c r="W102" s="73">
        <v>906110</v>
      </c>
      <c r="X102" s="73">
        <v>3000</v>
      </c>
      <c r="Y102" s="90">
        <v>970640</v>
      </c>
      <c r="AB102" s="90">
        <v>242835.36</v>
      </c>
      <c r="AC102" s="90">
        <v>211415.18</v>
      </c>
    </row>
    <row r="103" spans="1:32" x14ac:dyDescent="0.2">
      <c r="A103" s="252" t="s">
        <v>2896</v>
      </c>
      <c r="B103" s="89">
        <v>405478.81</v>
      </c>
      <c r="C103" s="89">
        <v>0</v>
      </c>
      <c r="D103" s="89">
        <v>65044.92</v>
      </c>
      <c r="G103" s="252">
        <v>1063362.26</v>
      </c>
      <c r="H103" s="252">
        <v>119092.98</v>
      </c>
      <c r="M103" s="232">
        <v>360</v>
      </c>
      <c r="N103" s="232">
        <v>1542.05</v>
      </c>
      <c r="Q103" s="252">
        <v>-3050.56</v>
      </c>
      <c r="R103" s="252">
        <v>3137825</v>
      </c>
      <c r="S103" s="73">
        <v>915854.21</v>
      </c>
      <c r="U103" s="73">
        <v>447.06</v>
      </c>
      <c r="W103" s="73">
        <v>1305000</v>
      </c>
      <c r="X103" s="73">
        <v>3000</v>
      </c>
      <c r="Y103" s="90">
        <v>1551100</v>
      </c>
      <c r="Z103" s="90">
        <v>2520</v>
      </c>
      <c r="AB103" s="90">
        <v>260244.81</v>
      </c>
      <c r="AC103" s="90">
        <v>157554.15</v>
      </c>
    </row>
    <row r="104" spans="1:32" x14ac:dyDescent="0.2">
      <c r="A104" s="252" t="s">
        <v>2900</v>
      </c>
      <c r="B104" s="89">
        <v>522888.85</v>
      </c>
      <c r="C104" s="89">
        <v>0</v>
      </c>
      <c r="D104" s="89">
        <v>77297.52</v>
      </c>
      <c r="G104" s="252">
        <v>589758.71999999997</v>
      </c>
      <c r="H104" s="252">
        <v>322654.98</v>
      </c>
      <c r="L104" s="232">
        <v>2350.73</v>
      </c>
      <c r="N104" s="232">
        <v>2045.48</v>
      </c>
      <c r="Q104" s="252">
        <v>70153.490000000005</v>
      </c>
      <c r="R104" s="252">
        <v>2219622</v>
      </c>
      <c r="S104" s="73">
        <v>987905.56</v>
      </c>
      <c r="U104" s="73">
        <v>546.77</v>
      </c>
      <c r="W104" s="73">
        <v>748250</v>
      </c>
      <c r="X104" s="73">
        <v>131178</v>
      </c>
      <c r="Y104" s="90">
        <v>1082450</v>
      </c>
      <c r="AB104" s="90">
        <v>394172.08</v>
      </c>
      <c r="AC104" s="90">
        <v>141267.84</v>
      </c>
      <c r="AF104" s="90">
        <v>12779</v>
      </c>
    </row>
    <row r="105" spans="1:32" x14ac:dyDescent="0.2">
      <c r="A105" s="252" t="s">
        <v>2902</v>
      </c>
      <c r="B105" s="89">
        <v>354961.85</v>
      </c>
      <c r="C105" s="89">
        <v>0</v>
      </c>
      <c r="D105" s="89">
        <v>15233.72</v>
      </c>
      <c r="G105" s="252">
        <v>912138.71</v>
      </c>
      <c r="H105" s="252">
        <v>273930.89</v>
      </c>
      <c r="L105" s="232">
        <v>17400</v>
      </c>
      <c r="N105" s="232">
        <v>34.85</v>
      </c>
      <c r="Q105" s="252">
        <v>41256</v>
      </c>
      <c r="R105" s="252">
        <v>1687514</v>
      </c>
      <c r="S105" s="73">
        <v>859466.18</v>
      </c>
      <c r="U105" s="73">
        <v>444.11</v>
      </c>
      <c r="W105" s="73">
        <v>167110</v>
      </c>
      <c r="X105" s="73">
        <v>5000</v>
      </c>
      <c r="Y105" s="90">
        <v>503126</v>
      </c>
      <c r="Z105" s="90">
        <v>5276</v>
      </c>
      <c r="AA105" s="90">
        <v>592</v>
      </c>
      <c r="AB105" s="90">
        <v>307506.86</v>
      </c>
      <c r="AC105" s="90">
        <v>121476.36</v>
      </c>
    </row>
    <row r="106" spans="1:32" x14ac:dyDescent="0.2">
      <c r="A106" s="252" t="s">
        <v>2904</v>
      </c>
      <c r="B106" s="89">
        <v>601736.78</v>
      </c>
      <c r="C106" s="89">
        <v>0</v>
      </c>
      <c r="D106" s="89">
        <v>43113.62</v>
      </c>
      <c r="G106" s="252">
        <v>875218.97</v>
      </c>
      <c r="H106" s="252">
        <v>150288.62</v>
      </c>
      <c r="N106" s="232">
        <v>383.08</v>
      </c>
      <c r="Q106" s="252">
        <v>79121.8</v>
      </c>
      <c r="R106" s="252">
        <v>4303318.3099999996</v>
      </c>
      <c r="S106" s="73">
        <v>1064446.73</v>
      </c>
      <c r="U106" s="73">
        <v>962.01</v>
      </c>
      <c r="W106" s="73">
        <v>1635892</v>
      </c>
      <c r="Y106" s="90">
        <v>2090932</v>
      </c>
      <c r="AB106" s="90">
        <v>483849.38</v>
      </c>
      <c r="AC106" s="90">
        <v>102106.88</v>
      </c>
    </row>
    <row r="107" spans="1:32" x14ac:dyDescent="0.2">
      <c r="A107" s="252" t="s">
        <v>2905</v>
      </c>
      <c r="B107" s="89">
        <v>389285.85</v>
      </c>
      <c r="C107" s="89">
        <v>0</v>
      </c>
      <c r="D107" s="89">
        <v>20601.349999999999</v>
      </c>
      <c r="G107" s="252">
        <v>688969.35</v>
      </c>
      <c r="H107" s="252">
        <v>152570.59</v>
      </c>
      <c r="L107" s="232">
        <v>11078</v>
      </c>
      <c r="N107" s="232">
        <v>154</v>
      </c>
      <c r="Q107" s="252">
        <v>10700</v>
      </c>
      <c r="R107" s="252">
        <v>2346487</v>
      </c>
      <c r="S107" s="73">
        <v>573121.16</v>
      </c>
      <c r="U107" s="73">
        <v>503.6</v>
      </c>
      <c r="W107" s="73">
        <v>941082.5</v>
      </c>
      <c r="Y107" s="90">
        <v>1085882.5</v>
      </c>
      <c r="AB107" s="90">
        <v>286262.96999999997</v>
      </c>
      <c r="AC107" s="90">
        <v>126861.8</v>
      </c>
    </row>
    <row r="108" spans="1:32" x14ac:dyDescent="0.2">
      <c r="A108" s="252" t="s">
        <v>2906</v>
      </c>
      <c r="B108" s="89">
        <v>670860.01</v>
      </c>
      <c r="C108" s="89">
        <v>0</v>
      </c>
      <c r="D108" s="89">
        <v>60390.17</v>
      </c>
      <c r="G108" s="252">
        <v>1039716.89</v>
      </c>
      <c r="H108" s="252">
        <v>160889.1</v>
      </c>
      <c r="K108" s="232">
        <v>0</v>
      </c>
      <c r="L108" s="232">
        <v>31458.71</v>
      </c>
      <c r="N108" s="232">
        <v>182.04</v>
      </c>
      <c r="Q108" s="252">
        <v>14300</v>
      </c>
      <c r="R108" s="252">
        <v>2125037.4300000002</v>
      </c>
      <c r="S108" s="73">
        <v>1085747.78</v>
      </c>
      <c r="U108" s="73">
        <v>673.65</v>
      </c>
      <c r="W108" s="73">
        <v>894134.5</v>
      </c>
      <c r="X108" s="73">
        <v>341310</v>
      </c>
      <c r="Y108" s="90">
        <v>1252774.5</v>
      </c>
      <c r="AB108" s="90">
        <v>550909.98</v>
      </c>
      <c r="AC108" s="90">
        <v>137316.32</v>
      </c>
      <c r="AF108" s="90">
        <v>500</v>
      </c>
    </row>
    <row r="109" spans="1:32" x14ac:dyDescent="0.2">
      <c r="A109" s="252" t="s">
        <v>2907</v>
      </c>
      <c r="B109" s="89">
        <v>615023.02</v>
      </c>
      <c r="C109" s="89">
        <v>0</v>
      </c>
      <c r="D109" s="89">
        <v>38247.370000000003</v>
      </c>
      <c r="G109" s="252">
        <v>2948550.63</v>
      </c>
      <c r="H109" s="252">
        <v>151787.37</v>
      </c>
      <c r="K109" s="232">
        <v>0</v>
      </c>
      <c r="L109" s="232">
        <v>35241.75</v>
      </c>
      <c r="N109" s="232">
        <v>2777.06</v>
      </c>
      <c r="Q109" s="252">
        <v>16700</v>
      </c>
      <c r="R109" s="252">
        <v>1196485.3400000001</v>
      </c>
      <c r="S109" s="73">
        <v>1028293.93</v>
      </c>
      <c r="U109" s="73">
        <v>1123.24</v>
      </c>
      <c r="W109" s="73">
        <v>638990</v>
      </c>
      <c r="X109" s="73">
        <v>503942</v>
      </c>
      <c r="Y109" s="90">
        <v>1103710</v>
      </c>
      <c r="AB109" s="90">
        <v>749073.22</v>
      </c>
      <c r="AC109" s="90">
        <v>165931.6</v>
      </c>
      <c r="AF109" s="90">
        <v>500</v>
      </c>
    </row>
    <row r="110" spans="1:32" x14ac:dyDescent="0.2">
      <c r="A110" s="252" t="s">
        <v>2925</v>
      </c>
      <c r="B110" s="89">
        <v>371888.13</v>
      </c>
      <c r="C110" s="89">
        <v>0</v>
      </c>
      <c r="D110" s="89">
        <v>2967.72</v>
      </c>
      <c r="G110" s="252">
        <v>522716.34</v>
      </c>
      <c r="H110" s="252">
        <v>136703.51</v>
      </c>
      <c r="N110" s="232">
        <v>0</v>
      </c>
      <c r="Q110" s="252">
        <v>99300</v>
      </c>
      <c r="R110" s="252">
        <v>1169693.49</v>
      </c>
      <c r="S110" s="73">
        <v>554196.18000000005</v>
      </c>
      <c r="U110" s="73">
        <v>440.19</v>
      </c>
      <c r="W110" s="73">
        <v>562142</v>
      </c>
      <c r="Y110" s="90">
        <v>712128</v>
      </c>
      <c r="AB110" s="90">
        <v>309532.40000000002</v>
      </c>
      <c r="AC110" s="90">
        <v>122224.44</v>
      </c>
    </row>
    <row r="111" spans="1:32" x14ac:dyDescent="0.2">
      <c r="A111" s="252" t="s">
        <v>2908</v>
      </c>
      <c r="B111" s="89">
        <v>1183672.6599999999</v>
      </c>
      <c r="C111" s="89">
        <v>108212.44</v>
      </c>
      <c r="D111" s="89">
        <v>89264.24</v>
      </c>
      <c r="G111" s="252">
        <v>1417321.9</v>
      </c>
      <c r="H111" s="252">
        <v>146385.60000000001</v>
      </c>
      <c r="K111" s="232">
        <v>0</v>
      </c>
      <c r="L111" s="232">
        <v>57440</v>
      </c>
      <c r="M111" s="232">
        <v>161000</v>
      </c>
      <c r="N111" s="232">
        <v>28</v>
      </c>
      <c r="R111" s="252">
        <v>620039.24</v>
      </c>
      <c r="S111" s="73">
        <v>1623538.41</v>
      </c>
      <c r="U111" s="73">
        <v>1958.98</v>
      </c>
      <c r="W111" s="73">
        <v>935569.6</v>
      </c>
      <c r="X111" s="73">
        <v>57800</v>
      </c>
      <c r="Y111" s="90">
        <v>1220129.6000000001</v>
      </c>
      <c r="AB111" s="90">
        <v>1141376.3600000001</v>
      </c>
      <c r="AC111" s="90">
        <v>174536.8</v>
      </c>
    </row>
    <row r="112" spans="1:32" x14ac:dyDescent="0.2">
      <c r="A112" s="252" t="s">
        <v>2909</v>
      </c>
      <c r="B112" s="89">
        <v>801035.39</v>
      </c>
      <c r="C112" s="89">
        <v>62100</v>
      </c>
      <c r="D112" s="89">
        <v>30446.73</v>
      </c>
      <c r="G112" s="252">
        <v>583888.63</v>
      </c>
      <c r="H112" s="252">
        <v>110058.48</v>
      </c>
      <c r="M112" s="232">
        <v>301799</v>
      </c>
      <c r="P112" s="252">
        <v>-1949471.62</v>
      </c>
      <c r="Q112" s="252">
        <v>34628</v>
      </c>
      <c r="S112" s="73">
        <v>1307190.98</v>
      </c>
      <c r="U112" s="73">
        <v>732.76</v>
      </c>
      <c r="W112" s="73">
        <v>1001000</v>
      </c>
      <c r="X112" s="73">
        <v>10500</v>
      </c>
      <c r="Y112" s="90">
        <v>1499550</v>
      </c>
      <c r="Z112" s="90">
        <v>576</v>
      </c>
      <c r="AA112" s="90">
        <v>18697</v>
      </c>
      <c r="AB112" s="90">
        <v>807789.18</v>
      </c>
      <c r="AC112" s="90">
        <v>44437.8</v>
      </c>
    </row>
    <row r="113" spans="1:31" x14ac:dyDescent="0.2">
      <c r="A113" s="252" t="s">
        <v>2910</v>
      </c>
      <c r="B113" s="89">
        <v>681456.83</v>
      </c>
      <c r="C113" s="89">
        <v>43800</v>
      </c>
      <c r="D113" s="89">
        <v>47208.7</v>
      </c>
      <c r="G113" s="252">
        <v>872159.28</v>
      </c>
      <c r="H113" s="252">
        <v>129455.58</v>
      </c>
      <c r="M113" s="232">
        <v>84372</v>
      </c>
      <c r="N113" s="232">
        <v>177</v>
      </c>
      <c r="P113" s="252">
        <v>390534.44</v>
      </c>
      <c r="Q113" s="252">
        <v>-2</v>
      </c>
      <c r="R113" s="252">
        <v>1131001.29</v>
      </c>
      <c r="S113" s="73">
        <v>896230.24</v>
      </c>
      <c r="U113" s="73">
        <v>992.49</v>
      </c>
      <c r="W113" s="73">
        <v>527280</v>
      </c>
      <c r="Y113" s="90">
        <v>765640</v>
      </c>
      <c r="AB113" s="90">
        <v>464863.76</v>
      </c>
      <c r="AC113" s="90">
        <v>16096.31</v>
      </c>
    </row>
    <row r="114" spans="1:31" x14ac:dyDescent="0.2">
      <c r="A114" s="252" t="s">
        <v>2911</v>
      </c>
      <c r="B114" s="89">
        <v>850297.51</v>
      </c>
      <c r="C114" s="89">
        <v>82534.880000000005</v>
      </c>
      <c r="D114" s="89">
        <v>52978.65</v>
      </c>
      <c r="G114" s="252">
        <v>887978.14</v>
      </c>
      <c r="H114" s="252">
        <v>321995.38</v>
      </c>
      <c r="N114" s="232">
        <v>0</v>
      </c>
      <c r="R114" s="252">
        <v>1731639.01</v>
      </c>
      <c r="S114" s="73">
        <v>1461944.12</v>
      </c>
      <c r="T114" s="73">
        <v>221089</v>
      </c>
      <c r="U114" s="73">
        <v>1122.05</v>
      </c>
      <c r="W114" s="73">
        <v>1247200</v>
      </c>
      <c r="Y114" s="90">
        <v>1766159</v>
      </c>
      <c r="AA114" s="90">
        <v>9885</v>
      </c>
      <c r="AB114" s="90">
        <v>936639.2</v>
      </c>
      <c r="AC114" s="90">
        <v>90330.42</v>
      </c>
    </row>
    <row r="115" spans="1:31" x14ac:dyDescent="0.2">
      <c r="A115" s="252" t="s">
        <v>2912</v>
      </c>
      <c r="B115" s="89">
        <v>310661.92</v>
      </c>
      <c r="C115" s="89">
        <v>16500</v>
      </c>
      <c r="D115" s="89">
        <v>23568.62</v>
      </c>
      <c r="G115" s="252">
        <v>573049.93999999994</v>
      </c>
      <c r="H115" s="252">
        <v>181109.28</v>
      </c>
      <c r="K115" s="232">
        <v>0</v>
      </c>
      <c r="M115" s="232">
        <v>45921</v>
      </c>
      <c r="N115" s="232">
        <v>12</v>
      </c>
      <c r="Q115" s="252">
        <v>-74.77</v>
      </c>
      <c r="R115" s="252">
        <v>2353915.73</v>
      </c>
      <c r="S115" s="73">
        <v>522987.41</v>
      </c>
      <c r="U115" s="73">
        <v>244</v>
      </c>
      <c r="W115" s="73">
        <v>465050</v>
      </c>
      <c r="Y115" s="90">
        <v>530450</v>
      </c>
      <c r="AA115" s="90">
        <v>6712</v>
      </c>
      <c r="AB115" s="90">
        <v>329633.78999999998</v>
      </c>
      <c r="AC115" s="90">
        <v>71132.47</v>
      </c>
      <c r="AE115" s="90">
        <v>30000</v>
      </c>
    </row>
    <row r="116" spans="1:31" x14ac:dyDescent="0.2">
      <c r="A116" s="252" t="s">
        <v>2913</v>
      </c>
      <c r="B116" s="89">
        <v>865288.61</v>
      </c>
      <c r="C116" s="89">
        <v>118350</v>
      </c>
      <c r="D116" s="89">
        <v>85742.18</v>
      </c>
      <c r="G116" s="252">
        <v>2380038.38</v>
      </c>
      <c r="H116" s="252">
        <v>471155.31</v>
      </c>
      <c r="K116" s="232">
        <v>0</v>
      </c>
      <c r="N116" s="232">
        <v>1723.48</v>
      </c>
      <c r="Q116" s="252">
        <v>129</v>
      </c>
      <c r="R116" s="252">
        <v>1221990.08</v>
      </c>
      <c r="S116" s="73">
        <v>2263048.23</v>
      </c>
      <c r="U116" s="73">
        <v>1593.53</v>
      </c>
      <c r="W116" s="73">
        <v>1257700</v>
      </c>
      <c r="Y116" s="90">
        <v>2050926</v>
      </c>
      <c r="Z116" s="90">
        <v>500</v>
      </c>
      <c r="AA116" s="90">
        <v>22701</v>
      </c>
      <c r="AB116" s="90">
        <v>958011.96</v>
      </c>
      <c r="AC116" s="90">
        <v>78596.13</v>
      </c>
    </row>
    <row r="117" spans="1:31" x14ac:dyDescent="0.2">
      <c r="A117" s="252" t="s">
        <v>2914</v>
      </c>
      <c r="B117" s="89">
        <v>841453.56</v>
      </c>
      <c r="C117" s="89">
        <v>0</v>
      </c>
      <c r="D117" s="89">
        <v>105840.13</v>
      </c>
      <c r="G117" s="252">
        <v>951336.11</v>
      </c>
      <c r="H117" s="252">
        <v>53908.09</v>
      </c>
      <c r="K117" s="232">
        <v>0</v>
      </c>
      <c r="L117" s="232">
        <v>28777.119999999999</v>
      </c>
      <c r="M117" s="232">
        <v>100600</v>
      </c>
      <c r="N117" s="232">
        <v>5671</v>
      </c>
      <c r="Q117" s="252">
        <v>181.57</v>
      </c>
      <c r="R117" s="252">
        <v>1488507.55</v>
      </c>
      <c r="S117" s="73">
        <v>1079241.23</v>
      </c>
      <c r="T117" s="73">
        <v>57710</v>
      </c>
      <c r="U117" s="73">
        <v>1094.5899999999999</v>
      </c>
      <c r="W117" s="73">
        <v>744227.9</v>
      </c>
      <c r="Y117" s="90">
        <v>1066867.8999999999</v>
      </c>
      <c r="AB117" s="90">
        <v>434286.84</v>
      </c>
      <c r="AC117" s="90">
        <v>102996.69</v>
      </c>
    </row>
    <row r="118" spans="1:31" x14ac:dyDescent="0.2">
      <c r="A118" s="252" t="s">
        <v>2915</v>
      </c>
      <c r="B118" s="89">
        <v>1215887.97</v>
      </c>
      <c r="C118" s="89">
        <v>0</v>
      </c>
      <c r="D118" s="89">
        <v>62990.91</v>
      </c>
      <c r="G118" s="252">
        <v>643964.65</v>
      </c>
      <c r="H118" s="252">
        <v>110807.75</v>
      </c>
      <c r="L118" s="232">
        <v>21400</v>
      </c>
      <c r="M118" s="232">
        <v>432689</v>
      </c>
      <c r="N118" s="232">
        <v>0</v>
      </c>
      <c r="Q118" s="252">
        <v>54999.83</v>
      </c>
      <c r="R118" s="252">
        <v>1247302.3600000001</v>
      </c>
      <c r="S118" s="73">
        <v>725336.73</v>
      </c>
      <c r="U118" s="73">
        <v>1287.99</v>
      </c>
      <c r="W118" s="73">
        <v>643758</v>
      </c>
      <c r="Y118" s="90">
        <v>855958</v>
      </c>
      <c r="AB118" s="90">
        <v>227474.23</v>
      </c>
      <c r="AC118" s="90">
        <v>87565.66</v>
      </c>
    </row>
    <row r="119" spans="1:31" x14ac:dyDescent="0.2">
      <c r="A119" s="252" t="s">
        <v>2916</v>
      </c>
      <c r="B119" s="89">
        <v>1028563.16</v>
      </c>
      <c r="C119" s="89">
        <v>0</v>
      </c>
      <c r="D119" s="89">
        <v>17141.28</v>
      </c>
      <c r="G119" s="252">
        <v>566950.06000000006</v>
      </c>
      <c r="H119" s="252">
        <v>40258.769999999997</v>
      </c>
      <c r="K119" s="232">
        <v>0</v>
      </c>
      <c r="L119" s="232">
        <v>46987</v>
      </c>
      <c r="N119" s="232">
        <v>6340.4</v>
      </c>
      <c r="R119" s="252">
        <v>1693308.65</v>
      </c>
      <c r="S119" s="73">
        <v>1097366.6200000001</v>
      </c>
      <c r="U119" s="73">
        <v>1452.39</v>
      </c>
      <c r="W119" s="73">
        <v>1093088</v>
      </c>
      <c r="X119" s="73">
        <v>450</v>
      </c>
      <c r="Y119" s="90">
        <v>1466888</v>
      </c>
      <c r="AB119" s="90">
        <v>356267.41</v>
      </c>
      <c r="AC119" s="90">
        <v>73097.59</v>
      </c>
    </row>
    <row r="120" spans="1:31" x14ac:dyDescent="0.2">
      <c r="A120" s="252" t="s">
        <v>2917</v>
      </c>
      <c r="B120" s="89">
        <v>949266.85</v>
      </c>
      <c r="C120" s="89">
        <v>0</v>
      </c>
      <c r="D120" s="89">
        <v>180985.60000000001</v>
      </c>
      <c r="G120" s="252">
        <v>1014845.59</v>
      </c>
      <c r="H120" s="252">
        <v>23677.919999999998</v>
      </c>
      <c r="K120" s="232">
        <v>0</v>
      </c>
      <c r="L120" s="232">
        <v>48397.02</v>
      </c>
      <c r="M120" s="232">
        <v>106761</v>
      </c>
      <c r="N120" s="232">
        <v>0</v>
      </c>
      <c r="Q120" s="252">
        <v>-45000</v>
      </c>
      <c r="R120" s="252">
        <v>2084116.46</v>
      </c>
      <c r="S120" s="73">
        <v>1143599.46</v>
      </c>
      <c r="T120" s="73">
        <v>161130</v>
      </c>
      <c r="U120" s="73">
        <v>1150.1400000000001</v>
      </c>
      <c r="W120" s="73">
        <v>680896</v>
      </c>
      <c r="Y120" s="90">
        <v>964856</v>
      </c>
      <c r="Z120" s="90">
        <v>6434</v>
      </c>
      <c r="AB120" s="90">
        <v>244452.4</v>
      </c>
      <c r="AC120" s="90">
        <v>181853.74</v>
      </c>
    </row>
    <row r="121" spans="1:31" x14ac:dyDescent="0.2">
      <c r="A121" s="252" t="s">
        <v>2918</v>
      </c>
      <c r="B121" s="89">
        <v>545318.59</v>
      </c>
      <c r="C121" s="89">
        <v>0</v>
      </c>
      <c r="D121" s="89">
        <v>114948.11</v>
      </c>
      <c r="G121" s="252">
        <v>315820.95</v>
      </c>
      <c r="H121" s="252">
        <v>11232.56</v>
      </c>
      <c r="L121" s="232">
        <v>36240.71</v>
      </c>
      <c r="M121" s="232">
        <v>52800</v>
      </c>
      <c r="N121" s="232">
        <v>2449</v>
      </c>
      <c r="Q121" s="252">
        <v>-3724.42</v>
      </c>
      <c r="R121" s="252">
        <v>345503.07</v>
      </c>
      <c r="S121" s="73">
        <v>952874.42</v>
      </c>
      <c r="U121" s="73">
        <v>520.86</v>
      </c>
      <c r="W121" s="73">
        <v>606380</v>
      </c>
      <c r="Y121" s="90">
        <v>1017700</v>
      </c>
      <c r="AB121" s="90">
        <v>196801.62</v>
      </c>
      <c r="AC121" s="90">
        <v>29368.42</v>
      </c>
    </row>
    <row r="122" spans="1:31" x14ac:dyDescent="0.2">
      <c r="A122" s="252" t="s">
        <v>2926</v>
      </c>
      <c r="B122" s="89">
        <v>569749.27</v>
      </c>
      <c r="C122" s="89">
        <v>0</v>
      </c>
      <c r="D122" s="89">
        <v>71403.240000000005</v>
      </c>
      <c r="G122" s="252">
        <v>581527.03</v>
      </c>
      <c r="H122" s="252">
        <v>-36399.089999999997</v>
      </c>
      <c r="K122" s="232">
        <v>0</v>
      </c>
      <c r="L122" s="232">
        <v>24642.7</v>
      </c>
      <c r="N122" s="232">
        <v>0</v>
      </c>
      <c r="Q122" s="252">
        <v>194908.08</v>
      </c>
      <c r="R122" s="252">
        <v>2439641.09</v>
      </c>
      <c r="S122" s="73">
        <v>609475.92000000004</v>
      </c>
      <c r="T122" s="73">
        <v>53538</v>
      </c>
      <c r="U122" s="73">
        <v>784.72</v>
      </c>
      <c r="W122" s="73">
        <v>604880</v>
      </c>
      <c r="Y122" s="90">
        <v>759580</v>
      </c>
      <c r="AB122" s="90">
        <v>297146.59999999998</v>
      </c>
      <c r="AC122" s="90">
        <v>149957.14000000001</v>
      </c>
    </row>
    <row r="123" spans="1:31" x14ac:dyDescent="0.2">
      <c r="A123" s="252" t="s">
        <v>2928</v>
      </c>
      <c r="B123" s="89">
        <v>748412.49</v>
      </c>
      <c r="C123" s="89">
        <v>0</v>
      </c>
      <c r="D123" s="89">
        <v>175688.86</v>
      </c>
      <c r="G123" s="252">
        <v>723214.67</v>
      </c>
      <c r="H123" s="252">
        <v>88829.32</v>
      </c>
      <c r="K123" s="232">
        <v>0</v>
      </c>
      <c r="L123" s="232">
        <v>28300</v>
      </c>
      <c r="M123" s="232">
        <v>93550</v>
      </c>
      <c r="N123" s="232">
        <v>3868.01</v>
      </c>
      <c r="Q123" s="252">
        <v>-62298.22</v>
      </c>
      <c r="R123" s="252">
        <v>3028722.67</v>
      </c>
      <c r="S123" s="73">
        <v>1080670.0900000001</v>
      </c>
      <c r="U123" s="73">
        <v>902.93</v>
      </c>
      <c r="W123" s="73">
        <v>795926.4</v>
      </c>
      <c r="Y123" s="90">
        <v>1169526.3999999999</v>
      </c>
      <c r="AB123" s="90">
        <v>253699.12</v>
      </c>
      <c r="AC123" s="90">
        <v>124050.4</v>
      </c>
    </row>
    <row r="124" spans="1:31" x14ac:dyDescent="0.2">
      <c r="A124" s="252" t="s">
        <v>2930</v>
      </c>
      <c r="B124" s="89">
        <v>379556.25</v>
      </c>
      <c r="C124" s="89">
        <v>0</v>
      </c>
      <c r="D124" s="89">
        <v>28434.78</v>
      </c>
      <c r="G124" s="252">
        <v>962057.75</v>
      </c>
      <c r="H124" s="252">
        <v>131264.34</v>
      </c>
      <c r="K124" s="232">
        <v>0</v>
      </c>
      <c r="L124" s="232">
        <v>33428.269999999997</v>
      </c>
      <c r="M124" s="232">
        <v>47600</v>
      </c>
      <c r="N124" s="232">
        <v>0</v>
      </c>
      <c r="Q124" s="252">
        <v>-18706.830000000002</v>
      </c>
      <c r="R124" s="252">
        <v>3118920.11</v>
      </c>
      <c r="S124" s="73">
        <v>782467.94</v>
      </c>
      <c r="U124" s="73">
        <v>301.95999999999998</v>
      </c>
      <c r="W124" s="73">
        <v>925288</v>
      </c>
      <c r="Y124" s="90">
        <v>1267568</v>
      </c>
      <c r="AB124" s="90">
        <v>186200.27</v>
      </c>
      <c r="AC124" s="90">
        <v>144138.06</v>
      </c>
    </row>
    <row r="125" spans="1:31" x14ac:dyDescent="0.2">
      <c r="A125" s="252" t="s">
        <v>2897</v>
      </c>
      <c r="B125" s="89">
        <v>732572.45</v>
      </c>
      <c r="C125" s="89">
        <v>27408.5</v>
      </c>
      <c r="D125" s="89">
        <v>24417.360000000001</v>
      </c>
      <c r="G125" s="252">
        <v>876881.39</v>
      </c>
      <c r="H125" s="252">
        <v>146398.09</v>
      </c>
      <c r="L125" s="232">
        <v>58776.12</v>
      </c>
      <c r="N125" s="232">
        <v>1310</v>
      </c>
      <c r="O125" s="252">
        <v>85640</v>
      </c>
      <c r="P125" s="252">
        <v>-1269160.81</v>
      </c>
      <c r="Q125" s="252">
        <v>-15551</v>
      </c>
      <c r="R125" s="252">
        <v>2656385</v>
      </c>
      <c r="S125" s="73">
        <v>1376364.08</v>
      </c>
      <c r="T125" s="73">
        <v>100</v>
      </c>
      <c r="U125" s="73">
        <v>850.65</v>
      </c>
      <c r="W125" s="73">
        <v>1312821.5</v>
      </c>
      <c r="X125" s="73">
        <v>140400</v>
      </c>
      <c r="Y125" s="90">
        <v>1902680.5</v>
      </c>
      <c r="AB125" s="90">
        <v>380061.44</v>
      </c>
      <c r="AC125" s="90">
        <v>149407.31</v>
      </c>
    </row>
    <row r="126" spans="1:31" x14ac:dyDescent="0.2">
      <c r="A126" s="252" t="s">
        <v>2898</v>
      </c>
      <c r="B126" s="89">
        <v>722189.58</v>
      </c>
      <c r="C126" s="89">
        <v>15739.4</v>
      </c>
      <c r="D126" s="89">
        <v>14587.08</v>
      </c>
      <c r="G126" s="252">
        <v>260439.03</v>
      </c>
      <c r="H126" s="252">
        <v>154763.26999999999</v>
      </c>
      <c r="L126" s="232">
        <v>27848.93</v>
      </c>
      <c r="N126" s="232">
        <v>1498</v>
      </c>
      <c r="P126" s="252">
        <v>-1849130.55</v>
      </c>
      <c r="Q126" s="252">
        <v>-684</v>
      </c>
      <c r="R126" s="252">
        <v>2668500</v>
      </c>
      <c r="S126" s="73">
        <v>956206.78</v>
      </c>
      <c r="U126" s="73">
        <v>822.17</v>
      </c>
      <c r="W126" s="73">
        <v>1174078.5</v>
      </c>
      <c r="X126" s="73">
        <v>79200</v>
      </c>
      <c r="Y126" s="90">
        <v>1467806.5</v>
      </c>
      <c r="AB126" s="90">
        <v>304411.09999999998</v>
      </c>
      <c r="AC126" s="90">
        <v>75634.17</v>
      </c>
    </row>
    <row r="127" spans="1:31" x14ac:dyDescent="0.2">
      <c r="A127" s="252" t="s">
        <v>2899</v>
      </c>
      <c r="B127" s="89">
        <v>82351.88</v>
      </c>
      <c r="C127" s="89">
        <v>0</v>
      </c>
      <c r="D127" s="89">
        <v>9309.15</v>
      </c>
      <c r="G127" s="252">
        <v>1259262.03</v>
      </c>
      <c r="H127" s="252">
        <v>353731.56</v>
      </c>
      <c r="L127" s="232">
        <v>1079.04</v>
      </c>
      <c r="N127" s="232">
        <v>3967.92</v>
      </c>
      <c r="Q127" s="252">
        <v>400555.98</v>
      </c>
      <c r="R127" s="252">
        <v>1499736.2</v>
      </c>
      <c r="S127" s="73">
        <v>891130.6</v>
      </c>
      <c r="U127" s="73">
        <v>117.47</v>
      </c>
      <c r="W127" s="73">
        <v>607890</v>
      </c>
      <c r="X127" s="73">
        <v>6000</v>
      </c>
      <c r="Y127" s="90">
        <v>880970</v>
      </c>
      <c r="AB127" s="90">
        <v>400437.36</v>
      </c>
      <c r="AC127" s="90">
        <v>127879.49</v>
      </c>
      <c r="AD127" s="90">
        <v>11072</v>
      </c>
    </row>
    <row r="128" spans="1:31" x14ac:dyDescent="0.2">
      <c r="A128" s="252" t="s">
        <v>2901</v>
      </c>
      <c r="B128" s="89">
        <v>1102188.74</v>
      </c>
      <c r="C128" s="89">
        <v>22952</v>
      </c>
      <c r="D128" s="89">
        <v>41097.96</v>
      </c>
      <c r="G128" s="252">
        <v>4952418.88</v>
      </c>
      <c r="H128" s="252">
        <v>73996.929999999993</v>
      </c>
      <c r="L128" s="232">
        <v>182946.6</v>
      </c>
      <c r="M128" s="232">
        <v>395730</v>
      </c>
      <c r="N128" s="232">
        <v>2051.75</v>
      </c>
      <c r="P128" s="252">
        <v>-3816502.6</v>
      </c>
      <c r="Q128" s="252">
        <v>1215</v>
      </c>
      <c r="R128" s="252">
        <v>9526566.6699999999</v>
      </c>
      <c r="S128" s="73">
        <v>1509398.69</v>
      </c>
      <c r="T128" s="73">
        <v>192740</v>
      </c>
      <c r="U128" s="73">
        <v>1302.92</v>
      </c>
      <c r="W128" s="73">
        <v>1145566.2</v>
      </c>
      <c r="X128" s="73">
        <v>374857</v>
      </c>
      <c r="Y128" s="90">
        <v>1866452.2</v>
      </c>
      <c r="AA128" s="90">
        <v>3280</v>
      </c>
      <c r="AB128" s="90">
        <v>991827.37</v>
      </c>
      <c r="AC128" s="90">
        <v>312486.90000000002</v>
      </c>
    </row>
    <row r="129" spans="1:29" x14ac:dyDescent="0.2">
      <c r="A129" s="252" t="s">
        <v>2903</v>
      </c>
      <c r="B129" s="89">
        <v>885633.36</v>
      </c>
      <c r="C129" s="89">
        <v>8043.65</v>
      </c>
      <c r="D129" s="89">
        <v>0</v>
      </c>
      <c r="G129" s="252">
        <v>389722.85</v>
      </c>
      <c r="H129" s="252">
        <v>150274.49</v>
      </c>
      <c r="L129" s="232">
        <v>43492.71</v>
      </c>
      <c r="N129" s="232">
        <v>1564</v>
      </c>
      <c r="O129" s="252">
        <v>155940</v>
      </c>
      <c r="P129" s="252">
        <v>-1815370.57</v>
      </c>
      <c r="Q129" s="252">
        <v>245.79</v>
      </c>
      <c r="R129" s="252">
        <v>2647000</v>
      </c>
      <c r="S129" s="73">
        <v>841337.07</v>
      </c>
      <c r="T129" s="73">
        <v>156148</v>
      </c>
      <c r="U129" s="73">
        <v>906.57</v>
      </c>
      <c r="W129" s="73">
        <v>626703.80000000005</v>
      </c>
      <c r="X129" s="73">
        <v>111600</v>
      </c>
      <c r="Y129" s="90">
        <v>956839.8</v>
      </c>
      <c r="AB129" s="90">
        <v>206069.82</v>
      </c>
      <c r="AC129" s="90">
        <v>61452.800000000003</v>
      </c>
    </row>
    <row r="130" spans="1:29" x14ac:dyDescent="0.2">
      <c r="A130" s="252" t="s">
        <v>2929</v>
      </c>
      <c r="B130" s="89">
        <v>222938.65</v>
      </c>
      <c r="C130" s="89">
        <v>624</v>
      </c>
      <c r="D130" s="89">
        <v>6619.7</v>
      </c>
      <c r="G130" s="252">
        <v>484035.74</v>
      </c>
      <c r="H130" s="252">
        <v>64614.61</v>
      </c>
      <c r="L130" s="232">
        <v>150169.01</v>
      </c>
      <c r="N130" s="232">
        <v>15</v>
      </c>
      <c r="P130" s="252">
        <v>-1237394.6599999999</v>
      </c>
      <c r="R130" s="252">
        <v>1913700</v>
      </c>
      <c r="S130" s="73">
        <v>40233.26</v>
      </c>
      <c r="W130" s="73">
        <v>72727.600000000006</v>
      </c>
      <c r="Y130" s="90">
        <v>110591.6</v>
      </c>
      <c r="AB130" s="90">
        <v>24788.9</v>
      </c>
      <c r="AC130" s="90">
        <v>11595.51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P130"/>
  <sheetViews>
    <sheetView zoomScale="70" zoomScaleNormal="70" workbookViewId="0">
      <selection activeCell="AO12" sqref="AO12"/>
    </sheetView>
  </sheetViews>
  <sheetFormatPr defaultColWidth="9" defaultRowHeight="14.25" x14ac:dyDescent="0.2"/>
  <cols>
    <col min="1" max="1" width="6.5" style="38" customWidth="1"/>
    <col min="2" max="2" width="8.625" style="38" customWidth="1"/>
    <col min="3" max="3" width="6.5" style="45" customWidth="1"/>
    <col min="4" max="4" width="26.625" style="45" customWidth="1"/>
    <col min="5" max="5" width="20.625" style="252" customWidth="1"/>
    <col min="6" max="9" width="17.75" style="89"/>
    <col min="10" max="14" width="17.75" style="252"/>
    <col min="15" max="18" width="17.75" style="232"/>
    <col min="19" max="22" width="17.75" style="252"/>
    <col min="23" max="28" width="17.75" style="73"/>
    <col min="29" max="31" width="17.75" style="90"/>
    <col min="32" max="32" width="33.125" style="90" bestFit="1" customWidth="1"/>
    <col min="33" max="35" width="17.75" style="90"/>
    <col min="36" max="36" width="33.5" style="90" bestFit="1" customWidth="1"/>
    <col min="37" max="37" width="20.5" style="72" bestFit="1" customWidth="1"/>
    <col min="38" max="38" width="17.875" style="50" bestFit="1" customWidth="1"/>
    <col min="39" max="39" width="17.375" style="51" bestFit="1" customWidth="1"/>
    <col min="40" max="40" width="17.625" style="48" bestFit="1" customWidth="1"/>
    <col min="41" max="41" width="19.125" style="47" bestFit="1" customWidth="1"/>
    <col min="42" max="42" width="23.625" style="51" bestFit="1" customWidth="1"/>
    <col min="43" max="16384" width="9" style="55"/>
  </cols>
  <sheetData>
    <row r="1" spans="1:42" x14ac:dyDescent="0.2">
      <c r="A1" s="228"/>
      <c r="B1" s="228"/>
      <c r="E1" s="252" t="s">
        <v>2456</v>
      </c>
      <c r="F1" s="89" t="s">
        <v>2457</v>
      </c>
      <c r="G1" s="89" t="s">
        <v>2458</v>
      </c>
      <c r="H1" s="89" t="s">
        <v>2459</v>
      </c>
      <c r="I1" s="89" t="s">
        <v>2597</v>
      </c>
      <c r="J1" s="252" t="s">
        <v>2598</v>
      </c>
      <c r="K1" s="252" t="s">
        <v>2460</v>
      </c>
      <c r="L1" s="252" t="s">
        <v>2461</v>
      </c>
      <c r="M1" s="252" t="s">
        <v>2462</v>
      </c>
      <c r="N1" s="252" t="s">
        <v>2599</v>
      </c>
      <c r="O1" s="232" t="s">
        <v>2463</v>
      </c>
      <c r="P1" s="232" t="s">
        <v>2464</v>
      </c>
      <c r="Q1" s="232" t="s">
        <v>2465</v>
      </c>
      <c r="R1" s="232" t="s">
        <v>2466</v>
      </c>
      <c r="S1" s="252" t="s">
        <v>2467</v>
      </c>
      <c r="T1" s="252" t="s">
        <v>2468</v>
      </c>
      <c r="U1" s="252" t="s">
        <v>2469</v>
      </c>
      <c r="V1" s="252" t="s">
        <v>2470</v>
      </c>
      <c r="W1" s="73" t="s">
        <v>2471</v>
      </c>
      <c r="X1" s="73" t="s">
        <v>2472</v>
      </c>
      <c r="Y1" s="73" t="s">
        <v>2473</v>
      </c>
      <c r="Z1" s="73" t="s">
        <v>2474</v>
      </c>
      <c r="AA1" s="73" t="s">
        <v>2475</v>
      </c>
      <c r="AB1" s="73" t="s">
        <v>2476</v>
      </c>
      <c r="AC1" s="90" t="s">
        <v>2477</v>
      </c>
      <c r="AD1" s="90" t="s">
        <v>2478</v>
      </c>
      <c r="AE1" s="90" t="s">
        <v>2479</v>
      </c>
      <c r="AF1" s="90" t="s">
        <v>2480</v>
      </c>
      <c r="AG1" s="90" t="s">
        <v>2481</v>
      </c>
      <c r="AH1" s="90" t="s">
        <v>2600</v>
      </c>
      <c r="AI1" s="90" t="s">
        <v>2601</v>
      </c>
      <c r="AJ1" s="90" t="s">
        <v>2482</v>
      </c>
      <c r="AK1" s="72" t="s">
        <v>6</v>
      </c>
      <c r="AL1" s="50" t="s">
        <v>7</v>
      </c>
      <c r="AM1" s="51" t="s">
        <v>8</v>
      </c>
      <c r="AN1" s="52" t="s">
        <v>9</v>
      </c>
      <c r="AO1" s="53" t="s">
        <v>10</v>
      </c>
      <c r="AP1" s="54" t="s">
        <v>11</v>
      </c>
    </row>
    <row r="2" spans="1:42" x14ac:dyDescent="0.2">
      <c r="A2" s="228"/>
      <c r="B2" s="228"/>
      <c r="C2" s="45" t="s">
        <v>810</v>
      </c>
      <c r="E2" s="252" t="s">
        <v>2483</v>
      </c>
      <c r="F2" s="89" t="s">
        <v>2484</v>
      </c>
      <c r="G2" s="89" t="s">
        <v>2485</v>
      </c>
      <c r="H2" s="89" t="s">
        <v>2486</v>
      </c>
      <c r="I2" s="89" t="s">
        <v>2602</v>
      </c>
      <c r="J2" s="252" t="s">
        <v>2603</v>
      </c>
      <c r="K2" s="252" t="s">
        <v>2487</v>
      </c>
      <c r="L2" s="252" t="s">
        <v>2488</v>
      </c>
      <c r="M2" s="252" t="s">
        <v>2489</v>
      </c>
      <c r="N2" s="252" t="s">
        <v>2604</v>
      </c>
      <c r="O2" s="232" t="s">
        <v>2490</v>
      </c>
      <c r="P2" s="232" t="s">
        <v>2491</v>
      </c>
      <c r="Q2" s="232" t="s">
        <v>2492</v>
      </c>
      <c r="R2" s="232" t="s">
        <v>2493</v>
      </c>
      <c r="S2" s="252" t="s">
        <v>2494</v>
      </c>
      <c r="T2" s="252" t="s">
        <v>2495</v>
      </c>
      <c r="U2" s="252" t="s">
        <v>2496</v>
      </c>
      <c r="V2" s="252" t="s">
        <v>2497</v>
      </c>
      <c r="W2" s="73" t="s">
        <v>2498</v>
      </c>
      <c r="X2" s="73" t="s">
        <v>2499</v>
      </c>
      <c r="Y2" s="73" t="s">
        <v>2500</v>
      </c>
      <c r="Z2" s="73" t="s">
        <v>2501</v>
      </c>
      <c r="AA2" s="73" t="s">
        <v>2502</v>
      </c>
      <c r="AB2" s="73" t="s">
        <v>2503</v>
      </c>
      <c r="AC2" s="90" t="s">
        <v>2504</v>
      </c>
      <c r="AD2" s="90" t="s">
        <v>2505</v>
      </c>
      <c r="AE2" s="90" t="s">
        <v>2506</v>
      </c>
      <c r="AF2" s="90" t="s">
        <v>2507</v>
      </c>
      <c r="AG2" s="90" t="s">
        <v>2508</v>
      </c>
      <c r="AH2" s="90" t="s">
        <v>2605</v>
      </c>
      <c r="AI2" s="90" t="s">
        <v>2606</v>
      </c>
      <c r="AJ2" s="90" t="s">
        <v>2509</v>
      </c>
    </row>
    <row r="3" spans="1:42" ht="15" thickBot="1" x14ac:dyDescent="0.25">
      <c r="A3" s="228"/>
      <c r="B3" s="228"/>
      <c r="E3" s="252" t="s">
        <v>2510</v>
      </c>
      <c r="F3" s="89">
        <v>91333213.719999999</v>
      </c>
      <c r="G3" s="89">
        <v>3515023.42</v>
      </c>
      <c r="H3" s="89">
        <v>9131651.8800000008</v>
      </c>
      <c r="I3" s="89">
        <v>0</v>
      </c>
      <c r="J3" s="252">
        <v>0</v>
      </c>
      <c r="K3" s="252">
        <v>130663649.59999999</v>
      </c>
      <c r="L3" s="252">
        <v>22700144.879999999</v>
      </c>
      <c r="M3" s="252">
        <v>0</v>
      </c>
      <c r="N3" s="252">
        <v>0</v>
      </c>
      <c r="O3" s="232">
        <v>963108</v>
      </c>
      <c r="P3" s="232">
        <v>3106631.41</v>
      </c>
      <c r="Q3" s="232">
        <v>5074186.4400000004</v>
      </c>
      <c r="R3" s="232">
        <v>142084.41</v>
      </c>
      <c r="S3" s="252">
        <v>3435844.32</v>
      </c>
      <c r="T3" s="252">
        <v>-12154050.18</v>
      </c>
      <c r="U3" s="252">
        <v>7995002.0999999996</v>
      </c>
      <c r="V3" s="252">
        <v>224399334.74000001</v>
      </c>
      <c r="W3" s="73">
        <v>132442097.11</v>
      </c>
      <c r="X3" s="73">
        <v>5911586.04</v>
      </c>
      <c r="Y3" s="73">
        <v>109121.94</v>
      </c>
      <c r="Z3" s="73">
        <v>7623.57</v>
      </c>
      <c r="AA3" s="73">
        <v>102180282.78</v>
      </c>
      <c r="AB3" s="73">
        <v>10334207.65</v>
      </c>
      <c r="AC3" s="90">
        <v>145376536.87</v>
      </c>
      <c r="AD3" s="90">
        <v>188632</v>
      </c>
      <c r="AE3" s="90">
        <v>125902.9</v>
      </c>
      <c r="AF3" s="90">
        <v>52297796.979999997</v>
      </c>
      <c r="AG3" s="90">
        <v>19608484.449999999</v>
      </c>
      <c r="AH3" s="90">
        <v>39076.5</v>
      </c>
      <c r="AI3" s="90">
        <v>91096</v>
      </c>
      <c r="AJ3" s="90">
        <v>779843.7</v>
      </c>
      <c r="AK3" s="72">
        <f t="shared" ref="AK3:AP3" si="0">SUM(AK4:AK130)</f>
        <v>103979889.02000003</v>
      </c>
      <c r="AL3" s="50">
        <f t="shared" si="0"/>
        <v>9286010.2599999998</v>
      </c>
      <c r="AM3" s="51">
        <f t="shared" si="0"/>
        <v>94693878.75999999</v>
      </c>
      <c r="AN3" s="48">
        <f t="shared" si="0"/>
        <v>250984919.08999985</v>
      </c>
      <c r="AO3" s="47">
        <f t="shared" si="0"/>
        <v>218507369.40000001</v>
      </c>
      <c r="AP3" s="56">
        <f t="shared" si="0"/>
        <v>32477549.689999998</v>
      </c>
    </row>
    <row r="4" spans="1:42" ht="15" thickBot="1" x14ac:dyDescent="0.25">
      <c r="A4" s="38" t="s">
        <v>362</v>
      </c>
      <c r="B4" s="38" t="s">
        <v>364</v>
      </c>
      <c r="C4" s="63">
        <v>6411</v>
      </c>
      <c r="D4" s="64" t="s">
        <v>683</v>
      </c>
      <c r="E4" s="252" t="s">
        <v>2806</v>
      </c>
      <c r="F4" s="89">
        <v>1485655.3</v>
      </c>
      <c r="G4" s="89">
        <v>0</v>
      </c>
      <c r="H4" s="89">
        <v>91949.23</v>
      </c>
      <c r="K4" s="252">
        <v>4541384.2</v>
      </c>
      <c r="L4" s="252">
        <v>109466.91</v>
      </c>
      <c r="R4" s="232">
        <v>1181.97</v>
      </c>
      <c r="S4" s="252">
        <v>54570</v>
      </c>
      <c r="U4" s="252">
        <v>148710.29999999999</v>
      </c>
      <c r="V4" s="252">
        <v>1723269</v>
      </c>
      <c r="W4" s="73">
        <v>1369367.94</v>
      </c>
      <c r="Y4" s="73">
        <v>1560.34</v>
      </c>
      <c r="AA4" s="73">
        <v>1722096.5</v>
      </c>
      <c r="AB4" s="73">
        <v>342960</v>
      </c>
      <c r="AC4" s="90">
        <v>2092035.5</v>
      </c>
      <c r="AF4" s="90">
        <v>636395.4</v>
      </c>
      <c r="AG4" s="90">
        <v>223216.74</v>
      </c>
      <c r="AJ4" s="90">
        <v>38862</v>
      </c>
      <c r="AK4" s="72">
        <f>SUM(F4:I4)</f>
        <v>1577604.53</v>
      </c>
      <c r="AL4" s="50">
        <f>SUM(O4:R4)</f>
        <v>1181.97</v>
      </c>
      <c r="AM4" s="51">
        <f>AK4-AL4</f>
        <v>1576422.56</v>
      </c>
      <c r="AN4" s="48">
        <f>SUM(W4:AB4)</f>
        <v>3435984.7800000003</v>
      </c>
      <c r="AO4" s="47">
        <f>SUM(AC4:AJ4)</f>
        <v>2990509.6399999997</v>
      </c>
      <c r="AP4" s="56">
        <f>AN4-AO4</f>
        <v>445475.1400000006</v>
      </c>
    </row>
    <row r="5" spans="1:42" ht="15" thickBot="1" x14ac:dyDescent="0.25">
      <c r="A5" s="38" t="s">
        <v>362</v>
      </c>
      <c r="B5" s="38" t="s">
        <v>364</v>
      </c>
      <c r="C5" s="63">
        <v>2059</v>
      </c>
      <c r="D5" s="64" t="s">
        <v>684</v>
      </c>
      <c r="E5" s="252" t="s">
        <v>2807</v>
      </c>
      <c r="F5" s="89">
        <v>398754.06</v>
      </c>
      <c r="G5" s="89">
        <v>0</v>
      </c>
      <c r="H5" s="89">
        <v>195917.94</v>
      </c>
      <c r="K5" s="252">
        <v>618928.53</v>
      </c>
      <c r="L5" s="252">
        <v>212762.76</v>
      </c>
      <c r="O5" s="232">
        <v>0</v>
      </c>
      <c r="R5" s="232">
        <v>750.3</v>
      </c>
      <c r="S5" s="252">
        <v>228080</v>
      </c>
      <c r="U5" s="252">
        <v>13152.09</v>
      </c>
      <c r="V5" s="252">
        <v>1740746.12</v>
      </c>
      <c r="W5" s="73">
        <v>746857.27</v>
      </c>
      <c r="X5" s="73">
        <v>16300</v>
      </c>
      <c r="Y5" s="73">
        <v>316.89</v>
      </c>
      <c r="AA5" s="73">
        <v>821088</v>
      </c>
      <c r="AB5" s="73">
        <v>320210</v>
      </c>
      <c r="AC5" s="90">
        <v>949088</v>
      </c>
      <c r="AF5" s="90">
        <v>429598.38</v>
      </c>
      <c r="AG5" s="90">
        <v>167571.54</v>
      </c>
      <c r="AJ5" s="90">
        <v>38380</v>
      </c>
      <c r="AK5" s="72">
        <f t="shared" ref="AK5:AK68" si="1">SUM(F5:I5)</f>
        <v>594672</v>
      </c>
      <c r="AL5" s="50">
        <f t="shared" ref="AL5:AL68" si="2">SUM(O5:R5)</f>
        <v>750.3</v>
      </c>
      <c r="AM5" s="51">
        <f t="shared" ref="AM5:AM68" si="3">AK5-AL5</f>
        <v>593921.69999999995</v>
      </c>
      <c r="AN5" s="48">
        <f t="shared" ref="AN5:AN68" si="4">SUM(W5:AB5)</f>
        <v>1904772.1600000001</v>
      </c>
      <c r="AO5" s="47">
        <f t="shared" ref="AO5:AO68" si="5">SUM(AC5:AJ5)</f>
        <v>1584637.92</v>
      </c>
      <c r="AP5" s="56">
        <f t="shared" ref="AP5:AP68" si="6">AN5-AO5</f>
        <v>320134.24000000022</v>
      </c>
    </row>
    <row r="6" spans="1:42" ht="15" thickBot="1" x14ac:dyDescent="0.25">
      <c r="A6" s="38" t="s">
        <v>362</v>
      </c>
      <c r="B6" s="38" t="s">
        <v>364</v>
      </c>
      <c r="C6" s="63">
        <v>6691</v>
      </c>
      <c r="D6" s="64" t="s">
        <v>685</v>
      </c>
      <c r="E6" s="252" t="s">
        <v>2808</v>
      </c>
      <c r="F6" s="89">
        <v>590065.01</v>
      </c>
      <c r="G6" s="89">
        <v>126763</v>
      </c>
      <c r="H6" s="89">
        <v>94228.96</v>
      </c>
      <c r="K6" s="252">
        <v>1175893.3899999999</v>
      </c>
      <c r="L6" s="252">
        <v>684114.49</v>
      </c>
      <c r="O6" s="232">
        <v>0</v>
      </c>
      <c r="P6" s="232">
        <v>0</v>
      </c>
      <c r="R6" s="232">
        <v>16.78</v>
      </c>
      <c r="S6" s="252">
        <v>89300</v>
      </c>
      <c r="U6" s="252">
        <v>194000</v>
      </c>
      <c r="V6" s="252">
        <v>2169071.4500000002</v>
      </c>
      <c r="W6" s="73">
        <v>1790904.12</v>
      </c>
      <c r="X6" s="73">
        <v>40160</v>
      </c>
      <c r="Y6" s="73">
        <v>677.51</v>
      </c>
      <c r="AA6" s="73">
        <v>1232874.5</v>
      </c>
      <c r="AB6" s="73">
        <v>284507</v>
      </c>
      <c r="AC6" s="90">
        <v>2061119.5</v>
      </c>
      <c r="AF6" s="90">
        <v>983416.41</v>
      </c>
      <c r="AG6" s="90">
        <v>8429.69</v>
      </c>
      <c r="AJ6" s="90">
        <v>500</v>
      </c>
      <c r="AK6" s="72">
        <f t="shared" si="1"/>
        <v>811056.97</v>
      </c>
      <c r="AL6" s="50">
        <f t="shared" si="2"/>
        <v>16.78</v>
      </c>
      <c r="AM6" s="51">
        <f t="shared" si="3"/>
        <v>811040.19</v>
      </c>
      <c r="AN6" s="48">
        <f t="shared" si="4"/>
        <v>3349123.13</v>
      </c>
      <c r="AO6" s="47">
        <f t="shared" si="5"/>
        <v>3053465.6000000001</v>
      </c>
      <c r="AP6" s="56">
        <f t="shared" si="6"/>
        <v>295657.5299999998</v>
      </c>
    </row>
    <row r="7" spans="1:42" ht="15" thickBot="1" x14ac:dyDescent="0.25">
      <c r="A7" s="38" t="s">
        <v>362</v>
      </c>
      <c r="B7" s="38" t="s">
        <v>364</v>
      </c>
      <c r="C7" s="63">
        <v>3434</v>
      </c>
      <c r="D7" s="64" t="s">
        <v>686</v>
      </c>
      <c r="E7" s="252" t="s">
        <v>2809</v>
      </c>
      <c r="F7" s="89">
        <v>996577.73</v>
      </c>
      <c r="G7" s="89">
        <v>490</v>
      </c>
      <c r="H7" s="89">
        <v>198226.18</v>
      </c>
      <c r="K7" s="252">
        <v>369704.63</v>
      </c>
      <c r="L7" s="252">
        <v>281892.06</v>
      </c>
      <c r="O7" s="232">
        <v>0</v>
      </c>
      <c r="P7" s="232">
        <v>0</v>
      </c>
      <c r="Q7" s="232">
        <v>358483</v>
      </c>
      <c r="R7" s="232">
        <v>1225.1500000000001</v>
      </c>
      <c r="U7" s="252">
        <v>3588.65</v>
      </c>
      <c r="V7" s="252">
        <v>235221.96</v>
      </c>
      <c r="W7" s="73">
        <v>832669.65</v>
      </c>
      <c r="AA7" s="73">
        <v>1156971.8</v>
      </c>
      <c r="AB7" s="73">
        <v>294011</v>
      </c>
      <c r="AC7" s="90">
        <v>1417951.8</v>
      </c>
      <c r="AF7" s="90">
        <v>476461.3</v>
      </c>
      <c r="AG7" s="90">
        <v>102043.12</v>
      </c>
      <c r="AJ7" s="90">
        <v>26142</v>
      </c>
      <c r="AK7" s="72">
        <f t="shared" si="1"/>
        <v>1195293.9099999999</v>
      </c>
      <c r="AL7" s="50">
        <f t="shared" si="2"/>
        <v>359708.15</v>
      </c>
      <c r="AM7" s="51">
        <f t="shared" si="3"/>
        <v>835585.75999999989</v>
      </c>
      <c r="AN7" s="48">
        <f t="shared" si="4"/>
        <v>2283652.4500000002</v>
      </c>
      <c r="AO7" s="47">
        <f t="shared" si="5"/>
        <v>2022598.2200000002</v>
      </c>
      <c r="AP7" s="56">
        <f t="shared" si="6"/>
        <v>261054.22999999998</v>
      </c>
    </row>
    <row r="8" spans="1:42" ht="15" thickBot="1" x14ac:dyDescent="0.25">
      <c r="A8" s="38" t="s">
        <v>362</v>
      </c>
      <c r="B8" s="38" t="s">
        <v>364</v>
      </c>
      <c r="C8" s="63">
        <v>3172</v>
      </c>
      <c r="D8" s="64" t="s">
        <v>687</v>
      </c>
      <c r="E8" s="252" t="s">
        <v>2810</v>
      </c>
      <c r="F8" s="89">
        <v>744692.72</v>
      </c>
      <c r="G8" s="89">
        <v>40826.75</v>
      </c>
      <c r="H8" s="89">
        <v>135540.35999999999</v>
      </c>
      <c r="K8" s="252">
        <v>534759.91</v>
      </c>
      <c r="L8" s="252">
        <v>176181.45</v>
      </c>
      <c r="P8" s="232">
        <v>3637.99</v>
      </c>
      <c r="R8" s="232">
        <v>75</v>
      </c>
      <c r="U8" s="252">
        <v>67700</v>
      </c>
      <c r="V8" s="252">
        <v>1649277.25</v>
      </c>
      <c r="W8" s="73">
        <v>958428.16000000003</v>
      </c>
      <c r="Y8" s="73">
        <v>1067.06</v>
      </c>
      <c r="AA8" s="73">
        <v>634648</v>
      </c>
      <c r="AB8" s="73">
        <v>145700</v>
      </c>
      <c r="AC8" s="90">
        <v>877391</v>
      </c>
      <c r="AF8" s="90">
        <v>498355.22</v>
      </c>
      <c r="AG8" s="90">
        <v>108638.18</v>
      </c>
      <c r="AJ8" s="90">
        <v>22424</v>
      </c>
      <c r="AK8" s="72">
        <f t="shared" si="1"/>
        <v>921059.83</v>
      </c>
      <c r="AL8" s="50">
        <f t="shared" si="2"/>
        <v>3712.99</v>
      </c>
      <c r="AM8" s="51">
        <f t="shared" si="3"/>
        <v>917346.84</v>
      </c>
      <c r="AN8" s="48">
        <f t="shared" si="4"/>
        <v>1739843.2200000002</v>
      </c>
      <c r="AO8" s="47">
        <f t="shared" si="5"/>
        <v>1506808.4</v>
      </c>
      <c r="AP8" s="56">
        <f t="shared" si="6"/>
        <v>233034.8200000003</v>
      </c>
    </row>
    <row r="9" spans="1:42" ht="15" thickBot="1" x14ac:dyDescent="0.25">
      <c r="A9" s="38" t="s">
        <v>362</v>
      </c>
      <c r="B9" s="38" t="s">
        <v>364</v>
      </c>
      <c r="C9" s="63">
        <v>3172</v>
      </c>
      <c r="D9" s="64" t="s">
        <v>688</v>
      </c>
      <c r="E9" s="252" t="s">
        <v>2811</v>
      </c>
      <c r="F9" s="89">
        <v>957218.83</v>
      </c>
      <c r="G9" s="89">
        <v>3780</v>
      </c>
      <c r="H9" s="89">
        <v>137201.85</v>
      </c>
      <c r="K9" s="252">
        <v>280901.31</v>
      </c>
      <c r="L9" s="252">
        <v>179193.66</v>
      </c>
      <c r="O9" s="232">
        <v>0</v>
      </c>
      <c r="R9" s="232">
        <v>247.45</v>
      </c>
      <c r="S9" s="252">
        <v>129250</v>
      </c>
      <c r="U9" s="252">
        <v>65146.66</v>
      </c>
      <c r="V9" s="252">
        <v>991159.3</v>
      </c>
      <c r="W9" s="73">
        <v>816145.99</v>
      </c>
      <c r="X9" s="73">
        <v>71020</v>
      </c>
      <c r="Y9" s="73">
        <v>1210.53</v>
      </c>
      <c r="AA9" s="73">
        <v>733572</v>
      </c>
      <c r="AB9" s="73">
        <v>361920</v>
      </c>
      <c r="AC9" s="90">
        <v>1161622</v>
      </c>
      <c r="AF9" s="90">
        <v>493431.2</v>
      </c>
      <c r="AG9" s="90">
        <v>101712.29</v>
      </c>
      <c r="AJ9" s="90">
        <v>19748</v>
      </c>
      <c r="AK9" s="72">
        <f t="shared" si="1"/>
        <v>1098200.68</v>
      </c>
      <c r="AL9" s="50">
        <f t="shared" si="2"/>
        <v>247.45</v>
      </c>
      <c r="AM9" s="51">
        <f t="shared" si="3"/>
        <v>1097953.23</v>
      </c>
      <c r="AN9" s="48">
        <f t="shared" si="4"/>
        <v>1983868.52</v>
      </c>
      <c r="AO9" s="47">
        <f t="shared" si="5"/>
        <v>1776513.49</v>
      </c>
      <c r="AP9" s="56">
        <f t="shared" si="6"/>
        <v>207355.03000000003</v>
      </c>
    </row>
    <row r="10" spans="1:42" ht="15" thickBot="1" x14ac:dyDescent="0.25">
      <c r="A10" s="38" t="s">
        <v>362</v>
      </c>
      <c r="B10" s="38" t="s">
        <v>364</v>
      </c>
      <c r="C10" s="63">
        <v>1819</v>
      </c>
      <c r="D10" s="64" t="s">
        <v>689</v>
      </c>
      <c r="E10" s="252" t="s">
        <v>2812</v>
      </c>
      <c r="F10" s="89">
        <v>497859.99</v>
      </c>
      <c r="G10" s="89">
        <v>0</v>
      </c>
      <c r="H10" s="89">
        <v>128007.9</v>
      </c>
      <c r="K10" s="252">
        <v>847654.6</v>
      </c>
      <c r="L10" s="252">
        <v>192942.85</v>
      </c>
      <c r="O10" s="232">
        <v>0</v>
      </c>
      <c r="P10" s="232">
        <v>2079.9499999999998</v>
      </c>
      <c r="R10" s="232">
        <v>222.46</v>
      </c>
      <c r="S10" s="252">
        <v>110000</v>
      </c>
      <c r="U10" s="252">
        <v>50837.51</v>
      </c>
      <c r="V10" s="252">
        <v>169383.81</v>
      </c>
      <c r="W10" s="73">
        <v>646175.86</v>
      </c>
      <c r="X10" s="73">
        <v>54614</v>
      </c>
      <c r="Y10" s="73">
        <v>437.8</v>
      </c>
      <c r="AA10" s="73">
        <v>682844</v>
      </c>
      <c r="AB10" s="73">
        <v>231190</v>
      </c>
      <c r="AC10" s="90">
        <v>827004</v>
      </c>
      <c r="AF10" s="90">
        <v>359400.71</v>
      </c>
      <c r="AG10" s="90">
        <v>165783.91</v>
      </c>
      <c r="AJ10" s="90">
        <v>500</v>
      </c>
      <c r="AK10" s="72">
        <f t="shared" si="1"/>
        <v>625867.89</v>
      </c>
      <c r="AL10" s="50">
        <f t="shared" si="2"/>
        <v>2302.41</v>
      </c>
      <c r="AM10" s="51">
        <f t="shared" si="3"/>
        <v>623565.48</v>
      </c>
      <c r="AN10" s="48">
        <f t="shared" si="4"/>
        <v>1615261.6600000001</v>
      </c>
      <c r="AO10" s="47">
        <f t="shared" si="5"/>
        <v>1352688.6199999999</v>
      </c>
      <c r="AP10" s="56">
        <f t="shared" si="6"/>
        <v>262573.04000000027</v>
      </c>
    </row>
    <row r="11" spans="1:42" ht="15" thickBot="1" x14ac:dyDescent="0.25">
      <c r="A11" s="38" t="s">
        <v>362</v>
      </c>
      <c r="B11" s="38" t="s">
        <v>364</v>
      </c>
      <c r="C11" s="63">
        <v>6183</v>
      </c>
      <c r="D11" s="64" t="s">
        <v>690</v>
      </c>
      <c r="E11" s="252" t="s">
        <v>2813</v>
      </c>
      <c r="F11" s="89">
        <v>1811310.53</v>
      </c>
      <c r="G11" s="89">
        <v>108660</v>
      </c>
      <c r="H11" s="89">
        <v>52768.69</v>
      </c>
      <c r="K11" s="252">
        <v>743969.39</v>
      </c>
      <c r="L11" s="252">
        <v>504081.57</v>
      </c>
      <c r="O11" s="232">
        <v>0</v>
      </c>
      <c r="R11" s="232">
        <v>182.02</v>
      </c>
      <c r="S11" s="252">
        <v>0</v>
      </c>
      <c r="U11" s="252">
        <v>126356.67</v>
      </c>
      <c r="V11" s="252">
        <v>668274.24</v>
      </c>
      <c r="W11" s="73">
        <v>1307390.1499999999</v>
      </c>
      <c r="X11" s="73">
        <v>207413</v>
      </c>
      <c r="Y11" s="73">
        <v>2419.1999999999998</v>
      </c>
      <c r="Z11" s="73">
        <v>6750</v>
      </c>
      <c r="AA11" s="73">
        <v>1124451</v>
      </c>
      <c r="AB11" s="73">
        <v>657098</v>
      </c>
      <c r="AC11" s="90">
        <v>1755141</v>
      </c>
      <c r="AF11" s="90">
        <v>702121.57</v>
      </c>
      <c r="AG11" s="90">
        <v>249009.05</v>
      </c>
      <c r="AJ11" s="90">
        <v>45675</v>
      </c>
      <c r="AK11" s="72">
        <f t="shared" si="1"/>
        <v>1972739.22</v>
      </c>
      <c r="AL11" s="50">
        <f t="shared" si="2"/>
        <v>182.02</v>
      </c>
      <c r="AM11" s="51">
        <f t="shared" si="3"/>
        <v>1972557.2</v>
      </c>
      <c r="AN11" s="48">
        <f t="shared" si="4"/>
        <v>3305521.3499999996</v>
      </c>
      <c r="AO11" s="47">
        <f t="shared" si="5"/>
        <v>2751946.6199999996</v>
      </c>
      <c r="AP11" s="56">
        <f t="shared" si="6"/>
        <v>553574.73</v>
      </c>
    </row>
    <row r="12" spans="1:42" ht="15" thickBot="1" x14ac:dyDescent="0.25">
      <c r="A12" s="38" t="s">
        <v>362</v>
      </c>
      <c r="B12" s="38" t="s">
        <v>364</v>
      </c>
      <c r="C12" s="63">
        <v>2360</v>
      </c>
      <c r="D12" s="64" t="s">
        <v>691</v>
      </c>
      <c r="E12" s="252" t="s">
        <v>2814</v>
      </c>
      <c r="F12" s="89">
        <v>913148.08</v>
      </c>
      <c r="G12" s="89">
        <v>37081</v>
      </c>
      <c r="H12" s="89">
        <v>66029.039999999994</v>
      </c>
      <c r="K12" s="252">
        <v>762638.29</v>
      </c>
      <c r="L12" s="252">
        <v>229737.01</v>
      </c>
      <c r="O12" s="232">
        <v>0</v>
      </c>
      <c r="Q12" s="232">
        <v>29650</v>
      </c>
      <c r="R12" s="232">
        <v>108.44</v>
      </c>
      <c r="U12" s="252">
        <v>58240</v>
      </c>
      <c r="V12" s="252">
        <v>2102009.77</v>
      </c>
      <c r="W12" s="73">
        <v>834574.85</v>
      </c>
      <c r="Y12" s="73">
        <v>1263.3800000000001</v>
      </c>
      <c r="AA12" s="73">
        <v>1161590</v>
      </c>
      <c r="AB12" s="73">
        <v>74358</v>
      </c>
      <c r="AC12" s="90">
        <v>1405016</v>
      </c>
      <c r="AF12" s="90">
        <v>315479.32</v>
      </c>
      <c r="AG12" s="90">
        <v>100651.86</v>
      </c>
      <c r="AJ12" s="90">
        <v>18275</v>
      </c>
      <c r="AK12" s="72">
        <f t="shared" si="1"/>
        <v>1016258.12</v>
      </c>
      <c r="AL12" s="50">
        <f t="shared" si="2"/>
        <v>29758.44</v>
      </c>
      <c r="AM12" s="51">
        <f t="shared" si="3"/>
        <v>986499.68</v>
      </c>
      <c r="AN12" s="48">
        <f t="shared" si="4"/>
        <v>2071786.23</v>
      </c>
      <c r="AO12" s="47">
        <f t="shared" si="5"/>
        <v>1839422.1800000002</v>
      </c>
      <c r="AP12" s="56">
        <f t="shared" si="6"/>
        <v>232364.04999999981</v>
      </c>
    </row>
    <row r="13" spans="1:42" ht="15" thickBot="1" x14ac:dyDescent="0.25">
      <c r="A13" s="38" t="s">
        <v>362</v>
      </c>
      <c r="B13" s="38" t="s">
        <v>364</v>
      </c>
      <c r="C13" s="63">
        <v>5028</v>
      </c>
      <c r="D13" s="64" t="s">
        <v>692</v>
      </c>
      <c r="E13" s="252" t="s">
        <v>2815</v>
      </c>
      <c r="F13" s="89">
        <v>1018111.65</v>
      </c>
      <c r="G13" s="89">
        <v>32961.75</v>
      </c>
      <c r="H13" s="89">
        <v>110030.39999999999</v>
      </c>
      <c r="K13" s="252">
        <v>1157984.23</v>
      </c>
      <c r="L13" s="252">
        <v>150634.34</v>
      </c>
      <c r="R13" s="232">
        <v>77.06</v>
      </c>
      <c r="S13" s="252">
        <v>48295.5</v>
      </c>
      <c r="U13" s="252">
        <v>87428.31</v>
      </c>
      <c r="V13" s="252">
        <v>1442563.02</v>
      </c>
      <c r="W13" s="73">
        <v>1004307.77</v>
      </c>
      <c r="Y13" s="73">
        <v>1062.6199999999999</v>
      </c>
      <c r="AA13" s="73">
        <v>1058044</v>
      </c>
      <c r="AB13" s="73">
        <v>598340</v>
      </c>
      <c r="AC13" s="90">
        <v>1598164</v>
      </c>
      <c r="AF13" s="90">
        <v>579808.47</v>
      </c>
      <c r="AG13" s="90">
        <v>143287.32</v>
      </c>
      <c r="AJ13" s="90">
        <v>10500</v>
      </c>
      <c r="AK13" s="72">
        <f t="shared" si="1"/>
        <v>1161103.7999999998</v>
      </c>
      <c r="AL13" s="50">
        <f t="shared" si="2"/>
        <v>77.06</v>
      </c>
      <c r="AM13" s="51">
        <f t="shared" si="3"/>
        <v>1161026.7399999998</v>
      </c>
      <c r="AN13" s="48">
        <f t="shared" si="4"/>
        <v>2661754.39</v>
      </c>
      <c r="AO13" s="47">
        <f t="shared" si="5"/>
        <v>2331759.7899999996</v>
      </c>
      <c r="AP13" s="56">
        <f t="shared" si="6"/>
        <v>329994.60000000056</v>
      </c>
    </row>
    <row r="14" spans="1:42" ht="15" thickBot="1" x14ac:dyDescent="0.25">
      <c r="A14" s="38" t="s">
        <v>362</v>
      </c>
      <c r="B14" s="38" t="s">
        <v>364</v>
      </c>
      <c r="C14" s="63">
        <v>3227</v>
      </c>
      <c r="D14" s="64" t="s">
        <v>693</v>
      </c>
      <c r="E14" s="252" t="s">
        <v>2816</v>
      </c>
      <c r="F14" s="89">
        <v>614058.09</v>
      </c>
      <c r="G14" s="89">
        <v>1716.5</v>
      </c>
      <c r="H14" s="89">
        <v>55605.05</v>
      </c>
      <c r="K14" s="252">
        <v>1100545.6299999999</v>
      </c>
      <c r="L14" s="252">
        <v>101193.68</v>
      </c>
      <c r="O14" s="232">
        <v>0</v>
      </c>
      <c r="R14" s="232">
        <v>536.66</v>
      </c>
      <c r="S14" s="252">
        <v>45610</v>
      </c>
      <c r="U14" s="252">
        <v>36920.99</v>
      </c>
      <c r="V14" s="252">
        <v>484200</v>
      </c>
      <c r="W14" s="73">
        <v>878973.84</v>
      </c>
      <c r="X14" s="73">
        <v>128290</v>
      </c>
      <c r="Y14" s="73">
        <v>328.81</v>
      </c>
      <c r="AA14" s="73">
        <v>1005288</v>
      </c>
      <c r="AB14" s="73">
        <v>596460</v>
      </c>
      <c r="AC14" s="90">
        <v>1400288</v>
      </c>
      <c r="AF14" s="90">
        <v>564226.17000000004</v>
      </c>
      <c r="AG14" s="90">
        <v>108731.16</v>
      </c>
      <c r="AJ14" s="90">
        <v>21771</v>
      </c>
      <c r="AK14" s="72">
        <f t="shared" si="1"/>
        <v>671379.64</v>
      </c>
      <c r="AL14" s="50">
        <f t="shared" si="2"/>
        <v>536.66</v>
      </c>
      <c r="AM14" s="51">
        <f t="shared" si="3"/>
        <v>670842.98</v>
      </c>
      <c r="AN14" s="48">
        <f t="shared" si="4"/>
        <v>2609340.65</v>
      </c>
      <c r="AO14" s="47">
        <f t="shared" si="5"/>
        <v>2095016.3299999998</v>
      </c>
      <c r="AP14" s="56">
        <f t="shared" si="6"/>
        <v>514324.32000000007</v>
      </c>
    </row>
    <row r="15" spans="1:42" ht="15" thickBot="1" x14ac:dyDescent="0.25">
      <c r="A15" s="38" t="s">
        <v>362</v>
      </c>
      <c r="B15" s="38" t="s">
        <v>364</v>
      </c>
      <c r="C15" s="63">
        <v>5146</v>
      </c>
      <c r="D15" s="64" t="s">
        <v>694</v>
      </c>
      <c r="E15" s="252" t="s">
        <v>2817</v>
      </c>
      <c r="F15" s="89">
        <v>1394779.03</v>
      </c>
      <c r="G15" s="89">
        <v>26235</v>
      </c>
      <c r="H15" s="89">
        <v>236884.62</v>
      </c>
      <c r="K15" s="252">
        <v>566759.42000000004</v>
      </c>
      <c r="L15" s="252">
        <v>39193.660000000003</v>
      </c>
      <c r="O15" s="232">
        <v>0</v>
      </c>
      <c r="P15" s="232">
        <v>4219.9799999999996</v>
      </c>
      <c r="Q15" s="232">
        <v>111673</v>
      </c>
      <c r="R15" s="232">
        <v>322</v>
      </c>
      <c r="S15" s="252">
        <v>244134.52</v>
      </c>
      <c r="U15" s="252">
        <v>12459.14</v>
      </c>
      <c r="V15" s="252">
        <v>1884119.29</v>
      </c>
      <c r="W15" s="73">
        <v>1580971.55</v>
      </c>
      <c r="Y15" s="73">
        <v>1772.51</v>
      </c>
      <c r="AA15" s="73">
        <v>948689.08</v>
      </c>
      <c r="AB15" s="73">
        <v>347320</v>
      </c>
      <c r="AC15" s="90">
        <v>1299171.08</v>
      </c>
      <c r="AD15" s="90">
        <v>2340</v>
      </c>
      <c r="AF15" s="90">
        <v>1204984.29</v>
      </c>
      <c r="AG15" s="90">
        <v>409156.05</v>
      </c>
      <c r="AJ15" s="90">
        <v>38205</v>
      </c>
      <c r="AK15" s="72">
        <f t="shared" si="1"/>
        <v>1657898.65</v>
      </c>
      <c r="AL15" s="50">
        <f t="shared" si="2"/>
        <v>116214.98</v>
      </c>
      <c r="AM15" s="51">
        <f t="shared" si="3"/>
        <v>1541683.67</v>
      </c>
      <c r="AN15" s="48">
        <f t="shared" si="4"/>
        <v>2878753.14</v>
      </c>
      <c r="AO15" s="47">
        <f t="shared" si="5"/>
        <v>2953856.42</v>
      </c>
      <c r="AP15" s="56">
        <f t="shared" si="6"/>
        <v>-75103.279999999795</v>
      </c>
    </row>
    <row r="16" spans="1:42" ht="15" thickBot="1" x14ac:dyDescent="0.25">
      <c r="A16" s="38" t="s">
        <v>362</v>
      </c>
      <c r="B16" s="38" t="s">
        <v>364</v>
      </c>
      <c r="C16" s="63">
        <v>3255</v>
      </c>
      <c r="D16" s="64" t="s">
        <v>695</v>
      </c>
      <c r="E16" s="252" t="s">
        <v>2818</v>
      </c>
      <c r="F16" s="89">
        <v>753845.75</v>
      </c>
      <c r="G16" s="89">
        <v>0</v>
      </c>
      <c r="H16" s="89">
        <v>27487</v>
      </c>
      <c r="K16" s="252">
        <v>670698.66</v>
      </c>
      <c r="L16" s="252">
        <v>238171.59</v>
      </c>
      <c r="O16" s="232">
        <v>0</v>
      </c>
      <c r="R16" s="232">
        <v>430.13</v>
      </c>
      <c r="U16" s="252">
        <v>29350</v>
      </c>
      <c r="V16" s="252">
        <v>2403607</v>
      </c>
      <c r="W16" s="73">
        <v>1074194.94</v>
      </c>
      <c r="X16" s="73">
        <v>170720</v>
      </c>
      <c r="Y16" s="73">
        <v>467.79</v>
      </c>
      <c r="AA16" s="73">
        <v>921566.2</v>
      </c>
      <c r="AB16" s="73">
        <v>19000</v>
      </c>
      <c r="AC16" s="90">
        <v>1337506.2</v>
      </c>
      <c r="AD16" s="90">
        <v>2540</v>
      </c>
      <c r="AF16" s="90">
        <v>331379.89</v>
      </c>
      <c r="AG16" s="90">
        <v>123219.68</v>
      </c>
      <c r="AJ16" s="90">
        <v>24364</v>
      </c>
      <c r="AK16" s="72">
        <f t="shared" si="1"/>
        <v>781332.75</v>
      </c>
      <c r="AL16" s="50">
        <f t="shared" si="2"/>
        <v>430.13</v>
      </c>
      <c r="AM16" s="51">
        <f t="shared" si="3"/>
        <v>780902.62</v>
      </c>
      <c r="AN16" s="48">
        <f t="shared" si="4"/>
        <v>2185948.9299999997</v>
      </c>
      <c r="AO16" s="47">
        <f t="shared" si="5"/>
        <v>1819009.7699999998</v>
      </c>
      <c r="AP16" s="56">
        <f t="shared" si="6"/>
        <v>366939.15999999992</v>
      </c>
    </row>
    <row r="17" spans="1:42" ht="15" thickBot="1" x14ac:dyDescent="0.25">
      <c r="A17" s="38" t="s">
        <v>362</v>
      </c>
      <c r="B17" s="38" t="s">
        <v>364</v>
      </c>
      <c r="C17" s="63">
        <v>4631</v>
      </c>
      <c r="D17" s="64" t="s">
        <v>696</v>
      </c>
      <c r="E17" s="252" t="s">
        <v>2819</v>
      </c>
      <c r="F17" s="89">
        <v>1764526.47</v>
      </c>
      <c r="G17" s="89">
        <v>0</v>
      </c>
      <c r="H17" s="89">
        <v>135775.75</v>
      </c>
      <c r="K17" s="252">
        <v>463007.97</v>
      </c>
      <c r="L17" s="252">
        <v>132293.99</v>
      </c>
      <c r="O17" s="232">
        <v>0</v>
      </c>
      <c r="R17" s="232">
        <v>78</v>
      </c>
      <c r="S17" s="252">
        <v>441685</v>
      </c>
      <c r="U17" s="252">
        <v>71794.75</v>
      </c>
      <c r="V17" s="252">
        <v>2696435.34</v>
      </c>
      <c r="W17" s="73">
        <v>1146890.8600000001</v>
      </c>
      <c r="Y17" s="73">
        <v>1975.14</v>
      </c>
      <c r="AA17" s="73">
        <v>613693</v>
      </c>
      <c r="AB17" s="73">
        <v>106800</v>
      </c>
      <c r="AC17" s="90">
        <v>907197</v>
      </c>
      <c r="AF17" s="90">
        <v>624030.12</v>
      </c>
      <c r="AG17" s="90">
        <v>90440.19</v>
      </c>
      <c r="AJ17" s="90">
        <v>29924</v>
      </c>
      <c r="AK17" s="72">
        <f t="shared" si="1"/>
        <v>1900302.22</v>
      </c>
      <c r="AL17" s="50">
        <f t="shared" si="2"/>
        <v>78</v>
      </c>
      <c r="AM17" s="51">
        <f t="shared" si="3"/>
        <v>1900224.22</v>
      </c>
      <c r="AN17" s="48">
        <f t="shared" si="4"/>
        <v>1869359</v>
      </c>
      <c r="AO17" s="47">
        <f t="shared" si="5"/>
        <v>1651591.31</v>
      </c>
      <c r="AP17" s="56">
        <f t="shared" si="6"/>
        <v>217767.68999999994</v>
      </c>
    </row>
    <row r="18" spans="1:42" ht="15" thickBot="1" x14ac:dyDescent="0.25">
      <c r="A18" s="38" t="s">
        <v>362</v>
      </c>
      <c r="B18" s="38" t="s">
        <v>364</v>
      </c>
      <c r="C18" s="63">
        <v>4306</v>
      </c>
      <c r="D18" s="64" t="s">
        <v>697</v>
      </c>
      <c r="E18" s="252" t="s">
        <v>2820</v>
      </c>
      <c r="F18" s="89">
        <v>835208.84</v>
      </c>
      <c r="G18" s="89">
        <v>51810</v>
      </c>
      <c r="H18" s="89">
        <v>98483.38</v>
      </c>
      <c r="K18" s="252">
        <v>1057141.03</v>
      </c>
      <c r="L18" s="252">
        <v>343429.24</v>
      </c>
      <c r="O18" s="232">
        <v>73600</v>
      </c>
      <c r="P18" s="232">
        <v>0</v>
      </c>
      <c r="R18" s="232">
        <v>293.89999999999998</v>
      </c>
      <c r="S18" s="252">
        <v>184230</v>
      </c>
      <c r="U18" s="252">
        <v>56812.800000000003</v>
      </c>
      <c r="V18" s="252">
        <v>2510757.66</v>
      </c>
      <c r="W18" s="73">
        <v>1115017.8799999999</v>
      </c>
      <c r="X18" s="73">
        <v>84885</v>
      </c>
      <c r="Y18" s="73">
        <v>1430.53</v>
      </c>
      <c r="AA18" s="73">
        <v>897672.5</v>
      </c>
      <c r="AB18" s="73">
        <v>717410</v>
      </c>
      <c r="AC18" s="90">
        <v>1563256.5</v>
      </c>
      <c r="AF18" s="90">
        <v>795788.72</v>
      </c>
      <c r="AG18" s="90">
        <v>194731.06</v>
      </c>
      <c r="AJ18" s="90">
        <v>36729</v>
      </c>
      <c r="AK18" s="72">
        <f t="shared" si="1"/>
        <v>985502.22</v>
      </c>
      <c r="AL18" s="50">
        <f t="shared" si="2"/>
        <v>73893.899999999994</v>
      </c>
      <c r="AM18" s="51">
        <f t="shared" si="3"/>
        <v>911608.31999999995</v>
      </c>
      <c r="AN18" s="48">
        <f t="shared" si="4"/>
        <v>2816415.91</v>
      </c>
      <c r="AO18" s="47">
        <f t="shared" si="5"/>
        <v>2590505.2799999998</v>
      </c>
      <c r="AP18" s="56">
        <f t="shared" si="6"/>
        <v>225910.63000000035</v>
      </c>
    </row>
    <row r="19" spans="1:42" ht="15" thickBot="1" x14ac:dyDescent="0.25">
      <c r="A19" s="38" t="s">
        <v>362</v>
      </c>
      <c r="B19" s="38" t="s">
        <v>364</v>
      </c>
      <c r="C19" s="63">
        <v>5667</v>
      </c>
      <c r="D19" s="64" t="s">
        <v>698</v>
      </c>
      <c r="E19" s="252" t="s">
        <v>2821</v>
      </c>
      <c r="F19" s="89">
        <v>1831033.15</v>
      </c>
      <c r="G19" s="89">
        <v>0</v>
      </c>
      <c r="H19" s="89">
        <v>152225.49</v>
      </c>
      <c r="K19" s="252">
        <v>3160142.94</v>
      </c>
      <c r="L19" s="252">
        <v>837517.69</v>
      </c>
      <c r="O19" s="232">
        <v>0</v>
      </c>
      <c r="R19" s="232">
        <v>8033.33</v>
      </c>
      <c r="S19" s="252">
        <v>275735</v>
      </c>
      <c r="U19" s="252">
        <v>113305.73</v>
      </c>
      <c r="V19" s="252">
        <v>684118.79</v>
      </c>
      <c r="W19" s="73">
        <v>1023032.8</v>
      </c>
      <c r="Y19" s="73">
        <v>3391.31</v>
      </c>
      <c r="AA19" s="73">
        <v>1186670</v>
      </c>
      <c r="AB19" s="73">
        <v>589740</v>
      </c>
      <c r="AC19" s="90">
        <v>1743910</v>
      </c>
      <c r="AF19" s="90">
        <v>515015.38</v>
      </c>
      <c r="AG19" s="90">
        <v>221858.08</v>
      </c>
      <c r="AJ19" s="90">
        <v>38069</v>
      </c>
      <c r="AK19" s="72">
        <f t="shared" si="1"/>
        <v>1983258.64</v>
      </c>
      <c r="AL19" s="50">
        <f t="shared" si="2"/>
        <v>8033.33</v>
      </c>
      <c r="AM19" s="51">
        <f t="shared" si="3"/>
        <v>1975225.3099999998</v>
      </c>
      <c r="AN19" s="48">
        <f t="shared" si="4"/>
        <v>2802834.1100000003</v>
      </c>
      <c r="AO19" s="47">
        <f t="shared" si="5"/>
        <v>2518852.46</v>
      </c>
      <c r="AP19" s="56">
        <f t="shared" si="6"/>
        <v>283981.65000000037</v>
      </c>
    </row>
    <row r="20" spans="1:42" ht="15" thickBot="1" x14ac:dyDescent="0.25">
      <c r="A20" s="38" t="s">
        <v>362</v>
      </c>
      <c r="B20" s="38" t="s">
        <v>364</v>
      </c>
      <c r="C20" s="63">
        <v>1990</v>
      </c>
      <c r="D20" s="64" t="s">
        <v>699</v>
      </c>
      <c r="E20" s="252" t="s">
        <v>2822</v>
      </c>
      <c r="F20" s="89">
        <v>382584.47</v>
      </c>
      <c r="G20" s="89">
        <v>6090.5</v>
      </c>
      <c r="H20" s="89">
        <v>62069.06</v>
      </c>
      <c r="K20" s="252">
        <v>485058.15</v>
      </c>
      <c r="L20" s="252">
        <v>119734.23</v>
      </c>
      <c r="O20" s="232">
        <v>0</v>
      </c>
      <c r="P20" s="232">
        <v>1815.88</v>
      </c>
      <c r="Q20" s="232">
        <v>40000</v>
      </c>
      <c r="R20" s="232">
        <v>122.52</v>
      </c>
      <c r="U20" s="252">
        <v>29866.95</v>
      </c>
      <c r="V20" s="252">
        <v>865361.67</v>
      </c>
      <c r="W20" s="73">
        <v>649318.15</v>
      </c>
      <c r="Y20" s="73">
        <v>368.88</v>
      </c>
      <c r="AA20" s="73">
        <v>1133388</v>
      </c>
      <c r="AB20" s="73">
        <v>107110</v>
      </c>
      <c r="AC20" s="90">
        <v>1344322</v>
      </c>
      <c r="AF20" s="90">
        <v>299634.53999999998</v>
      </c>
      <c r="AG20" s="90">
        <v>79304.42</v>
      </c>
      <c r="AJ20" s="90">
        <v>500</v>
      </c>
      <c r="AK20" s="72">
        <f t="shared" si="1"/>
        <v>450744.02999999997</v>
      </c>
      <c r="AL20" s="50">
        <f t="shared" si="2"/>
        <v>41938.399999999994</v>
      </c>
      <c r="AM20" s="51">
        <f t="shared" si="3"/>
        <v>408805.63</v>
      </c>
      <c r="AN20" s="48">
        <f t="shared" si="4"/>
        <v>1890185.03</v>
      </c>
      <c r="AO20" s="47">
        <f t="shared" si="5"/>
        <v>1723760.96</v>
      </c>
      <c r="AP20" s="56">
        <f t="shared" si="6"/>
        <v>166424.07000000007</v>
      </c>
    </row>
    <row r="21" spans="1:42" ht="15" thickBot="1" x14ac:dyDescent="0.25">
      <c r="A21" s="38" t="s">
        <v>362</v>
      </c>
      <c r="B21" s="38" t="s">
        <v>364</v>
      </c>
      <c r="C21" s="63">
        <v>2504</v>
      </c>
      <c r="D21" s="64" t="s">
        <v>700</v>
      </c>
      <c r="E21" s="252" t="s">
        <v>2823</v>
      </c>
      <c r="F21" s="89">
        <v>550990.52</v>
      </c>
      <c r="G21" s="89">
        <v>18445</v>
      </c>
      <c r="H21" s="89">
        <v>58515.63</v>
      </c>
      <c r="K21" s="252">
        <v>706159.63</v>
      </c>
      <c r="L21" s="252">
        <v>199598.3</v>
      </c>
      <c r="R21" s="232">
        <v>72</v>
      </c>
      <c r="U21" s="252">
        <v>46318.32</v>
      </c>
      <c r="V21" s="252">
        <v>1709584.67</v>
      </c>
      <c r="W21" s="73">
        <v>585168.4</v>
      </c>
      <c r="Y21" s="73">
        <v>668.03</v>
      </c>
      <c r="AA21" s="73">
        <v>1072548</v>
      </c>
      <c r="AB21" s="73">
        <v>127600</v>
      </c>
      <c r="AC21" s="90">
        <v>1291161</v>
      </c>
      <c r="AF21" s="90">
        <v>233024.74</v>
      </c>
      <c r="AG21" s="90">
        <v>166738.95000000001</v>
      </c>
      <c r="AJ21" s="90">
        <v>650</v>
      </c>
      <c r="AK21" s="72">
        <f t="shared" si="1"/>
        <v>627951.15</v>
      </c>
      <c r="AL21" s="50">
        <f t="shared" si="2"/>
        <v>72</v>
      </c>
      <c r="AM21" s="51">
        <f t="shared" si="3"/>
        <v>627879.15</v>
      </c>
      <c r="AN21" s="48">
        <f t="shared" si="4"/>
        <v>1785984.4300000002</v>
      </c>
      <c r="AO21" s="47">
        <f t="shared" si="5"/>
        <v>1691574.69</v>
      </c>
      <c r="AP21" s="56">
        <f t="shared" si="6"/>
        <v>94409.740000000224</v>
      </c>
    </row>
    <row r="22" spans="1:42" ht="15" thickBot="1" x14ac:dyDescent="0.25">
      <c r="A22" s="38" t="s">
        <v>362</v>
      </c>
      <c r="B22" s="38" t="s">
        <v>364</v>
      </c>
      <c r="C22" s="63">
        <v>2869</v>
      </c>
      <c r="D22" s="64" t="s">
        <v>701</v>
      </c>
      <c r="E22" s="252" t="s">
        <v>2927</v>
      </c>
      <c r="F22" s="89">
        <v>648996.06999999995</v>
      </c>
      <c r="G22" s="89">
        <v>14893.75</v>
      </c>
      <c r="H22" s="89">
        <v>76358.259999999995</v>
      </c>
      <c r="K22" s="252">
        <v>865052.18</v>
      </c>
      <c r="L22" s="252">
        <v>247790.01</v>
      </c>
      <c r="O22" s="232">
        <v>0</v>
      </c>
      <c r="P22" s="232">
        <v>34300</v>
      </c>
      <c r="Q22" s="232">
        <v>274250</v>
      </c>
      <c r="R22" s="232">
        <v>299.20999999999998</v>
      </c>
      <c r="U22" s="252">
        <v>111283.82</v>
      </c>
      <c r="V22" s="252">
        <v>2287426.9300000002</v>
      </c>
      <c r="W22" s="73">
        <v>605448.22</v>
      </c>
      <c r="Y22" s="73">
        <v>211.76</v>
      </c>
      <c r="Z22" s="73">
        <v>30</v>
      </c>
      <c r="AA22" s="73">
        <v>761032</v>
      </c>
      <c r="AB22" s="73">
        <v>227040</v>
      </c>
      <c r="AC22" s="90">
        <v>1039547</v>
      </c>
      <c r="AF22" s="90">
        <v>418165.35</v>
      </c>
      <c r="AG22" s="90">
        <v>184028.95</v>
      </c>
      <c r="AJ22" s="90">
        <v>500</v>
      </c>
      <c r="AK22" s="72">
        <f t="shared" si="1"/>
        <v>740248.08</v>
      </c>
      <c r="AL22" s="50">
        <f t="shared" si="2"/>
        <v>308849.21000000002</v>
      </c>
      <c r="AM22" s="51">
        <f t="shared" si="3"/>
        <v>431398.86999999994</v>
      </c>
      <c r="AN22" s="48">
        <f t="shared" si="4"/>
        <v>1593761.98</v>
      </c>
      <c r="AO22" s="47">
        <f t="shared" si="5"/>
        <v>1642241.3</v>
      </c>
      <c r="AP22" s="56">
        <f t="shared" si="6"/>
        <v>-48479.320000000065</v>
      </c>
    </row>
    <row r="23" spans="1:42" ht="15" thickBot="1" x14ac:dyDescent="0.25">
      <c r="A23" s="38" t="s">
        <v>367</v>
      </c>
      <c r="B23" s="38" t="s">
        <v>368</v>
      </c>
      <c r="C23" s="63">
        <v>1771</v>
      </c>
      <c r="D23" s="64" t="s">
        <v>702</v>
      </c>
      <c r="E23" s="252" t="s">
        <v>2824</v>
      </c>
      <c r="F23" s="89">
        <v>301335.92</v>
      </c>
      <c r="G23" s="89">
        <v>0</v>
      </c>
      <c r="H23" s="89">
        <v>36786.06</v>
      </c>
      <c r="K23" s="252">
        <v>852521.35</v>
      </c>
      <c r="L23" s="252">
        <v>149717.28</v>
      </c>
      <c r="O23" s="232">
        <v>0</v>
      </c>
      <c r="P23" s="232">
        <v>37200</v>
      </c>
      <c r="R23" s="232">
        <v>173.79</v>
      </c>
      <c r="U23" s="252">
        <v>33620</v>
      </c>
      <c r="V23" s="252">
        <v>2091979.99</v>
      </c>
      <c r="W23" s="73">
        <v>611693.44999999995</v>
      </c>
      <c r="Y23" s="73">
        <v>198.78</v>
      </c>
      <c r="AA23" s="73">
        <v>579015</v>
      </c>
      <c r="AB23" s="73">
        <v>12060</v>
      </c>
      <c r="AC23" s="90">
        <v>640615</v>
      </c>
      <c r="AF23" s="90">
        <v>322768.03999999998</v>
      </c>
      <c r="AG23" s="90">
        <v>152818.79999999999</v>
      </c>
      <c r="AK23" s="72">
        <f t="shared" si="1"/>
        <v>338121.98</v>
      </c>
      <c r="AL23" s="50">
        <f t="shared" si="2"/>
        <v>37373.79</v>
      </c>
      <c r="AM23" s="51">
        <f t="shared" si="3"/>
        <v>300748.19</v>
      </c>
      <c r="AN23" s="48">
        <f t="shared" si="4"/>
        <v>1202967.23</v>
      </c>
      <c r="AO23" s="47">
        <f t="shared" si="5"/>
        <v>1116201.8400000001</v>
      </c>
      <c r="AP23" s="56">
        <f t="shared" si="6"/>
        <v>86765.389999999898</v>
      </c>
    </row>
    <row r="24" spans="1:42" ht="15" thickBot="1" x14ac:dyDescent="0.25">
      <c r="A24" s="38" t="s">
        <v>367</v>
      </c>
      <c r="B24" s="38" t="s">
        <v>368</v>
      </c>
      <c r="C24" s="63">
        <v>5076</v>
      </c>
      <c r="D24" s="64" t="s">
        <v>703</v>
      </c>
      <c r="E24" s="252" t="s">
        <v>2825</v>
      </c>
      <c r="F24" s="89">
        <v>725966.17</v>
      </c>
      <c r="G24" s="89">
        <v>0</v>
      </c>
      <c r="H24" s="89">
        <v>23449.22</v>
      </c>
      <c r="K24" s="252">
        <v>667213.94999999995</v>
      </c>
      <c r="L24" s="252">
        <v>182534.79</v>
      </c>
      <c r="O24" s="232">
        <v>0</v>
      </c>
      <c r="P24" s="232">
        <v>160182.51999999999</v>
      </c>
      <c r="Q24" s="232">
        <v>1600</v>
      </c>
      <c r="R24" s="232">
        <v>369.74</v>
      </c>
      <c r="S24" s="252">
        <v>64445</v>
      </c>
      <c r="U24" s="252">
        <v>74700</v>
      </c>
      <c r="W24" s="73">
        <v>958758.74</v>
      </c>
      <c r="Y24" s="73">
        <v>943.81</v>
      </c>
      <c r="AA24" s="73">
        <v>1286281.5</v>
      </c>
      <c r="AC24" s="90">
        <v>1607201.5</v>
      </c>
      <c r="AF24" s="90">
        <v>416570.69</v>
      </c>
      <c r="AG24" s="90">
        <v>123423.67</v>
      </c>
      <c r="AK24" s="72">
        <f t="shared" si="1"/>
        <v>749415.39</v>
      </c>
      <c r="AL24" s="50">
        <f t="shared" si="2"/>
        <v>162152.25999999998</v>
      </c>
      <c r="AM24" s="51">
        <f t="shared" si="3"/>
        <v>587263.13</v>
      </c>
      <c r="AN24" s="48">
        <f t="shared" si="4"/>
        <v>2245984.0499999998</v>
      </c>
      <c r="AO24" s="47">
        <f t="shared" si="5"/>
        <v>2147195.86</v>
      </c>
      <c r="AP24" s="56">
        <f t="shared" si="6"/>
        <v>98788.189999999944</v>
      </c>
    </row>
    <row r="25" spans="1:42" ht="15" thickBot="1" x14ac:dyDescent="0.25">
      <c r="A25" s="38" t="s">
        <v>367</v>
      </c>
      <c r="B25" s="38" t="s">
        <v>368</v>
      </c>
      <c r="C25" s="63">
        <v>1132</v>
      </c>
      <c r="D25" s="64" t="s">
        <v>704</v>
      </c>
      <c r="E25" s="252" t="s">
        <v>2826</v>
      </c>
      <c r="F25" s="89">
        <v>375452.55</v>
      </c>
      <c r="G25" s="89">
        <v>149</v>
      </c>
      <c r="H25" s="89">
        <v>63701.53</v>
      </c>
      <c r="K25" s="252">
        <v>1083638.25</v>
      </c>
      <c r="L25" s="252">
        <v>268192.46000000002</v>
      </c>
      <c r="O25" s="232">
        <v>350</v>
      </c>
      <c r="P25" s="232">
        <v>37019.24</v>
      </c>
      <c r="R25" s="232">
        <v>1706.07</v>
      </c>
      <c r="V25" s="252">
        <v>1967042.37</v>
      </c>
      <c r="W25" s="73">
        <v>619839.30000000005</v>
      </c>
      <c r="Y25" s="73">
        <v>475.99</v>
      </c>
      <c r="AA25" s="73">
        <v>1605218.61</v>
      </c>
      <c r="AB25" s="73">
        <v>27560.29</v>
      </c>
      <c r="AC25" s="90">
        <v>1652364</v>
      </c>
      <c r="AE25" s="90">
        <v>3956</v>
      </c>
      <c r="AF25" s="90">
        <v>227559.45</v>
      </c>
      <c r="AG25" s="90">
        <v>129387.45</v>
      </c>
      <c r="AK25" s="72">
        <f t="shared" si="1"/>
        <v>439303.07999999996</v>
      </c>
      <c r="AL25" s="50">
        <f t="shared" si="2"/>
        <v>39075.31</v>
      </c>
      <c r="AM25" s="51">
        <f t="shared" si="3"/>
        <v>400227.76999999996</v>
      </c>
      <c r="AN25" s="48">
        <f t="shared" si="4"/>
        <v>2253094.1900000004</v>
      </c>
      <c r="AO25" s="47">
        <f t="shared" si="5"/>
        <v>2013266.9</v>
      </c>
      <c r="AP25" s="56">
        <f t="shared" si="6"/>
        <v>239827.2900000005</v>
      </c>
    </row>
    <row r="26" spans="1:42" ht="15" thickBot="1" x14ac:dyDescent="0.25">
      <c r="A26" s="38" t="s">
        <v>367</v>
      </c>
      <c r="B26" s="38" t="s">
        <v>368</v>
      </c>
      <c r="C26" s="63">
        <v>2987</v>
      </c>
      <c r="D26" s="64" t="s">
        <v>705</v>
      </c>
      <c r="E26" s="252" t="s">
        <v>2827</v>
      </c>
      <c r="F26" s="89">
        <v>757274.66</v>
      </c>
      <c r="G26" s="89">
        <v>0</v>
      </c>
      <c r="H26" s="89">
        <v>25034.44</v>
      </c>
      <c r="K26" s="252">
        <v>637772.81000000006</v>
      </c>
      <c r="L26" s="252">
        <v>120566.83</v>
      </c>
      <c r="O26" s="232">
        <v>0</v>
      </c>
      <c r="P26" s="232">
        <v>80956.570000000007</v>
      </c>
      <c r="Q26" s="232">
        <v>245300</v>
      </c>
      <c r="R26" s="232">
        <v>295.5</v>
      </c>
      <c r="V26" s="252">
        <v>1301651.56</v>
      </c>
      <c r="W26" s="73">
        <v>784475.92</v>
      </c>
      <c r="X26" s="73">
        <v>24435.4</v>
      </c>
      <c r="Y26" s="73">
        <v>735.42</v>
      </c>
      <c r="AA26" s="73">
        <v>380740</v>
      </c>
      <c r="AB26" s="73">
        <v>20000</v>
      </c>
      <c r="AC26" s="90">
        <v>496740</v>
      </c>
      <c r="AF26" s="90">
        <v>444244.86</v>
      </c>
      <c r="AG26" s="90">
        <v>159661.74</v>
      </c>
      <c r="AK26" s="72">
        <f t="shared" si="1"/>
        <v>782309.1</v>
      </c>
      <c r="AL26" s="50">
        <f t="shared" si="2"/>
        <v>326552.07</v>
      </c>
      <c r="AM26" s="51">
        <f t="shared" si="3"/>
        <v>455757.02999999997</v>
      </c>
      <c r="AN26" s="48">
        <f t="shared" si="4"/>
        <v>1210386.7400000002</v>
      </c>
      <c r="AO26" s="47">
        <f t="shared" si="5"/>
        <v>1100646.6000000001</v>
      </c>
      <c r="AP26" s="56">
        <f t="shared" si="6"/>
        <v>109740.14000000013</v>
      </c>
    </row>
    <row r="27" spans="1:42" ht="15" thickBot="1" x14ac:dyDescent="0.25">
      <c r="A27" s="38" t="s">
        <v>367</v>
      </c>
      <c r="B27" s="38" t="s">
        <v>368</v>
      </c>
      <c r="C27" s="63">
        <v>2340</v>
      </c>
      <c r="D27" s="64" t="s">
        <v>706</v>
      </c>
      <c r="E27" s="252" t="s">
        <v>2828</v>
      </c>
      <c r="F27" s="89">
        <v>641455.19999999995</v>
      </c>
      <c r="G27" s="89">
        <v>0</v>
      </c>
      <c r="H27" s="89">
        <v>24123.01</v>
      </c>
      <c r="K27" s="252">
        <v>1817799.64</v>
      </c>
      <c r="L27" s="252">
        <v>302291.15000000002</v>
      </c>
      <c r="O27" s="232">
        <v>0</v>
      </c>
      <c r="P27" s="232">
        <v>72000</v>
      </c>
      <c r="R27" s="232">
        <v>1167.52</v>
      </c>
      <c r="V27" s="252">
        <v>1776680.82</v>
      </c>
      <c r="W27" s="73">
        <v>1420314.58</v>
      </c>
      <c r="Y27" s="73">
        <v>705.88</v>
      </c>
      <c r="AA27" s="73">
        <v>725199.6</v>
      </c>
      <c r="AB27" s="73">
        <v>13500</v>
      </c>
      <c r="AC27" s="90">
        <v>1207665.2</v>
      </c>
      <c r="AF27" s="90">
        <v>361595.69</v>
      </c>
      <c r="AG27" s="90">
        <v>215189.28</v>
      </c>
      <c r="AK27" s="72">
        <f t="shared" si="1"/>
        <v>665578.21</v>
      </c>
      <c r="AL27" s="50">
        <f t="shared" si="2"/>
        <v>73167.520000000004</v>
      </c>
      <c r="AM27" s="51">
        <f t="shared" si="3"/>
        <v>592410.68999999994</v>
      </c>
      <c r="AN27" s="48">
        <f t="shared" si="4"/>
        <v>2159720.06</v>
      </c>
      <c r="AO27" s="47">
        <f t="shared" si="5"/>
        <v>1784450.17</v>
      </c>
      <c r="AP27" s="56">
        <f t="shared" si="6"/>
        <v>375269.89000000013</v>
      </c>
    </row>
    <row r="28" spans="1:42" ht="15" thickBot="1" x14ac:dyDescent="0.25">
      <c r="A28" s="38" t="s">
        <v>371</v>
      </c>
      <c r="B28" s="38" t="s">
        <v>372</v>
      </c>
      <c r="C28" s="63">
        <v>4716</v>
      </c>
      <c r="D28" s="64" t="s">
        <v>707</v>
      </c>
      <c r="E28" s="252" t="s">
        <v>2829</v>
      </c>
      <c r="F28" s="89">
        <v>1134970.92</v>
      </c>
      <c r="G28" s="89">
        <v>20594</v>
      </c>
      <c r="H28" s="89">
        <v>49653.46</v>
      </c>
      <c r="K28" s="252">
        <v>1294232.02</v>
      </c>
      <c r="L28" s="252">
        <v>445075.5</v>
      </c>
      <c r="O28" s="232">
        <v>1500</v>
      </c>
      <c r="P28" s="232">
        <v>49420</v>
      </c>
      <c r="Q28" s="232">
        <v>126479.62</v>
      </c>
      <c r="R28" s="232">
        <v>443.45</v>
      </c>
      <c r="S28" s="252">
        <v>328742.82</v>
      </c>
      <c r="U28" s="252">
        <v>45077.88</v>
      </c>
      <c r="V28" s="252">
        <v>2074982.75</v>
      </c>
      <c r="W28" s="73">
        <v>1925173.66</v>
      </c>
      <c r="X28" s="73">
        <v>64943.18</v>
      </c>
      <c r="Y28" s="73">
        <v>1346.01</v>
      </c>
      <c r="AA28" s="73">
        <v>2103532</v>
      </c>
      <c r="AB28" s="73">
        <v>51300</v>
      </c>
      <c r="AC28" s="90">
        <v>2789692</v>
      </c>
      <c r="AF28" s="90">
        <v>548850.84</v>
      </c>
      <c r="AG28" s="90">
        <v>215200.23</v>
      </c>
      <c r="AK28" s="72">
        <f t="shared" si="1"/>
        <v>1205218.3799999999</v>
      </c>
      <c r="AL28" s="50">
        <f t="shared" si="2"/>
        <v>177843.07</v>
      </c>
      <c r="AM28" s="51">
        <f t="shared" si="3"/>
        <v>1027375.3099999998</v>
      </c>
      <c r="AN28" s="48">
        <f t="shared" si="4"/>
        <v>4146294.8499999996</v>
      </c>
      <c r="AO28" s="47">
        <f t="shared" si="5"/>
        <v>3553743.07</v>
      </c>
      <c r="AP28" s="56">
        <f t="shared" si="6"/>
        <v>592551.7799999998</v>
      </c>
    </row>
    <row r="29" spans="1:42" ht="15" thickBot="1" x14ac:dyDescent="0.25">
      <c r="A29" s="38" t="s">
        <v>371</v>
      </c>
      <c r="B29" s="38" t="s">
        <v>372</v>
      </c>
      <c r="C29" s="63">
        <v>2694</v>
      </c>
      <c r="D29" s="64" t="s">
        <v>708</v>
      </c>
      <c r="E29" s="252" t="s">
        <v>2830</v>
      </c>
      <c r="F29" s="89">
        <v>682955.25</v>
      </c>
      <c r="G29" s="89">
        <v>3808.5</v>
      </c>
      <c r="H29" s="89">
        <v>118947.64</v>
      </c>
      <c r="K29" s="252">
        <v>547527.96</v>
      </c>
      <c r="L29" s="252">
        <v>182862.31</v>
      </c>
      <c r="P29" s="232">
        <v>22975.22</v>
      </c>
      <c r="Q29" s="232">
        <v>98210</v>
      </c>
      <c r="R29" s="232">
        <v>151</v>
      </c>
      <c r="V29" s="252">
        <v>1942599.48</v>
      </c>
      <c r="W29" s="73">
        <v>820863.52</v>
      </c>
      <c r="Y29" s="73">
        <v>841.23</v>
      </c>
      <c r="AA29" s="73">
        <v>843732</v>
      </c>
      <c r="AB29" s="73">
        <v>18000</v>
      </c>
      <c r="AC29" s="90">
        <v>1002732</v>
      </c>
      <c r="AE29" s="90">
        <v>4168</v>
      </c>
      <c r="AF29" s="90">
        <v>316003.68</v>
      </c>
      <c r="AG29" s="90">
        <v>118816.6</v>
      </c>
      <c r="AK29" s="72">
        <f t="shared" si="1"/>
        <v>805711.39</v>
      </c>
      <c r="AL29" s="50">
        <f t="shared" si="2"/>
        <v>121336.22</v>
      </c>
      <c r="AM29" s="51">
        <f t="shared" si="3"/>
        <v>684375.17</v>
      </c>
      <c r="AN29" s="48">
        <f t="shared" si="4"/>
        <v>1683436.75</v>
      </c>
      <c r="AO29" s="47">
        <f t="shared" si="5"/>
        <v>1441720.28</v>
      </c>
      <c r="AP29" s="56">
        <f t="shared" si="6"/>
        <v>241716.46999999997</v>
      </c>
    </row>
    <row r="30" spans="1:42" ht="15" thickBot="1" x14ac:dyDescent="0.25">
      <c r="A30" s="38" t="s">
        <v>371</v>
      </c>
      <c r="B30" s="38" t="s">
        <v>372</v>
      </c>
      <c r="C30" s="63">
        <v>3656</v>
      </c>
      <c r="D30" s="64" t="s">
        <v>709</v>
      </c>
      <c r="E30" s="252" t="s">
        <v>2831</v>
      </c>
      <c r="F30" s="89">
        <v>963604.09</v>
      </c>
      <c r="G30" s="89">
        <v>5645.5</v>
      </c>
      <c r="H30" s="89">
        <v>75875.69</v>
      </c>
      <c r="K30" s="252">
        <v>853824.17</v>
      </c>
      <c r="L30" s="252">
        <v>216961.01</v>
      </c>
      <c r="O30" s="232">
        <v>0</v>
      </c>
      <c r="P30" s="232">
        <v>12600</v>
      </c>
      <c r="R30" s="232">
        <v>289.73</v>
      </c>
      <c r="U30" s="252">
        <v>1056.52</v>
      </c>
      <c r="V30" s="252">
        <v>1357301.45</v>
      </c>
      <c r="W30" s="73">
        <v>1177313.22</v>
      </c>
      <c r="X30" s="73">
        <v>40160</v>
      </c>
      <c r="Y30" s="73">
        <v>1401.79</v>
      </c>
      <c r="AA30" s="73">
        <v>313908</v>
      </c>
      <c r="AB30" s="73">
        <v>17550</v>
      </c>
      <c r="AC30" s="90">
        <v>687258</v>
      </c>
      <c r="AF30" s="90">
        <v>338517.97</v>
      </c>
      <c r="AG30" s="90">
        <v>110049.17</v>
      </c>
      <c r="AK30" s="72">
        <f t="shared" si="1"/>
        <v>1045125.28</v>
      </c>
      <c r="AL30" s="50">
        <f t="shared" si="2"/>
        <v>12889.73</v>
      </c>
      <c r="AM30" s="51">
        <f t="shared" si="3"/>
        <v>1032235.55</v>
      </c>
      <c r="AN30" s="48">
        <f t="shared" si="4"/>
        <v>1550333.01</v>
      </c>
      <c r="AO30" s="47">
        <f t="shared" si="5"/>
        <v>1135825.1399999999</v>
      </c>
      <c r="AP30" s="56">
        <f t="shared" si="6"/>
        <v>414507.87000000011</v>
      </c>
    </row>
    <row r="31" spans="1:42" ht="15" thickBot="1" x14ac:dyDescent="0.25">
      <c r="A31" s="38" t="s">
        <v>371</v>
      </c>
      <c r="B31" s="38" t="s">
        <v>372</v>
      </c>
      <c r="C31" s="63">
        <v>4918</v>
      </c>
      <c r="D31" s="64" t="s">
        <v>710</v>
      </c>
      <c r="E31" s="252" t="s">
        <v>2832</v>
      </c>
      <c r="F31" s="89">
        <v>801992.32</v>
      </c>
      <c r="G31" s="89">
        <v>0</v>
      </c>
      <c r="H31" s="89">
        <v>67677.86</v>
      </c>
      <c r="K31" s="252">
        <v>436236.83</v>
      </c>
      <c r="L31" s="252">
        <v>110466.48</v>
      </c>
      <c r="O31" s="232">
        <v>0</v>
      </c>
      <c r="P31" s="232">
        <v>29638.3</v>
      </c>
      <c r="Q31" s="232">
        <v>0.19</v>
      </c>
      <c r="R31" s="232">
        <v>375.12</v>
      </c>
      <c r="S31" s="252">
        <v>9040.66</v>
      </c>
      <c r="U31" s="252">
        <v>1512.99</v>
      </c>
      <c r="V31" s="252">
        <v>1339755.76</v>
      </c>
      <c r="W31" s="73">
        <v>1527632.5</v>
      </c>
      <c r="X31" s="73">
        <v>104767.57</v>
      </c>
      <c r="Y31" s="73">
        <v>935.29</v>
      </c>
      <c r="AA31" s="73">
        <v>1393440</v>
      </c>
      <c r="AB31" s="73">
        <v>42291.35</v>
      </c>
      <c r="AC31" s="90">
        <v>1997160</v>
      </c>
      <c r="AF31" s="90">
        <v>470570.3</v>
      </c>
      <c r="AG31" s="90">
        <v>86258.86</v>
      </c>
      <c r="AK31" s="72">
        <f t="shared" si="1"/>
        <v>869670.17999999993</v>
      </c>
      <c r="AL31" s="50">
        <f t="shared" si="2"/>
        <v>30013.609999999997</v>
      </c>
      <c r="AM31" s="51">
        <f t="shared" si="3"/>
        <v>839656.57</v>
      </c>
      <c r="AN31" s="48">
        <f t="shared" si="4"/>
        <v>3069066.7100000004</v>
      </c>
      <c r="AO31" s="47">
        <f t="shared" si="5"/>
        <v>2553989.1599999997</v>
      </c>
      <c r="AP31" s="56">
        <f t="shared" si="6"/>
        <v>515077.55000000075</v>
      </c>
    </row>
    <row r="32" spans="1:42" ht="15" thickBot="1" x14ac:dyDescent="0.25">
      <c r="A32" s="38" t="s">
        <v>371</v>
      </c>
      <c r="B32" s="38" t="s">
        <v>372</v>
      </c>
      <c r="C32" s="63">
        <v>2308</v>
      </c>
      <c r="D32" s="64" t="s">
        <v>711</v>
      </c>
      <c r="E32" s="252" t="s">
        <v>2833</v>
      </c>
      <c r="F32" s="89">
        <v>684493.35</v>
      </c>
      <c r="G32" s="89">
        <v>11357.5</v>
      </c>
      <c r="H32" s="89">
        <v>47489.47</v>
      </c>
      <c r="K32" s="252">
        <v>1038459.33</v>
      </c>
      <c r="L32" s="252">
        <v>157279.73000000001</v>
      </c>
      <c r="O32" s="232">
        <v>0</v>
      </c>
      <c r="P32" s="232">
        <v>26100</v>
      </c>
      <c r="Q32" s="232">
        <v>151638</v>
      </c>
      <c r="R32" s="232">
        <v>317.5</v>
      </c>
      <c r="U32" s="252">
        <v>23958.639999999999</v>
      </c>
      <c r="V32" s="252">
        <v>2103448.6</v>
      </c>
      <c r="W32" s="73">
        <v>975890.93</v>
      </c>
      <c r="AA32" s="73">
        <v>939548</v>
      </c>
      <c r="AB32" s="73">
        <v>35000</v>
      </c>
      <c r="AC32" s="90">
        <v>1269998</v>
      </c>
      <c r="AF32" s="90">
        <v>256091.96</v>
      </c>
      <c r="AG32" s="90">
        <v>141846.46</v>
      </c>
      <c r="AK32" s="72">
        <f t="shared" si="1"/>
        <v>743340.32</v>
      </c>
      <c r="AL32" s="50">
        <f t="shared" si="2"/>
        <v>178055.5</v>
      </c>
      <c r="AM32" s="51">
        <f t="shared" si="3"/>
        <v>565284.81999999995</v>
      </c>
      <c r="AN32" s="48">
        <f t="shared" si="4"/>
        <v>1950438.9300000002</v>
      </c>
      <c r="AO32" s="47">
        <f t="shared" si="5"/>
        <v>1667936.42</v>
      </c>
      <c r="AP32" s="56">
        <f t="shared" si="6"/>
        <v>282502.51000000024</v>
      </c>
    </row>
    <row r="33" spans="1:42" ht="15" thickBot="1" x14ac:dyDescent="0.25">
      <c r="A33" s="38" t="s">
        <v>371</v>
      </c>
      <c r="B33" s="38" t="s">
        <v>372</v>
      </c>
      <c r="C33" s="63">
        <v>1606</v>
      </c>
      <c r="D33" s="64" t="s">
        <v>712</v>
      </c>
      <c r="E33" s="252" t="s">
        <v>2834</v>
      </c>
      <c r="F33" s="89">
        <v>796446.27</v>
      </c>
      <c r="G33" s="89">
        <v>1087.25</v>
      </c>
      <c r="H33" s="89">
        <v>158253.98000000001</v>
      </c>
      <c r="K33" s="252">
        <v>361489.64</v>
      </c>
      <c r="L33" s="252">
        <v>204274.26</v>
      </c>
      <c r="O33" s="232">
        <v>0</v>
      </c>
      <c r="P33" s="232">
        <v>25357.34</v>
      </c>
      <c r="R33" s="232">
        <v>143.94</v>
      </c>
      <c r="S33" s="252">
        <v>18629.810000000001</v>
      </c>
      <c r="U33" s="252">
        <v>1500</v>
      </c>
      <c r="V33" s="252">
        <v>1634028.2</v>
      </c>
      <c r="W33" s="73">
        <v>874568.83</v>
      </c>
      <c r="X33" s="73">
        <v>152500</v>
      </c>
      <c r="Y33" s="73">
        <v>1171.33</v>
      </c>
      <c r="AA33" s="73">
        <v>522920</v>
      </c>
      <c r="AB33" s="73">
        <v>12000</v>
      </c>
      <c r="AC33" s="90">
        <v>827160</v>
      </c>
      <c r="AD33" s="90">
        <v>3980</v>
      </c>
      <c r="AE33" s="90">
        <v>350</v>
      </c>
      <c r="AF33" s="90">
        <v>262570.46999999997</v>
      </c>
      <c r="AG33" s="90">
        <v>199710.56</v>
      </c>
      <c r="AK33" s="72">
        <f t="shared" si="1"/>
        <v>955787.5</v>
      </c>
      <c r="AL33" s="50">
        <f t="shared" si="2"/>
        <v>25501.279999999999</v>
      </c>
      <c r="AM33" s="51">
        <f t="shared" si="3"/>
        <v>930286.22</v>
      </c>
      <c r="AN33" s="48">
        <f t="shared" si="4"/>
        <v>1563160.16</v>
      </c>
      <c r="AO33" s="47">
        <f t="shared" si="5"/>
        <v>1293771.03</v>
      </c>
      <c r="AP33" s="56">
        <f t="shared" si="6"/>
        <v>269389.12999999989</v>
      </c>
    </row>
    <row r="34" spans="1:42" ht="15" thickBot="1" x14ac:dyDescent="0.25">
      <c r="A34" s="38" t="s">
        <v>371</v>
      </c>
      <c r="B34" s="38" t="s">
        <v>372</v>
      </c>
      <c r="C34" s="63">
        <v>2622</v>
      </c>
      <c r="D34" s="64" t="s">
        <v>713</v>
      </c>
      <c r="E34" s="252" t="s">
        <v>2835</v>
      </c>
      <c r="F34" s="89">
        <v>462517.14</v>
      </c>
      <c r="G34" s="89">
        <v>6180.5</v>
      </c>
      <c r="H34" s="89">
        <v>26295.8</v>
      </c>
      <c r="K34" s="252">
        <v>572199.68000000005</v>
      </c>
      <c r="L34" s="252">
        <v>188777.72</v>
      </c>
      <c r="O34" s="232">
        <v>0</v>
      </c>
      <c r="P34" s="232">
        <v>1700.05</v>
      </c>
      <c r="R34" s="232">
        <v>156.02000000000001</v>
      </c>
      <c r="V34" s="252">
        <v>391756.52</v>
      </c>
      <c r="W34" s="73">
        <v>1002025.54</v>
      </c>
      <c r="Y34" s="73">
        <v>956.4</v>
      </c>
      <c r="AA34" s="73">
        <v>1621835.2</v>
      </c>
      <c r="AB34" s="73">
        <v>46000</v>
      </c>
      <c r="AC34" s="90">
        <v>1944115.2</v>
      </c>
      <c r="AF34" s="90">
        <v>320344.63</v>
      </c>
      <c r="AG34" s="90">
        <v>99086.62</v>
      </c>
      <c r="AJ34" s="90">
        <v>500</v>
      </c>
      <c r="AK34" s="72">
        <f t="shared" si="1"/>
        <v>494993.44</v>
      </c>
      <c r="AL34" s="50">
        <f t="shared" si="2"/>
        <v>1856.07</v>
      </c>
      <c r="AM34" s="51">
        <f t="shared" si="3"/>
        <v>493137.37</v>
      </c>
      <c r="AN34" s="48">
        <f t="shared" si="4"/>
        <v>2670817.14</v>
      </c>
      <c r="AO34" s="47">
        <f t="shared" si="5"/>
        <v>2364046.4500000002</v>
      </c>
      <c r="AP34" s="56">
        <f t="shared" si="6"/>
        <v>306770.68999999994</v>
      </c>
    </row>
    <row r="35" spans="1:42" ht="15" thickBot="1" x14ac:dyDescent="0.25">
      <c r="A35" s="38" t="s">
        <v>371</v>
      </c>
      <c r="B35" s="38" t="s">
        <v>372</v>
      </c>
      <c r="C35" s="63">
        <v>2397</v>
      </c>
      <c r="D35" s="64" t="s">
        <v>714</v>
      </c>
      <c r="E35" s="252" t="s">
        <v>2836</v>
      </c>
      <c r="F35" s="89">
        <v>533015.35</v>
      </c>
      <c r="G35" s="89">
        <v>0</v>
      </c>
      <c r="H35" s="89">
        <v>43041.97</v>
      </c>
      <c r="K35" s="252">
        <v>442019.41</v>
      </c>
      <c r="L35" s="252">
        <v>175534.8</v>
      </c>
      <c r="O35" s="232">
        <v>0</v>
      </c>
      <c r="P35" s="232">
        <v>19937.96</v>
      </c>
      <c r="Q35" s="232">
        <v>365.73</v>
      </c>
      <c r="R35" s="232">
        <v>310.93</v>
      </c>
      <c r="U35" s="252">
        <v>-1964.68</v>
      </c>
      <c r="V35" s="252">
        <v>459399.49</v>
      </c>
      <c r="W35" s="73">
        <v>726029.52</v>
      </c>
      <c r="Y35" s="73">
        <v>1021.29</v>
      </c>
      <c r="AA35" s="73">
        <v>428037.5</v>
      </c>
      <c r="AB35" s="73">
        <v>8860.2900000000009</v>
      </c>
      <c r="AC35" s="90">
        <v>555537.5</v>
      </c>
      <c r="AF35" s="90">
        <v>295890.46999999997</v>
      </c>
      <c r="AG35" s="90">
        <v>98856.67</v>
      </c>
      <c r="AK35" s="72">
        <f t="shared" si="1"/>
        <v>576057.31999999995</v>
      </c>
      <c r="AL35" s="50">
        <f t="shared" si="2"/>
        <v>20614.62</v>
      </c>
      <c r="AM35" s="51">
        <f t="shared" si="3"/>
        <v>555442.69999999995</v>
      </c>
      <c r="AN35" s="48">
        <f t="shared" si="4"/>
        <v>1163948.6000000001</v>
      </c>
      <c r="AO35" s="47">
        <f t="shared" si="5"/>
        <v>950284.64</v>
      </c>
      <c r="AP35" s="56">
        <f t="shared" si="6"/>
        <v>213663.96000000008</v>
      </c>
    </row>
    <row r="36" spans="1:42" ht="15" thickBot="1" x14ac:dyDescent="0.25">
      <c r="A36" s="38" t="s">
        <v>371</v>
      </c>
      <c r="B36" s="38" t="s">
        <v>372</v>
      </c>
      <c r="C36" s="63">
        <v>1711</v>
      </c>
      <c r="D36" s="64" t="s">
        <v>715</v>
      </c>
      <c r="E36" s="252" t="s">
        <v>2837</v>
      </c>
      <c r="F36" s="89">
        <v>524303.65</v>
      </c>
      <c r="G36" s="89">
        <v>4879.7</v>
      </c>
      <c r="H36" s="89">
        <v>74005.009999999995</v>
      </c>
      <c r="K36" s="252">
        <v>655566.04</v>
      </c>
      <c r="L36" s="252">
        <v>118493.17</v>
      </c>
      <c r="O36" s="232">
        <v>0</v>
      </c>
      <c r="P36" s="232">
        <v>16326.22</v>
      </c>
      <c r="R36" s="232">
        <v>178</v>
      </c>
      <c r="S36" s="252">
        <v>13761.1</v>
      </c>
      <c r="V36" s="252">
        <v>556569.79</v>
      </c>
      <c r="W36" s="73">
        <v>791167.38</v>
      </c>
      <c r="X36" s="73">
        <v>82450</v>
      </c>
      <c r="Y36" s="73">
        <v>561.77</v>
      </c>
      <c r="AA36" s="73">
        <v>748064.2</v>
      </c>
      <c r="AC36" s="90">
        <v>905304.3</v>
      </c>
      <c r="AF36" s="90">
        <v>235011.13</v>
      </c>
      <c r="AG36" s="90">
        <v>122672.31</v>
      </c>
      <c r="AK36" s="72">
        <f t="shared" si="1"/>
        <v>603188.36</v>
      </c>
      <c r="AL36" s="50">
        <f t="shared" si="2"/>
        <v>16504.22</v>
      </c>
      <c r="AM36" s="51">
        <f t="shared" si="3"/>
        <v>586684.14</v>
      </c>
      <c r="AN36" s="48">
        <f t="shared" si="4"/>
        <v>1622243.35</v>
      </c>
      <c r="AO36" s="47">
        <f t="shared" si="5"/>
        <v>1262987.7400000002</v>
      </c>
      <c r="AP36" s="56">
        <f t="shared" si="6"/>
        <v>359255.60999999987</v>
      </c>
    </row>
    <row r="37" spans="1:42" ht="15" thickBot="1" x14ac:dyDescent="0.25">
      <c r="A37" s="38" t="s">
        <v>371</v>
      </c>
      <c r="B37" s="38" t="s">
        <v>372</v>
      </c>
      <c r="C37" s="63">
        <v>2477</v>
      </c>
      <c r="D37" s="64" t="s">
        <v>716</v>
      </c>
      <c r="E37" s="252" t="s">
        <v>2838</v>
      </c>
      <c r="F37" s="89">
        <v>526185.66</v>
      </c>
      <c r="G37" s="89">
        <v>13946.75</v>
      </c>
      <c r="H37" s="89">
        <v>170855.28</v>
      </c>
      <c r="K37" s="252">
        <v>301609.57</v>
      </c>
      <c r="L37" s="252">
        <v>156156.6</v>
      </c>
      <c r="P37" s="232">
        <v>16000</v>
      </c>
      <c r="R37" s="232">
        <v>146.5</v>
      </c>
      <c r="U37" s="252">
        <v>3607.7</v>
      </c>
      <c r="V37" s="252">
        <v>1714982.69</v>
      </c>
      <c r="W37" s="73">
        <v>1068899.19</v>
      </c>
      <c r="X37" s="73">
        <v>68760</v>
      </c>
      <c r="Y37" s="73">
        <v>646.21</v>
      </c>
      <c r="AA37" s="73">
        <v>912900</v>
      </c>
      <c r="AB37" s="73">
        <v>16629.71</v>
      </c>
      <c r="AC37" s="90">
        <v>1212340</v>
      </c>
      <c r="AE37" s="90">
        <v>2610</v>
      </c>
      <c r="AF37" s="90">
        <v>388165.31</v>
      </c>
      <c r="AG37" s="90">
        <v>112484.3</v>
      </c>
      <c r="AK37" s="72">
        <f t="shared" si="1"/>
        <v>710987.69000000006</v>
      </c>
      <c r="AL37" s="50">
        <f t="shared" si="2"/>
        <v>16146.5</v>
      </c>
      <c r="AM37" s="51">
        <f t="shared" si="3"/>
        <v>694841.19000000006</v>
      </c>
      <c r="AN37" s="48">
        <f t="shared" si="4"/>
        <v>2067835.1099999999</v>
      </c>
      <c r="AO37" s="47">
        <f t="shared" si="5"/>
        <v>1715599.61</v>
      </c>
      <c r="AP37" s="56">
        <f t="shared" si="6"/>
        <v>352235.49999999977</v>
      </c>
    </row>
    <row r="38" spans="1:42" ht="15" thickBot="1" x14ac:dyDescent="0.25">
      <c r="A38" s="38" t="s">
        <v>371</v>
      </c>
      <c r="B38" s="38" t="s">
        <v>372</v>
      </c>
      <c r="C38" s="63">
        <v>1987</v>
      </c>
      <c r="D38" s="64" t="s">
        <v>717</v>
      </c>
      <c r="E38" s="252" t="s">
        <v>2839</v>
      </c>
      <c r="F38" s="89">
        <v>441346.29</v>
      </c>
      <c r="G38" s="89">
        <v>92.75</v>
      </c>
      <c r="H38" s="89">
        <v>95355.68</v>
      </c>
      <c r="K38" s="252">
        <v>972222.8</v>
      </c>
      <c r="L38" s="252">
        <v>121369.68</v>
      </c>
      <c r="O38" s="232">
        <v>0</v>
      </c>
      <c r="P38" s="232">
        <v>16370</v>
      </c>
      <c r="Q38" s="232">
        <v>60000</v>
      </c>
      <c r="R38" s="232">
        <v>161.80000000000001</v>
      </c>
      <c r="S38" s="252">
        <v>5400</v>
      </c>
      <c r="U38" s="252">
        <v>-4204.8900000000003</v>
      </c>
      <c r="V38" s="252">
        <v>2179663.7000000002</v>
      </c>
      <c r="W38" s="73">
        <v>1048197.96</v>
      </c>
      <c r="X38" s="73">
        <v>20000</v>
      </c>
      <c r="Y38" s="73">
        <v>455.33</v>
      </c>
      <c r="AA38" s="73">
        <v>866548</v>
      </c>
      <c r="AC38" s="90">
        <v>1260548</v>
      </c>
      <c r="AE38" s="90">
        <v>8130.9</v>
      </c>
      <c r="AF38" s="90">
        <v>340464.24</v>
      </c>
      <c r="AG38" s="90">
        <v>215064.51</v>
      </c>
      <c r="AK38" s="72">
        <f t="shared" si="1"/>
        <v>536794.72</v>
      </c>
      <c r="AL38" s="50">
        <f t="shared" si="2"/>
        <v>76531.8</v>
      </c>
      <c r="AM38" s="51">
        <f t="shared" si="3"/>
        <v>460262.92</v>
      </c>
      <c r="AN38" s="48">
        <f t="shared" si="4"/>
        <v>1935201.29</v>
      </c>
      <c r="AO38" s="47">
        <f t="shared" si="5"/>
        <v>1824207.65</v>
      </c>
      <c r="AP38" s="56">
        <f t="shared" si="6"/>
        <v>110993.64000000013</v>
      </c>
    </row>
    <row r="39" spans="1:42" ht="15" thickBot="1" x14ac:dyDescent="0.25">
      <c r="A39" s="38" t="s">
        <v>371</v>
      </c>
      <c r="B39" s="38" t="s">
        <v>372</v>
      </c>
      <c r="C39" s="63">
        <v>3047</v>
      </c>
      <c r="D39" s="64" t="s">
        <v>718</v>
      </c>
      <c r="E39" s="252" t="s">
        <v>2840</v>
      </c>
      <c r="F39" s="89">
        <v>1059500.8999999999</v>
      </c>
      <c r="G39" s="89">
        <v>3281</v>
      </c>
      <c r="H39" s="89">
        <v>14365.72</v>
      </c>
      <c r="K39" s="252">
        <v>403990.42</v>
      </c>
      <c r="L39" s="252">
        <v>157813.73000000001</v>
      </c>
      <c r="O39" s="232">
        <v>0</v>
      </c>
      <c r="P39" s="232">
        <v>17884.64</v>
      </c>
      <c r="R39" s="232">
        <v>180.22</v>
      </c>
      <c r="V39" s="252">
        <v>1994257.35</v>
      </c>
      <c r="W39" s="73">
        <v>1157536.08</v>
      </c>
      <c r="Y39" s="73">
        <v>1582.72</v>
      </c>
      <c r="AA39" s="73">
        <v>602290</v>
      </c>
      <c r="AB39" s="73">
        <v>12000</v>
      </c>
      <c r="AC39" s="90">
        <v>1002460</v>
      </c>
      <c r="AF39" s="90">
        <v>268968.03999999998</v>
      </c>
      <c r="AG39" s="90">
        <v>178159.63</v>
      </c>
      <c r="AK39" s="72">
        <f t="shared" si="1"/>
        <v>1077147.6199999999</v>
      </c>
      <c r="AL39" s="50">
        <f t="shared" si="2"/>
        <v>18064.86</v>
      </c>
      <c r="AM39" s="51">
        <f t="shared" si="3"/>
        <v>1059082.7599999998</v>
      </c>
      <c r="AN39" s="48">
        <f t="shared" si="4"/>
        <v>1773408.8</v>
      </c>
      <c r="AO39" s="47">
        <f t="shared" si="5"/>
        <v>1449587.67</v>
      </c>
      <c r="AP39" s="56">
        <f t="shared" si="6"/>
        <v>323821.13000000012</v>
      </c>
    </row>
    <row r="40" spans="1:42" ht="15" thickBot="1" x14ac:dyDescent="0.25">
      <c r="A40" s="38" t="s">
        <v>371</v>
      </c>
      <c r="B40" s="38" t="s">
        <v>372</v>
      </c>
      <c r="C40" s="63">
        <v>2101</v>
      </c>
      <c r="D40" s="64" t="s">
        <v>719</v>
      </c>
      <c r="E40" s="252" t="s">
        <v>2841</v>
      </c>
      <c r="F40" s="89">
        <v>691877.93</v>
      </c>
      <c r="G40" s="89">
        <v>360</v>
      </c>
      <c r="H40" s="89">
        <v>85918.51</v>
      </c>
      <c r="K40" s="252">
        <v>724355.76</v>
      </c>
      <c r="L40" s="252">
        <v>261149.35</v>
      </c>
      <c r="O40" s="232">
        <v>0</v>
      </c>
      <c r="P40" s="232">
        <v>26906.47</v>
      </c>
      <c r="Q40" s="232">
        <v>249260</v>
      </c>
      <c r="R40" s="232">
        <v>147</v>
      </c>
      <c r="S40" s="252">
        <v>10000</v>
      </c>
      <c r="V40" s="252">
        <v>1560653.49</v>
      </c>
      <c r="W40" s="73">
        <v>1035670.5</v>
      </c>
      <c r="Y40" s="73">
        <v>1067.82</v>
      </c>
      <c r="AA40" s="73">
        <v>1109944</v>
      </c>
      <c r="AB40" s="73">
        <v>12064.91</v>
      </c>
      <c r="AC40" s="90">
        <v>1476953</v>
      </c>
      <c r="AF40" s="90">
        <v>356332.84</v>
      </c>
      <c r="AG40" s="90">
        <v>219931.33</v>
      </c>
      <c r="AK40" s="72">
        <f t="shared" si="1"/>
        <v>778156.44000000006</v>
      </c>
      <c r="AL40" s="50">
        <f t="shared" si="2"/>
        <v>276313.46999999997</v>
      </c>
      <c r="AM40" s="51">
        <f t="shared" si="3"/>
        <v>501842.97000000009</v>
      </c>
      <c r="AN40" s="48">
        <f t="shared" si="4"/>
        <v>2158747.23</v>
      </c>
      <c r="AO40" s="47">
        <f t="shared" si="5"/>
        <v>2053217.1700000002</v>
      </c>
      <c r="AP40" s="56">
        <f t="shared" si="6"/>
        <v>105530.05999999982</v>
      </c>
    </row>
    <row r="41" spans="1:42" ht="15" thickBot="1" x14ac:dyDescent="0.25">
      <c r="A41" s="38" t="s">
        <v>371</v>
      </c>
      <c r="B41" s="38" t="s">
        <v>372</v>
      </c>
      <c r="C41" s="63">
        <v>1995</v>
      </c>
      <c r="D41" s="64" t="s">
        <v>720</v>
      </c>
      <c r="E41" s="252" t="s">
        <v>2920</v>
      </c>
      <c r="F41" s="89">
        <v>736647.51</v>
      </c>
      <c r="G41" s="89">
        <v>120</v>
      </c>
      <c r="H41" s="89">
        <v>20021.419999999998</v>
      </c>
      <c r="K41" s="252">
        <v>628183.79</v>
      </c>
      <c r="L41" s="252">
        <v>164763.60999999999</v>
      </c>
      <c r="P41" s="232">
        <v>28702.880000000001</v>
      </c>
      <c r="Q41" s="232">
        <v>35000</v>
      </c>
      <c r="R41" s="232">
        <v>290</v>
      </c>
      <c r="U41" s="252">
        <v>-23800</v>
      </c>
      <c r="V41" s="252">
        <v>1367149.29</v>
      </c>
      <c r="W41" s="73">
        <v>1003614.39</v>
      </c>
      <c r="X41" s="73">
        <v>32600</v>
      </c>
      <c r="Y41" s="73">
        <v>908.39</v>
      </c>
      <c r="AA41" s="73">
        <v>767679</v>
      </c>
      <c r="AB41" s="73">
        <v>22100</v>
      </c>
      <c r="AC41" s="90">
        <v>1079789</v>
      </c>
      <c r="AF41" s="90">
        <v>292976.62</v>
      </c>
      <c r="AG41" s="90">
        <v>138598.72</v>
      </c>
      <c r="AK41" s="72">
        <f t="shared" si="1"/>
        <v>756788.93</v>
      </c>
      <c r="AL41" s="50">
        <f t="shared" si="2"/>
        <v>63992.880000000005</v>
      </c>
      <c r="AM41" s="51">
        <f t="shared" si="3"/>
        <v>692796.05</v>
      </c>
      <c r="AN41" s="48">
        <f t="shared" si="4"/>
        <v>1826901.78</v>
      </c>
      <c r="AO41" s="47">
        <f t="shared" si="5"/>
        <v>1511364.34</v>
      </c>
      <c r="AP41" s="56">
        <f t="shared" si="6"/>
        <v>315537.43999999994</v>
      </c>
    </row>
    <row r="42" spans="1:42" ht="15" thickBot="1" x14ac:dyDescent="0.25">
      <c r="A42" s="38" t="s">
        <v>375</v>
      </c>
      <c r="B42" s="38" t="s">
        <v>376</v>
      </c>
      <c r="C42" s="63">
        <v>3634</v>
      </c>
      <c r="D42" s="64" t="s">
        <v>721</v>
      </c>
      <c r="E42" s="252" t="s">
        <v>2842</v>
      </c>
      <c r="F42" s="89">
        <v>151037.78</v>
      </c>
      <c r="G42" s="89">
        <v>0</v>
      </c>
      <c r="H42" s="89">
        <v>67563.03</v>
      </c>
      <c r="K42" s="252">
        <v>788176.2</v>
      </c>
      <c r="L42" s="252">
        <v>274766.94</v>
      </c>
      <c r="O42" s="232">
        <v>0</v>
      </c>
      <c r="P42" s="232">
        <v>37700</v>
      </c>
      <c r="R42" s="232">
        <v>8552.8700000000008</v>
      </c>
      <c r="S42" s="252">
        <v>233025.11</v>
      </c>
      <c r="U42" s="252">
        <v>-139439.44</v>
      </c>
      <c r="V42" s="252">
        <v>1747176.74</v>
      </c>
      <c r="W42" s="73">
        <v>1120084.23</v>
      </c>
      <c r="X42" s="73">
        <v>10474.89</v>
      </c>
      <c r="Y42" s="73">
        <v>508.54</v>
      </c>
      <c r="AA42" s="73">
        <v>625570.80000000005</v>
      </c>
      <c r="AB42" s="73">
        <v>57098</v>
      </c>
      <c r="AC42" s="90">
        <v>1465794.8</v>
      </c>
      <c r="AE42" s="90">
        <v>290</v>
      </c>
      <c r="AF42" s="90">
        <v>335973.58</v>
      </c>
      <c r="AG42" s="90">
        <v>118259.88</v>
      </c>
      <c r="AK42" s="72">
        <f t="shared" si="1"/>
        <v>218600.81</v>
      </c>
      <c r="AL42" s="50">
        <f t="shared" si="2"/>
        <v>46252.87</v>
      </c>
      <c r="AM42" s="51">
        <f t="shared" si="3"/>
        <v>172347.94</v>
      </c>
      <c r="AN42" s="48">
        <f t="shared" si="4"/>
        <v>1813736.46</v>
      </c>
      <c r="AO42" s="47">
        <f t="shared" si="5"/>
        <v>1920318.2600000002</v>
      </c>
      <c r="AP42" s="56">
        <f t="shared" si="6"/>
        <v>-106581.80000000028</v>
      </c>
    </row>
    <row r="43" spans="1:42" ht="15" thickBot="1" x14ac:dyDescent="0.25">
      <c r="A43" s="38" t="s">
        <v>375</v>
      </c>
      <c r="B43" s="38" t="s">
        <v>376</v>
      </c>
      <c r="C43" s="63">
        <v>4970</v>
      </c>
      <c r="D43" s="64" t="s">
        <v>722</v>
      </c>
      <c r="E43" s="252" t="s">
        <v>2843</v>
      </c>
      <c r="F43" s="89">
        <v>698774.93</v>
      </c>
      <c r="G43" s="89">
        <v>0</v>
      </c>
      <c r="H43" s="89">
        <v>219515.44</v>
      </c>
      <c r="K43" s="252">
        <v>389109.89</v>
      </c>
      <c r="L43" s="252">
        <v>128543.8</v>
      </c>
      <c r="O43" s="232">
        <v>0</v>
      </c>
      <c r="P43" s="232">
        <v>95207.58</v>
      </c>
      <c r="R43" s="232">
        <v>90</v>
      </c>
      <c r="U43" s="252">
        <v>-4288.03</v>
      </c>
      <c r="V43" s="252">
        <v>2580473.12</v>
      </c>
      <c r="W43" s="73">
        <v>1696776.61</v>
      </c>
      <c r="X43" s="73">
        <v>80000</v>
      </c>
      <c r="Y43" s="73">
        <v>1163.28</v>
      </c>
      <c r="AA43" s="73">
        <v>878759.1</v>
      </c>
      <c r="AB43" s="73">
        <v>169040</v>
      </c>
      <c r="AC43" s="90">
        <v>1619061.1</v>
      </c>
      <c r="AF43" s="90">
        <v>926002.49</v>
      </c>
      <c r="AG43" s="90">
        <v>103427.65</v>
      </c>
      <c r="AK43" s="72">
        <f t="shared" si="1"/>
        <v>918290.37000000011</v>
      </c>
      <c r="AL43" s="50">
        <f t="shared" si="2"/>
        <v>95297.58</v>
      </c>
      <c r="AM43" s="51">
        <f t="shared" si="3"/>
        <v>822992.79000000015</v>
      </c>
      <c r="AN43" s="48">
        <f t="shared" si="4"/>
        <v>2825738.99</v>
      </c>
      <c r="AO43" s="47">
        <f t="shared" si="5"/>
        <v>2648491.2399999998</v>
      </c>
      <c r="AP43" s="56">
        <f t="shared" si="6"/>
        <v>177247.75000000047</v>
      </c>
    </row>
    <row r="44" spans="1:42" ht="15" thickBot="1" x14ac:dyDescent="0.25">
      <c r="A44" s="38" t="s">
        <v>375</v>
      </c>
      <c r="B44" s="38" t="s">
        <v>376</v>
      </c>
      <c r="C44" s="63">
        <v>3463</v>
      </c>
      <c r="D44" s="64" t="s">
        <v>723</v>
      </c>
      <c r="E44" s="252" t="s">
        <v>2844</v>
      </c>
      <c r="F44" s="89">
        <v>806112.9</v>
      </c>
      <c r="G44" s="89">
        <v>0</v>
      </c>
      <c r="H44" s="89">
        <v>93355.1</v>
      </c>
      <c r="K44" s="252">
        <v>213079.91</v>
      </c>
      <c r="L44" s="252">
        <v>156824.01999999999</v>
      </c>
      <c r="O44" s="232">
        <v>0</v>
      </c>
      <c r="P44" s="232">
        <v>40745.5</v>
      </c>
      <c r="U44" s="252">
        <v>6266.42</v>
      </c>
      <c r="V44" s="252">
        <v>1682922.85</v>
      </c>
      <c r="W44" s="73">
        <v>985636.05</v>
      </c>
      <c r="Y44" s="73">
        <v>1382.34</v>
      </c>
      <c r="AA44" s="73">
        <v>702712.3</v>
      </c>
      <c r="AB44" s="73">
        <v>69986</v>
      </c>
      <c r="AC44" s="90">
        <v>1104760.3</v>
      </c>
      <c r="AE44" s="90">
        <v>300</v>
      </c>
      <c r="AF44" s="90">
        <v>392945.49</v>
      </c>
      <c r="AG44" s="90">
        <v>98286.32</v>
      </c>
      <c r="AK44" s="72">
        <f t="shared" si="1"/>
        <v>899468</v>
      </c>
      <c r="AL44" s="50">
        <f t="shared" si="2"/>
        <v>40745.5</v>
      </c>
      <c r="AM44" s="51">
        <f t="shared" si="3"/>
        <v>858722.5</v>
      </c>
      <c r="AN44" s="48">
        <f t="shared" si="4"/>
        <v>1759716.69</v>
      </c>
      <c r="AO44" s="47">
        <f t="shared" si="5"/>
        <v>1596292.11</v>
      </c>
      <c r="AP44" s="56">
        <f t="shared" si="6"/>
        <v>163424.57999999984</v>
      </c>
    </row>
    <row r="45" spans="1:42" ht="15" thickBot="1" x14ac:dyDescent="0.25">
      <c r="A45" s="38" t="s">
        <v>375</v>
      </c>
      <c r="B45" s="38" t="s">
        <v>376</v>
      </c>
      <c r="C45" s="63">
        <v>1364</v>
      </c>
      <c r="D45" s="64" t="s">
        <v>724</v>
      </c>
      <c r="E45" s="252" t="s">
        <v>2845</v>
      </c>
      <c r="F45" s="89">
        <v>710510.34</v>
      </c>
      <c r="G45" s="89">
        <v>0</v>
      </c>
      <c r="H45" s="89">
        <v>103877.09</v>
      </c>
      <c r="K45" s="252">
        <v>396575.21</v>
      </c>
      <c r="L45" s="252">
        <v>44403.05</v>
      </c>
      <c r="O45" s="232">
        <v>0</v>
      </c>
      <c r="P45" s="232">
        <v>24450</v>
      </c>
      <c r="R45" s="232">
        <v>0</v>
      </c>
      <c r="V45" s="252">
        <v>1664645.88</v>
      </c>
      <c r="W45" s="73">
        <v>963382.32</v>
      </c>
      <c r="X45" s="73">
        <v>145000</v>
      </c>
      <c r="Y45" s="73">
        <v>579.41999999999996</v>
      </c>
      <c r="AA45" s="73">
        <v>503580</v>
      </c>
      <c r="AB45" s="73">
        <v>18910</v>
      </c>
      <c r="AC45" s="90">
        <v>799180</v>
      </c>
      <c r="AF45" s="90">
        <v>234722.98</v>
      </c>
      <c r="AG45" s="90">
        <v>113165.01</v>
      </c>
      <c r="AK45" s="72">
        <f t="shared" si="1"/>
        <v>814387.42999999993</v>
      </c>
      <c r="AL45" s="50">
        <f t="shared" si="2"/>
        <v>24450</v>
      </c>
      <c r="AM45" s="51">
        <f t="shared" si="3"/>
        <v>789937.42999999993</v>
      </c>
      <c r="AN45" s="48">
        <f t="shared" si="4"/>
        <v>1631451.7399999998</v>
      </c>
      <c r="AO45" s="47">
        <f t="shared" si="5"/>
        <v>1147067.99</v>
      </c>
      <c r="AP45" s="56">
        <f t="shared" si="6"/>
        <v>484383.74999999977</v>
      </c>
    </row>
    <row r="46" spans="1:42" ht="15" thickBot="1" x14ac:dyDescent="0.25">
      <c r="A46" s="38" t="s">
        <v>375</v>
      </c>
      <c r="B46" s="38" t="s">
        <v>376</v>
      </c>
      <c r="C46" s="63">
        <v>4858</v>
      </c>
      <c r="D46" s="64" t="s">
        <v>725</v>
      </c>
      <c r="E46" s="252" t="s">
        <v>2846</v>
      </c>
      <c r="F46" s="89">
        <v>377013.34</v>
      </c>
      <c r="G46" s="89">
        <v>0</v>
      </c>
      <c r="H46" s="89">
        <v>65898.039999999994</v>
      </c>
      <c r="K46" s="252">
        <v>3003295.76</v>
      </c>
      <c r="L46" s="252">
        <v>97349.24</v>
      </c>
      <c r="P46" s="232">
        <v>72878.070000000007</v>
      </c>
      <c r="Q46" s="232">
        <v>218000</v>
      </c>
      <c r="V46" s="252">
        <v>349948.56</v>
      </c>
      <c r="W46" s="73">
        <v>1026925.17</v>
      </c>
      <c r="X46" s="73">
        <v>83000</v>
      </c>
      <c r="Y46" s="73">
        <v>1588.57</v>
      </c>
      <c r="AA46" s="73">
        <v>889675.5</v>
      </c>
      <c r="AB46" s="73">
        <v>64628.1</v>
      </c>
      <c r="AC46" s="90">
        <v>1457640.5</v>
      </c>
      <c r="AF46" s="90">
        <v>655254.66</v>
      </c>
      <c r="AG46" s="90">
        <v>156214.54999999999</v>
      </c>
      <c r="AK46" s="72">
        <f t="shared" si="1"/>
        <v>442911.38</v>
      </c>
      <c r="AL46" s="50">
        <f t="shared" si="2"/>
        <v>290878.07</v>
      </c>
      <c r="AM46" s="51">
        <f t="shared" si="3"/>
        <v>152033.31</v>
      </c>
      <c r="AN46" s="48">
        <f t="shared" si="4"/>
        <v>2065817.34</v>
      </c>
      <c r="AO46" s="47">
        <f t="shared" si="5"/>
        <v>2269109.71</v>
      </c>
      <c r="AP46" s="56">
        <f t="shared" si="6"/>
        <v>-203292.36999999988</v>
      </c>
    </row>
    <row r="47" spans="1:42" ht="15" thickBot="1" x14ac:dyDescent="0.25">
      <c r="A47" s="38" t="s">
        <v>375</v>
      </c>
      <c r="B47" s="38" t="s">
        <v>376</v>
      </c>
      <c r="C47" s="63">
        <v>3450</v>
      </c>
      <c r="D47" s="64" t="s">
        <v>726</v>
      </c>
      <c r="E47" s="252" t="s">
        <v>2847</v>
      </c>
      <c r="F47" s="89">
        <v>750160.97</v>
      </c>
      <c r="G47" s="89">
        <v>0</v>
      </c>
      <c r="H47" s="89">
        <v>51311.75</v>
      </c>
      <c r="K47" s="252">
        <v>528503.31000000006</v>
      </c>
      <c r="L47" s="252">
        <v>51524.639999999999</v>
      </c>
      <c r="O47" s="232">
        <v>0</v>
      </c>
      <c r="P47" s="232">
        <v>47600</v>
      </c>
      <c r="R47" s="232">
        <v>0</v>
      </c>
      <c r="U47" s="252">
        <v>145655.54</v>
      </c>
      <c r="V47" s="252">
        <v>1610762.41</v>
      </c>
      <c r="W47" s="73">
        <v>997098.75</v>
      </c>
      <c r="Y47" s="73">
        <v>1248.9100000000001</v>
      </c>
      <c r="AA47" s="73">
        <v>783515</v>
      </c>
      <c r="AB47" s="73">
        <v>30600</v>
      </c>
      <c r="AC47" s="90">
        <v>1386678</v>
      </c>
      <c r="AF47" s="90">
        <v>323315.49</v>
      </c>
      <c r="AG47" s="90">
        <v>114866.5</v>
      </c>
      <c r="AK47" s="72">
        <f t="shared" si="1"/>
        <v>801472.72</v>
      </c>
      <c r="AL47" s="50">
        <f t="shared" si="2"/>
        <v>47600</v>
      </c>
      <c r="AM47" s="51">
        <f t="shared" si="3"/>
        <v>753872.72</v>
      </c>
      <c r="AN47" s="48">
        <f t="shared" si="4"/>
        <v>1812462.6600000001</v>
      </c>
      <c r="AO47" s="47">
        <f t="shared" si="5"/>
        <v>1824859.99</v>
      </c>
      <c r="AP47" s="56">
        <f t="shared" si="6"/>
        <v>-12397.329999999842</v>
      </c>
    </row>
    <row r="48" spans="1:42" ht="15" thickBot="1" x14ac:dyDescent="0.25">
      <c r="A48" s="38" t="s">
        <v>375</v>
      </c>
      <c r="B48" s="38" t="s">
        <v>376</v>
      </c>
      <c r="C48" s="63">
        <v>2633</v>
      </c>
      <c r="D48" s="64" t="s">
        <v>727</v>
      </c>
      <c r="E48" s="252" t="s">
        <v>2848</v>
      </c>
      <c r="F48" s="89">
        <v>626336.63</v>
      </c>
      <c r="G48" s="89">
        <v>0</v>
      </c>
      <c r="H48" s="89">
        <v>75462.100000000006</v>
      </c>
      <c r="K48" s="252">
        <v>539885.13</v>
      </c>
      <c r="L48" s="252">
        <v>42212.57</v>
      </c>
      <c r="O48" s="232">
        <v>0</v>
      </c>
      <c r="P48" s="232">
        <v>33742</v>
      </c>
      <c r="R48" s="232">
        <v>0</v>
      </c>
      <c r="V48" s="252">
        <v>2707380.46</v>
      </c>
      <c r="W48" s="73">
        <v>979767.95</v>
      </c>
      <c r="X48" s="73">
        <v>116150</v>
      </c>
      <c r="Y48" s="73">
        <v>995.53</v>
      </c>
      <c r="AA48" s="73">
        <v>931588</v>
      </c>
      <c r="AB48" s="73">
        <v>148493</v>
      </c>
      <c r="AC48" s="90">
        <v>1550108</v>
      </c>
      <c r="AF48" s="90">
        <v>398109.95</v>
      </c>
      <c r="AG48" s="90">
        <v>140051.69</v>
      </c>
      <c r="AK48" s="72">
        <f t="shared" si="1"/>
        <v>701798.73</v>
      </c>
      <c r="AL48" s="50">
        <f t="shared" si="2"/>
        <v>33742</v>
      </c>
      <c r="AM48" s="51">
        <f t="shared" si="3"/>
        <v>668056.73</v>
      </c>
      <c r="AN48" s="48">
        <f t="shared" si="4"/>
        <v>2176994.48</v>
      </c>
      <c r="AO48" s="47">
        <f t="shared" si="5"/>
        <v>2088269.64</v>
      </c>
      <c r="AP48" s="56">
        <f t="shared" si="6"/>
        <v>88724.840000000084</v>
      </c>
    </row>
    <row r="49" spans="1:42" ht="15" thickBot="1" x14ac:dyDescent="0.25">
      <c r="A49" s="38" t="s">
        <v>375</v>
      </c>
      <c r="B49" s="38" t="s">
        <v>376</v>
      </c>
      <c r="C49" s="63">
        <v>1642</v>
      </c>
      <c r="D49" s="64" t="s">
        <v>728</v>
      </c>
      <c r="E49" s="252" t="s">
        <v>2921</v>
      </c>
      <c r="F49" s="89">
        <v>530196.98</v>
      </c>
      <c r="G49" s="89">
        <v>0</v>
      </c>
      <c r="H49" s="89">
        <v>43031.83</v>
      </c>
      <c r="K49" s="252">
        <v>522353.31</v>
      </c>
      <c r="L49" s="252">
        <v>139888.15</v>
      </c>
      <c r="O49" s="232">
        <v>0</v>
      </c>
      <c r="P49" s="232">
        <v>41446.239999999998</v>
      </c>
      <c r="R49" s="232">
        <v>0</v>
      </c>
      <c r="V49" s="252">
        <v>2321309.19</v>
      </c>
      <c r="W49" s="73">
        <v>486427.8</v>
      </c>
      <c r="X49" s="73">
        <v>75000</v>
      </c>
      <c r="Y49" s="73">
        <v>858.46</v>
      </c>
      <c r="AA49" s="73">
        <v>563552.19999999995</v>
      </c>
      <c r="AB49" s="73">
        <v>60398</v>
      </c>
      <c r="AC49" s="90">
        <v>757742.2</v>
      </c>
      <c r="AF49" s="90">
        <v>218646.6</v>
      </c>
      <c r="AG49" s="90">
        <v>127321.69</v>
      </c>
      <c r="AK49" s="72">
        <f t="shared" si="1"/>
        <v>573228.80999999994</v>
      </c>
      <c r="AL49" s="50">
        <f t="shared" si="2"/>
        <v>41446.239999999998</v>
      </c>
      <c r="AM49" s="51">
        <f t="shared" si="3"/>
        <v>531782.56999999995</v>
      </c>
      <c r="AN49" s="48">
        <f t="shared" si="4"/>
        <v>1186236.46</v>
      </c>
      <c r="AO49" s="47">
        <f t="shared" si="5"/>
        <v>1103710.49</v>
      </c>
      <c r="AP49" s="56">
        <f t="shared" si="6"/>
        <v>82525.969999999972</v>
      </c>
    </row>
    <row r="50" spans="1:42" ht="15" thickBot="1" x14ac:dyDescent="0.25">
      <c r="A50" s="38" t="s">
        <v>375</v>
      </c>
      <c r="B50" s="38" t="s">
        <v>376</v>
      </c>
      <c r="C50" s="63">
        <v>2100</v>
      </c>
      <c r="D50" s="64" t="s">
        <v>729</v>
      </c>
      <c r="E50" s="252" t="s">
        <v>2931</v>
      </c>
      <c r="F50" s="89">
        <v>666816.28</v>
      </c>
      <c r="G50" s="89">
        <v>0</v>
      </c>
      <c r="H50" s="89">
        <v>69957.86</v>
      </c>
      <c r="K50" s="252">
        <v>1345671.38</v>
      </c>
      <c r="L50" s="252">
        <v>171482.76</v>
      </c>
      <c r="O50" s="232">
        <v>0</v>
      </c>
      <c r="P50" s="232">
        <v>48600</v>
      </c>
      <c r="U50" s="252">
        <v>8180.46</v>
      </c>
      <c r="V50" s="252">
        <v>991778.49</v>
      </c>
      <c r="W50" s="73">
        <v>498416.56</v>
      </c>
      <c r="Y50" s="73">
        <v>1251.21</v>
      </c>
      <c r="AA50" s="73">
        <v>441501.29</v>
      </c>
      <c r="AB50" s="73">
        <v>52898</v>
      </c>
      <c r="AC50" s="90">
        <v>617120.29</v>
      </c>
      <c r="AE50" s="90">
        <v>700</v>
      </c>
      <c r="AF50" s="90">
        <v>250086.46</v>
      </c>
      <c r="AG50" s="90">
        <v>122425.8</v>
      </c>
      <c r="AK50" s="72">
        <f t="shared" si="1"/>
        <v>736774.14</v>
      </c>
      <c r="AL50" s="50">
        <f t="shared" si="2"/>
        <v>48600</v>
      </c>
      <c r="AM50" s="51">
        <f t="shared" si="3"/>
        <v>688174.14</v>
      </c>
      <c r="AN50" s="48">
        <f t="shared" si="4"/>
        <v>994067.06</v>
      </c>
      <c r="AO50" s="47">
        <f t="shared" si="5"/>
        <v>990332.55</v>
      </c>
      <c r="AP50" s="56">
        <f t="shared" si="6"/>
        <v>3734.5100000000093</v>
      </c>
    </row>
    <row r="51" spans="1:42" ht="15" thickBot="1" x14ac:dyDescent="0.25">
      <c r="A51" s="38" t="s">
        <v>375</v>
      </c>
      <c r="B51" s="38" t="s">
        <v>376</v>
      </c>
      <c r="C51" s="63">
        <v>1785</v>
      </c>
      <c r="D51" s="64" t="s">
        <v>730</v>
      </c>
      <c r="E51" s="252" t="s">
        <v>2932</v>
      </c>
      <c r="F51" s="89">
        <v>440620.66</v>
      </c>
      <c r="G51" s="89">
        <v>0</v>
      </c>
      <c r="H51" s="89">
        <v>83722.149999999994</v>
      </c>
      <c r="K51" s="252">
        <v>2723906.36</v>
      </c>
      <c r="L51" s="252">
        <v>49994.54</v>
      </c>
      <c r="P51" s="232">
        <v>57155.76</v>
      </c>
      <c r="U51" s="252">
        <v>7625.77</v>
      </c>
      <c r="V51" s="252">
        <v>667821.93000000005</v>
      </c>
      <c r="W51" s="73">
        <v>464095.5</v>
      </c>
      <c r="Y51" s="73">
        <v>447.83</v>
      </c>
      <c r="AA51" s="73">
        <v>847539.8</v>
      </c>
      <c r="AB51" s="73">
        <v>138898</v>
      </c>
      <c r="AC51" s="90">
        <v>1030299.8</v>
      </c>
      <c r="AF51" s="90">
        <v>212214.24</v>
      </c>
      <c r="AG51" s="90">
        <v>138600.9</v>
      </c>
      <c r="AK51" s="72">
        <f t="shared" si="1"/>
        <v>524342.80999999994</v>
      </c>
      <c r="AL51" s="50">
        <f t="shared" si="2"/>
        <v>57155.76</v>
      </c>
      <c r="AM51" s="51">
        <f t="shared" si="3"/>
        <v>467187.04999999993</v>
      </c>
      <c r="AN51" s="48">
        <f t="shared" si="4"/>
        <v>1450981.1300000001</v>
      </c>
      <c r="AO51" s="47">
        <f t="shared" si="5"/>
        <v>1381114.94</v>
      </c>
      <c r="AP51" s="56">
        <f t="shared" si="6"/>
        <v>69866.190000000177</v>
      </c>
    </row>
    <row r="52" spans="1:42" ht="15" thickBot="1" x14ac:dyDescent="0.25">
      <c r="A52" s="38" t="s">
        <v>367</v>
      </c>
      <c r="B52" s="38" t="s">
        <v>380</v>
      </c>
      <c r="C52" s="63">
        <v>1114</v>
      </c>
      <c r="D52" s="64" t="s">
        <v>731</v>
      </c>
      <c r="E52" s="252" t="s">
        <v>2849</v>
      </c>
      <c r="F52" s="89">
        <v>674986.9</v>
      </c>
      <c r="G52" s="89">
        <v>39542</v>
      </c>
      <c r="H52" s="89">
        <v>9054.42</v>
      </c>
      <c r="I52" s="89">
        <v>0</v>
      </c>
      <c r="J52" s="252">
        <v>0</v>
      </c>
      <c r="K52" s="252">
        <v>825356.55</v>
      </c>
      <c r="L52" s="252">
        <v>146998.92000000001</v>
      </c>
      <c r="M52" s="252">
        <v>0</v>
      </c>
      <c r="N52" s="252">
        <v>0</v>
      </c>
      <c r="O52" s="232">
        <v>11000</v>
      </c>
      <c r="P52" s="232">
        <v>8276.77</v>
      </c>
      <c r="Q52" s="232">
        <v>0</v>
      </c>
      <c r="R52" s="232">
        <v>2495.71</v>
      </c>
      <c r="S52" s="252">
        <v>0</v>
      </c>
      <c r="T52" s="252">
        <v>0</v>
      </c>
      <c r="U52" s="252">
        <v>0</v>
      </c>
      <c r="V52" s="252">
        <v>2139773.89</v>
      </c>
      <c r="W52" s="73">
        <v>678579.67</v>
      </c>
      <c r="Y52" s="73">
        <v>774.09</v>
      </c>
      <c r="AA52" s="73">
        <v>467544</v>
      </c>
      <c r="AC52" s="90">
        <v>467544</v>
      </c>
      <c r="AF52" s="90">
        <v>258658.91</v>
      </c>
      <c r="AG52" s="90">
        <v>144226.31</v>
      </c>
      <c r="AI52" s="90">
        <v>3662</v>
      </c>
      <c r="AK52" s="72">
        <f t="shared" si="1"/>
        <v>723583.32000000007</v>
      </c>
      <c r="AL52" s="50">
        <f t="shared" si="2"/>
        <v>21772.48</v>
      </c>
      <c r="AM52" s="51">
        <f t="shared" si="3"/>
        <v>701810.84000000008</v>
      </c>
      <c r="AN52" s="48">
        <f t="shared" si="4"/>
        <v>1146897.76</v>
      </c>
      <c r="AO52" s="47">
        <f t="shared" si="5"/>
        <v>874091.22</v>
      </c>
      <c r="AP52" s="56">
        <f t="shared" si="6"/>
        <v>272806.54000000004</v>
      </c>
    </row>
    <row r="53" spans="1:42" ht="15" thickBot="1" x14ac:dyDescent="0.25">
      <c r="A53" s="38" t="s">
        <v>367</v>
      </c>
      <c r="B53" s="38" t="s">
        <v>380</v>
      </c>
      <c r="C53" s="63">
        <v>595</v>
      </c>
      <c r="D53" s="64" t="s">
        <v>732</v>
      </c>
      <c r="E53" s="252" t="s">
        <v>2850</v>
      </c>
      <c r="F53" s="89">
        <v>574603.91</v>
      </c>
      <c r="G53" s="89">
        <v>75108</v>
      </c>
      <c r="H53" s="89">
        <v>6597</v>
      </c>
      <c r="K53" s="252">
        <v>390532.92</v>
      </c>
      <c r="L53" s="252">
        <v>113654.39999999999</v>
      </c>
      <c r="O53" s="232">
        <v>6000</v>
      </c>
      <c r="P53" s="232">
        <v>0</v>
      </c>
      <c r="R53" s="232">
        <v>972</v>
      </c>
      <c r="V53" s="252">
        <v>293207.49</v>
      </c>
      <c r="W53" s="73">
        <v>523864.11</v>
      </c>
      <c r="Y53" s="73">
        <v>746.21</v>
      </c>
      <c r="AA53" s="73">
        <v>329502</v>
      </c>
      <c r="AC53" s="90">
        <v>329502</v>
      </c>
      <c r="AF53" s="90">
        <v>203543.54</v>
      </c>
      <c r="AG53" s="90">
        <v>66826.44</v>
      </c>
      <c r="AI53" s="90">
        <v>3509</v>
      </c>
      <c r="AK53" s="72">
        <f t="shared" si="1"/>
        <v>656308.91</v>
      </c>
      <c r="AL53" s="50">
        <f t="shared" si="2"/>
        <v>6972</v>
      </c>
      <c r="AM53" s="51">
        <f t="shared" si="3"/>
        <v>649336.91</v>
      </c>
      <c r="AN53" s="48">
        <f t="shared" si="4"/>
        <v>854112.32</v>
      </c>
      <c r="AO53" s="47">
        <f t="shared" si="5"/>
        <v>603380.98</v>
      </c>
      <c r="AP53" s="56">
        <f t="shared" si="6"/>
        <v>250731.33999999997</v>
      </c>
    </row>
    <row r="54" spans="1:42" ht="15" thickBot="1" x14ac:dyDescent="0.25">
      <c r="A54" s="38" t="s">
        <v>367</v>
      </c>
      <c r="B54" s="38" t="s">
        <v>380</v>
      </c>
      <c r="C54" s="63">
        <v>1925</v>
      </c>
      <c r="D54" s="64" t="s">
        <v>733</v>
      </c>
      <c r="E54" s="252" t="s">
        <v>2851</v>
      </c>
      <c r="F54" s="89">
        <v>566058.28</v>
      </c>
      <c r="G54" s="89">
        <v>58326.5</v>
      </c>
      <c r="H54" s="89">
        <v>26628</v>
      </c>
      <c r="K54" s="252">
        <v>847932.74</v>
      </c>
      <c r="L54" s="252">
        <v>141732.14000000001</v>
      </c>
      <c r="O54" s="232">
        <v>46083</v>
      </c>
      <c r="P54" s="232">
        <v>23905.33</v>
      </c>
      <c r="R54" s="232">
        <v>9130</v>
      </c>
      <c r="U54" s="252">
        <v>-85.13</v>
      </c>
      <c r="V54" s="252">
        <v>1946315.03</v>
      </c>
      <c r="W54" s="73">
        <v>892178.93</v>
      </c>
      <c r="X54" s="73">
        <v>91972</v>
      </c>
      <c r="Y54" s="73">
        <v>515.13</v>
      </c>
      <c r="AA54" s="73">
        <v>445343.5</v>
      </c>
      <c r="AC54" s="90">
        <v>616803.5</v>
      </c>
      <c r="AF54" s="90">
        <v>297368.3</v>
      </c>
      <c r="AG54" s="90">
        <v>218547.29</v>
      </c>
      <c r="AI54" s="90">
        <v>1861</v>
      </c>
      <c r="AK54" s="72">
        <f t="shared" si="1"/>
        <v>651012.78</v>
      </c>
      <c r="AL54" s="50">
        <f t="shared" si="2"/>
        <v>79118.33</v>
      </c>
      <c r="AM54" s="51">
        <f t="shared" si="3"/>
        <v>571894.45000000007</v>
      </c>
      <c r="AN54" s="48">
        <f t="shared" si="4"/>
        <v>1430009.56</v>
      </c>
      <c r="AO54" s="47">
        <f t="shared" si="5"/>
        <v>1134580.0900000001</v>
      </c>
      <c r="AP54" s="56">
        <f t="shared" si="6"/>
        <v>295429.46999999997</v>
      </c>
    </row>
    <row r="55" spans="1:42" ht="15" thickBot="1" x14ac:dyDescent="0.25">
      <c r="A55" s="38" t="s">
        <v>367</v>
      </c>
      <c r="B55" s="38" t="s">
        <v>380</v>
      </c>
      <c r="C55" s="63">
        <v>3610</v>
      </c>
      <c r="D55" s="64" t="s">
        <v>734</v>
      </c>
      <c r="E55" s="252" t="s">
        <v>2852</v>
      </c>
      <c r="F55" s="89">
        <v>950226.69</v>
      </c>
      <c r="G55" s="89">
        <v>88802.5</v>
      </c>
      <c r="H55" s="89">
        <v>89150.6</v>
      </c>
      <c r="K55" s="252">
        <v>853107.1</v>
      </c>
      <c r="L55" s="252">
        <v>331496.37</v>
      </c>
      <c r="O55" s="232">
        <v>18900</v>
      </c>
      <c r="P55" s="232">
        <v>34544.9</v>
      </c>
      <c r="R55" s="232">
        <v>6377</v>
      </c>
      <c r="V55" s="252">
        <v>2217512.62</v>
      </c>
      <c r="W55" s="73">
        <v>1343479.14</v>
      </c>
      <c r="Y55" s="73">
        <v>1184.26</v>
      </c>
      <c r="AA55" s="73">
        <v>891467.5</v>
      </c>
      <c r="AC55" s="90">
        <v>1065247.5</v>
      </c>
      <c r="AF55" s="90">
        <v>447343.95</v>
      </c>
      <c r="AG55" s="90">
        <v>260305.24</v>
      </c>
      <c r="AK55" s="72">
        <f t="shared" si="1"/>
        <v>1128179.79</v>
      </c>
      <c r="AL55" s="50">
        <f t="shared" si="2"/>
        <v>59821.9</v>
      </c>
      <c r="AM55" s="51">
        <f t="shared" si="3"/>
        <v>1068357.8900000001</v>
      </c>
      <c r="AN55" s="48">
        <f t="shared" si="4"/>
        <v>2236130.9</v>
      </c>
      <c r="AO55" s="47">
        <f t="shared" si="5"/>
        <v>1772896.69</v>
      </c>
      <c r="AP55" s="56">
        <f t="shared" si="6"/>
        <v>463234.20999999996</v>
      </c>
    </row>
    <row r="56" spans="1:42" ht="15" thickBot="1" x14ac:dyDescent="0.25">
      <c r="A56" s="38" t="s">
        <v>367</v>
      </c>
      <c r="B56" s="38" t="s">
        <v>380</v>
      </c>
      <c r="C56" s="63">
        <v>4226</v>
      </c>
      <c r="D56" s="64" t="s">
        <v>735</v>
      </c>
      <c r="E56" s="252" t="s">
        <v>2853</v>
      </c>
      <c r="F56" s="89">
        <v>813915.46</v>
      </c>
      <c r="G56" s="89">
        <v>107978.5</v>
      </c>
      <c r="H56" s="89">
        <v>63942.879999999997</v>
      </c>
      <c r="K56" s="252">
        <v>761109.79</v>
      </c>
      <c r="L56" s="252">
        <v>133488.49</v>
      </c>
      <c r="O56" s="232">
        <v>6265</v>
      </c>
      <c r="P56" s="232">
        <v>25174.55</v>
      </c>
      <c r="R56" s="232">
        <v>7100</v>
      </c>
      <c r="U56" s="252">
        <v>-59.5</v>
      </c>
      <c r="V56" s="252">
        <v>1921030.3</v>
      </c>
      <c r="W56" s="73">
        <v>1338499.2</v>
      </c>
      <c r="X56" s="73">
        <v>84728</v>
      </c>
      <c r="Y56" s="73">
        <v>1012.99</v>
      </c>
      <c r="AA56" s="73">
        <v>717640</v>
      </c>
      <c r="AC56" s="90">
        <v>1012660</v>
      </c>
      <c r="AF56" s="90">
        <v>469071.46</v>
      </c>
      <c r="AG56" s="90">
        <v>248036.73</v>
      </c>
      <c r="AI56" s="90">
        <v>321</v>
      </c>
      <c r="AK56" s="72">
        <f t="shared" si="1"/>
        <v>985836.84</v>
      </c>
      <c r="AL56" s="50">
        <f t="shared" si="2"/>
        <v>38539.550000000003</v>
      </c>
      <c r="AM56" s="51">
        <f t="shared" si="3"/>
        <v>947297.28999999992</v>
      </c>
      <c r="AN56" s="48">
        <f t="shared" si="4"/>
        <v>2141880.19</v>
      </c>
      <c r="AO56" s="47">
        <f t="shared" si="5"/>
        <v>1730089.19</v>
      </c>
      <c r="AP56" s="56">
        <f t="shared" si="6"/>
        <v>411791</v>
      </c>
    </row>
    <row r="57" spans="1:42" ht="15" thickBot="1" x14ac:dyDescent="0.25">
      <c r="A57" s="38" t="s">
        <v>367</v>
      </c>
      <c r="B57" s="38" t="s">
        <v>380</v>
      </c>
      <c r="C57" s="63">
        <v>2265</v>
      </c>
      <c r="D57" s="64" t="s">
        <v>736</v>
      </c>
      <c r="E57" s="252" t="s">
        <v>2854</v>
      </c>
      <c r="F57" s="89">
        <v>657152.1</v>
      </c>
      <c r="G57" s="89">
        <v>28487</v>
      </c>
      <c r="H57" s="89">
        <v>24789.119999999999</v>
      </c>
      <c r="K57" s="252">
        <v>692437.06</v>
      </c>
      <c r="L57" s="252">
        <v>141445.04</v>
      </c>
      <c r="O57" s="232">
        <v>10100</v>
      </c>
      <c r="P57" s="232">
        <v>32307.18</v>
      </c>
      <c r="R57" s="232">
        <v>1218</v>
      </c>
      <c r="U57" s="252">
        <v>-2679.19</v>
      </c>
      <c r="V57" s="252">
        <v>1915444.77</v>
      </c>
      <c r="W57" s="73">
        <v>1218152.03</v>
      </c>
      <c r="X57" s="73">
        <v>27695</v>
      </c>
      <c r="Y57" s="73">
        <v>723.18</v>
      </c>
      <c r="AA57" s="73">
        <v>755214</v>
      </c>
      <c r="AC57" s="90">
        <v>988974</v>
      </c>
      <c r="AF57" s="90">
        <v>453951.82</v>
      </c>
      <c r="AG57" s="90">
        <v>259236.75</v>
      </c>
      <c r="AI57" s="90">
        <v>10080</v>
      </c>
      <c r="AK57" s="72">
        <f t="shared" si="1"/>
        <v>710428.22</v>
      </c>
      <c r="AL57" s="50">
        <f t="shared" si="2"/>
        <v>43625.18</v>
      </c>
      <c r="AM57" s="51">
        <f t="shared" si="3"/>
        <v>666803.03999999992</v>
      </c>
      <c r="AN57" s="48">
        <f t="shared" si="4"/>
        <v>2001784.21</v>
      </c>
      <c r="AO57" s="47">
        <f t="shared" si="5"/>
        <v>1712242.57</v>
      </c>
      <c r="AP57" s="56">
        <f t="shared" si="6"/>
        <v>289541.6399999999</v>
      </c>
    </row>
    <row r="58" spans="1:42" ht="15" thickBot="1" x14ac:dyDescent="0.25">
      <c r="A58" s="38" t="s">
        <v>367</v>
      </c>
      <c r="B58" s="38" t="s">
        <v>380</v>
      </c>
      <c r="C58" s="63">
        <v>1848</v>
      </c>
      <c r="D58" s="64" t="s">
        <v>737</v>
      </c>
      <c r="E58" s="252" t="s">
        <v>2855</v>
      </c>
      <c r="F58" s="89">
        <v>607588.56000000006</v>
      </c>
      <c r="G58" s="89">
        <v>38064.5</v>
      </c>
      <c r="H58" s="89">
        <v>16247.18</v>
      </c>
      <c r="K58" s="252">
        <v>668621.61</v>
      </c>
      <c r="L58" s="252">
        <v>145943.01</v>
      </c>
      <c r="O58" s="232">
        <v>18536</v>
      </c>
      <c r="P58" s="232">
        <v>17348.419999999998</v>
      </c>
      <c r="R58" s="232">
        <v>2137</v>
      </c>
      <c r="U58" s="252">
        <v>-24.34</v>
      </c>
      <c r="V58" s="252">
        <v>1650781.62</v>
      </c>
      <c r="W58" s="73">
        <v>1011232.64</v>
      </c>
      <c r="X58" s="73">
        <v>19830</v>
      </c>
      <c r="Y58" s="73">
        <v>486.02</v>
      </c>
      <c r="AA58" s="73">
        <v>350070</v>
      </c>
      <c r="AC58" s="90">
        <v>556149</v>
      </c>
      <c r="AF58" s="90">
        <v>279123.03000000003</v>
      </c>
      <c r="AG58" s="90">
        <v>214551.52</v>
      </c>
      <c r="AI58" s="90">
        <v>2935</v>
      </c>
      <c r="AK58" s="72">
        <f t="shared" si="1"/>
        <v>661900.24000000011</v>
      </c>
      <c r="AL58" s="50">
        <f t="shared" si="2"/>
        <v>38021.42</v>
      </c>
      <c r="AM58" s="51">
        <f t="shared" si="3"/>
        <v>623878.82000000007</v>
      </c>
      <c r="AN58" s="48">
        <f t="shared" si="4"/>
        <v>1381618.6600000001</v>
      </c>
      <c r="AO58" s="47">
        <f t="shared" si="5"/>
        <v>1052758.55</v>
      </c>
      <c r="AP58" s="56">
        <f t="shared" si="6"/>
        <v>328860.1100000001</v>
      </c>
    </row>
    <row r="59" spans="1:42" ht="15" thickBot="1" x14ac:dyDescent="0.25">
      <c r="A59" s="38" t="s">
        <v>367</v>
      </c>
      <c r="B59" s="38" t="s">
        <v>380</v>
      </c>
      <c r="C59" s="63">
        <v>1945</v>
      </c>
      <c r="D59" s="64" t="s">
        <v>738</v>
      </c>
      <c r="E59" s="252" t="s">
        <v>2856</v>
      </c>
      <c r="F59" s="89">
        <v>483811.23</v>
      </c>
      <c r="G59" s="89">
        <v>47663</v>
      </c>
      <c r="H59" s="89">
        <v>35926.620000000003</v>
      </c>
      <c r="K59" s="252">
        <v>887004.34</v>
      </c>
      <c r="L59" s="252">
        <v>122359.43</v>
      </c>
      <c r="O59" s="232">
        <v>759</v>
      </c>
      <c r="P59" s="232">
        <v>21938.79</v>
      </c>
      <c r="R59" s="232">
        <v>1990.42</v>
      </c>
      <c r="U59" s="252">
        <v>-102</v>
      </c>
      <c r="V59" s="252">
        <v>2032099.69</v>
      </c>
      <c r="W59" s="73">
        <v>1193683.4099999999</v>
      </c>
      <c r="Y59" s="73">
        <v>324.75</v>
      </c>
      <c r="AA59" s="73">
        <v>465360</v>
      </c>
      <c r="AC59" s="90">
        <v>798440</v>
      </c>
      <c r="AF59" s="90">
        <v>266659.77</v>
      </c>
      <c r="AG59" s="90">
        <v>231995.24</v>
      </c>
      <c r="AI59" s="90">
        <v>3897</v>
      </c>
      <c r="AK59" s="72">
        <f t="shared" si="1"/>
        <v>567400.85</v>
      </c>
      <c r="AL59" s="50">
        <f t="shared" si="2"/>
        <v>24688.21</v>
      </c>
      <c r="AM59" s="51">
        <f t="shared" si="3"/>
        <v>542712.64</v>
      </c>
      <c r="AN59" s="48">
        <f t="shared" si="4"/>
        <v>1659368.16</v>
      </c>
      <c r="AO59" s="47">
        <f t="shared" si="5"/>
        <v>1300992.01</v>
      </c>
      <c r="AP59" s="56">
        <f t="shared" si="6"/>
        <v>358376.14999999991</v>
      </c>
    </row>
    <row r="60" spans="1:42" ht="15" thickBot="1" x14ac:dyDescent="0.25">
      <c r="A60" s="38" t="s">
        <v>367</v>
      </c>
      <c r="B60" s="38" t="s">
        <v>380</v>
      </c>
      <c r="C60" s="63">
        <v>4776</v>
      </c>
      <c r="D60" s="64" t="s">
        <v>739</v>
      </c>
      <c r="E60" s="252" t="s">
        <v>2857</v>
      </c>
      <c r="F60" s="89">
        <v>690257.11</v>
      </c>
      <c r="G60" s="89">
        <v>142985</v>
      </c>
      <c r="H60" s="89">
        <v>58000</v>
      </c>
      <c r="K60" s="252">
        <v>1488064.79</v>
      </c>
      <c r="L60" s="252">
        <v>126995.82</v>
      </c>
      <c r="O60" s="232">
        <v>14200</v>
      </c>
      <c r="P60" s="232">
        <v>41262.58</v>
      </c>
      <c r="R60" s="232">
        <v>7886</v>
      </c>
      <c r="V60" s="252">
        <v>1174038.5</v>
      </c>
      <c r="W60" s="73">
        <v>2023487.09</v>
      </c>
      <c r="Y60" s="73">
        <v>446.59</v>
      </c>
      <c r="AA60" s="73">
        <v>643188</v>
      </c>
      <c r="AC60" s="90">
        <v>1042708</v>
      </c>
      <c r="AF60" s="90">
        <v>651549.93999999994</v>
      </c>
      <c r="AG60" s="90">
        <v>264247.93</v>
      </c>
      <c r="AI60" s="90">
        <v>11204.5</v>
      </c>
      <c r="AK60" s="72">
        <f t="shared" si="1"/>
        <v>891242.11</v>
      </c>
      <c r="AL60" s="50">
        <f t="shared" si="2"/>
        <v>63348.58</v>
      </c>
      <c r="AM60" s="51">
        <f t="shared" si="3"/>
        <v>827893.53</v>
      </c>
      <c r="AN60" s="48">
        <f t="shared" si="4"/>
        <v>2667121.6800000002</v>
      </c>
      <c r="AO60" s="47">
        <f t="shared" si="5"/>
        <v>1969710.3699999999</v>
      </c>
      <c r="AP60" s="56">
        <f t="shared" si="6"/>
        <v>697411.31000000029</v>
      </c>
    </row>
    <row r="61" spans="1:42" ht="15" thickBot="1" x14ac:dyDescent="0.25">
      <c r="A61" s="38" t="s">
        <v>367</v>
      </c>
      <c r="B61" s="38" t="s">
        <v>380</v>
      </c>
      <c r="C61" s="63">
        <v>5154</v>
      </c>
      <c r="D61" s="64" t="s">
        <v>740</v>
      </c>
      <c r="E61" s="252" t="s">
        <v>2858</v>
      </c>
      <c r="F61" s="89">
        <v>1370262.19</v>
      </c>
      <c r="G61" s="89">
        <v>313571.5</v>
      </c>
      <c r="H61" s="89">
        <v>44496.31</v>
      </c>
      <c r="K61" s="252">
        <v>976590.43</v>
      </c>
      <c r="L61" s="252">
        <v>535373.1</v>
      </c>
      <c r="O61" s="232">
        <v>14300</v>
      </c>
      <c r="P61" s="232">
        <v>61519.39</v>
      </c>
      <c r="R61" s="232">
        <v>10246.5</v>
      </c>
      <c r="U61" s="252">
        <v>-237.55</v>
      </c>
      <c r="V61" s="252">
        <v>3795531.45</v>
      </c>
      <c r="W61" s="73">
        <v>2145560.0299999998</v>
      </c>
      <c r="Y61" s="73">
        <v>1692.55</v>
      </c>
      <c r="AA61" s="73">
        <v>1149008</v>
      </c>
      <c r="AC61" s="90">
        <v>1663386</v>
      </c>
      <c r="AE61" s="90">
        <v>300</v>
      </c>
      <c r="AF61" s="90">
        <v>555312.74</v>
      </c>
      <c r="AG61" s="90">
        <v>426536.38</v>
      </c>
      <c r="AI61" s="90">
        <v>101</v>
      </c>
      <c r="AK61" s="72">
        <f t="shared" si="1"/>
        <v>1728330</v>
      </c>
      <c r="AL61" s="50">
        <f t="shared" si="2"/>
        <v>86065.89</v>
      </c>
      <c r="AM61" s="51">
        <f t="shared" si="3"/>
        <v>1642264.11</v>
      </c>
      <c r="AN61" s="48">
        <f t="shared" si="4"/>
        <v>3296260.5799999996</v>
      </c>
      <c r="AO61" s="47">
        <f t="shared" si="5"/>
        <v>2645636.12</v>
      </c>
      <c r="AP61" s="56">
        <f t="shared" si="6"/>
        <v>650624.4599999995</v>
      </c>
    </row>
    <row r="62" spans="1:42" ht="15" thickBot="1" x14ac:dyDescent="0.25">
      <c r="A62" s="38" t="s">
        <v>367</v>
      </c>
      <c r="B62" s="38" t="s">
        <v>380</v>
      </c>
      <c r="C62" s="63">
        <v>3300</v>
      </c>
      <c r="D62" s="64" t="s">
        <v>741</v>
      </c>
      <c r="E62" s="252" t="s">
        <v>2859</v>
      </c>
      <c r="F62" s="89">
        <v>420360.43</v>
      </c>
      <c r="G62" s="89">
        <v>106118</v>
      </c>
      <c r="H62" s="89">
        <v>37603</v>
      </c>
      <c r="K62" s="252">
        <v>491770.91</v>
      </c>
      <c r="L62" s="252">
        <v>153324.29</v>
      </c>
      <c r="O62" s="232">
        <v>5260</v>
      </c>
      <c r="P62" s="232">
        <v>29104</v>
      </c>
      <c r="R62" s="232">
        <v>4816</v>
      </c>
      <c r="U62" s="252">
        <v>-630</v>
      </c>
      <c r="V62" s="252">
        <v>1606269.64</v>
      </c>
      <c r="W62" s="73">
        <v>1259365.8999999999</v>
      </c>
      <c r="Y62" s="73">
        <v>363.71</v>
      </c>
      <c r="AA62" s="73">
        <v>540652</v>
      </c>
      <c r="AB62" s="73">
        <v>20000</v>
      </c>
      <c r="AC62" s="90">
        <v>787272</v>
      </c>
      <c r="AF62" s="90">
        <v>441013.4</v>
      </c>
      <c r="AG62" s="90">
        <v>261100.72</v>
      </c>
      <c r="AI62" s="90">
        <v>6875</v>
      </c>
      <c r="AK62" s="72">
        <f t="shared" si="1"/>
        <v>564081.42999999993</v>
      </c>
      <c r="AL62" s="50">
        <f t="shared" si="2"/>
        <v>39180</v>
      </c>
      <c r="AM62" s="51">
        <f t="shared" si="3"/>
        <v>524901.42999999993</v>
      </c>
      <c r="AN62" s="48">
        <f t="shared" si="4"/>
        <v>1820381.6099999999</v>
      </c>
      <c r="AO62" s="47">
        <f t="shared" si="5"/>
        <v>1496261.1199999999</v>
      </c>
      <c r="AP62" s="56">
        <f t="shared" si="6"/>
        <v>324120.49</v>
      </c>
    </row>
    <row r="63" spans="1:42" ht="15" thickBot="1" x14ac:dyDescent="0.25">
      <c r="A63" s="38" t="s">
        <v>367</v>
      </c>
      <c r="B63" s="38" t="s">
        <v>380</v>
      </c>
      <c r="C63" s="63">
        <v>2046</v>
      </c>
      <c r="D63" s="64" t="s">
        <v>742</v>
      </c>
      <c r="E63" s="252" t="s">
        <v>2860</v>
      </c>
      <c r="F63" s="89">
        <v>522494.29</v>
      </c>
      <c r="G63" s="89">
        <v>133503.5</v>
      </c>
      <c r="H63" s="89">
        <v>36841.79</v>
      </c>
      <c r="K63" s="252">
        <v>503183.33</v>
      </c>
      <c r="L63" s="252">
        <v>116773.91</v>
      </c>
      <c r="O63" s="232">
        <v>11500</v>
      </c>
      <c r="P63" s="232">
        <v>24542.53</v>
      </c>
      <c r="R63" s="232">
        <v>11323.91</v>
      </c>
      <c r="S63" s="252">
        <v>14282.8</v>
      </c>
      <c r="U63" s="252">
        <v>-214.2</v>
      </c>
      <c r="V63" s="252">
        <v>2640334.33</v>
      </c>
      <c r="W63" s="73">
        <v>900519.78</v>
      </c>
      <c r="X63" s="73">
        <v>66245</v>
      </c>
      <c r="Y63" s="73">
        <v>477.76</v>
      </c>
      <c r="AA63" s="73">
        <v>886520</v>
      </c>
      <c r="AC63" s="90">
        <v>886520</v>
      </c>
      <c r="AF63" s="90">
        <v>410559.88</v>
      </c>
      <c r="AG63" s="90">
        <v>183950.21</v>
      </c>
      <c r="AI63" s="90">
        <v>6917</v>
      </c>
      <c r="AK63" s="72">
        <f t="shared" si="1"/>
        <v>692839.58000000007</v>
      </c>
      <c r="AL63" s="50">
        <f t="shared" si="2"/>
        <v>47366.44</v>
      </c>
      <c r="AM63" s="51">
        <f t="shared" si="3"/>
        <v>645473.14000000013</v>
      </c>
      <c r="AN63" s="48">
        <f t="shared" si="4"/>
        <v>1853762.54</v>
      </c>
      <c r="AO63" s="47">
        <f t="shared" si="5"/>
        <v>1487947.0899999999</v>
      </c>
      <c r="AP63" s="56">
        <f t="shared" si="6"/>
        <v>365815.45000000019</v>
      </c>
    </row>
    <row r="64" spans="1:42" ht="15" thickBot="1" x14ac:dyDescent="0.25">
      <c r="A64" s="38" t="s">
        <v>367</v>
      </c>
      <c r="B64" s="38" t="s">
        <v>380</v>
      </c>
      <c r="C64" s="63">
        <v>1475</v>
      </c>
      <c r="D64" s="64" t="s">
        <v>743</v>
      </c>
      <c r="E64" s="252" t="s">
        <v>2922</v>
      </c>
      <c r="F64" s="89">
        <v>417128.51</v>
      </c>
      <c r="G64" s="89">
        <v>73497</v>
      </c>
      <c r="H64" s="89">
        <v>11625.43</v>
      </c>
      <c r="K64" s="252">
        <v>1578014.18</v>
      </c>
      <c r="L64" s="252">
        <v>131040.7</v>
      </c>
      <c r="O64" s="232">
        <v>11012</v>
      </c>
      <c r="P64" s="232">
        <v>21787.18</v>
      </c>
      <c r="R64" s="232">
        <v>2288</v>
      </c>
      <c r="U64" s="252">
        <v>-15.66</v>
      </c>
      <c r="V64" s="252">
        <v>2029021.21</v>
      </c>
      <c r="W64" s="73">
        <v>696701.04</v>
      </c>
      <c r="Y64" s="73">
        <v>332.49</v>
      </c>
      <c r="AA64" s="73">
        <v>418908</v>
      </c>
      <c r="AC64" s="90">
        <v>418908</v>
      </c>
      <c r="AF64" s="90">
        <v>222096.19</v>
      </c>
      <c r="AG64" s="90">
        <v>275014.82</v>
      </c>
      <c r="AI64" s="90">
        <v>4923.5</v>
      </c>
      <c r="AK64" s="72">
        <f t="shared" si="1"/>
        <v>502250.94</v>
      </c>
      <c r="AL64" s="50">
        <f t="shared" si="2"/>
        <v>35087.18</v>
      </c>
      <c r="AM64" s="51">
        <f t="shared" si="3"/>
        <v>467163.76</v>
      </c>
      <c r="AN64" s="48">
        <f t="shared" si="4"/>
        <v>1115941.53</v>
      </c>
      <c r="AO64" s="47">
        <f t="shared" si="5"/>
        <v>920942.51</v>
      </c>
      <c r="AP64" s="56">
        <f t="shared" si="6"/>
        <v>194999.02000000002</v>
      </c>
    </row>
    <row r="65" spans="1:42" ht="15" thickBot="1" x14ac:dyDescent="0.25">
      <c r="A65" s="38" t="s">
        <v>383</v>
      </c>
      <c r="B65" s="38" t="s">
        <v>384</v>
      </c>
      <c r="C65" s="63">
        <v>1295</v>
      </c>
      <c r="D65" s="64" t="s">
        <v>744</v>
      </c>
      <c r="E65" s="252" t="s">
        <v>2861</v>
      </c>
      <c r="F65" s="89">
        <v>552374.53</v>
      </c>
      <c r="G65" s="89">
        <v>0</v>
      </c>
      <c r="H65" s="89">
        <v>31117.02</v>
      </c>
      <c r="K65" s="252">
        <v>2360240.73</v>
      </c>
      <c r="L65" s="252">
        <v>17574.490000000002</v>
      </c>
      <c r="O65" s="232">
        <v>12875</v>
      </c>
      <c r="P65" s="232">
        <v>23700</v>
      </c>
      <c r="U65" s="252">
        <v>268</v>
      </c>
      <c r="V65" s="252">
        <v>849648.43</v>
      </c>
      <c r="W65" s="73">
        <v>585093.27</v>
      </c>
      <c r="X65" s="73">
        <v>26000</v>
      </c>
      <c r="Y65" s="73">
        <v>1007.3</v>
      </c>
      <c r="AA65" s="73">
        <v>939616</v>
      </c>
      <c r="AB65" s="73">
        <v>27500</v>
      </c>
      <c r="AC65" s="90">
        <v>947116</v>
      </c>
      <c r="AF65" s="90">
        <v>310325.67</v>
      </c>
      <c r="AG65" s="90">
        <v>83633.42</v>
      </c>
      <c r="AK65" s="72">
        <f t="shared" si="1"/>
        <v>583491.55000000005</v>
      </c>
      <c r="AL65" s="50">
        <f t="shared" si="2"/>
        <v>36575</v>
      </c>
      <c r="AM65" s="51">
        <f t="shared" si="3"/>
        <v>546916.55000000005</v>
      </c>
      <c r="AN65" s="48">
        <f t="shared" si="4"/>
        <v>1579216.57</v>
      </c>
      <c r="AO65" s="47">
        <f t="shared" si="5"/>
        <v>1341075.0899999999</v>
      </c>
      <c r="AP65" s="56">
        <f t="shared" si="6"/>
        <v>238141.48000000021</v>
      </c>
    </row>
    <row r="66" spans="1:42" ht="15" thickBot="1" x14ac:dyDescent="0.25">
      <c r="A66" s="38" t="s">
        <v>383</v>
      </c>
      <c r="B66" s="38" t="s">
        <v>384</v>
      </c>
      <c r="C66" s="63">
        <v>1368</v>
      </c>
      <c r="D66" s="64" t="s">
        <v>745</v>
      </c>
      <c r="E66" s="252" t="s">
        <v>2862</v>
      </c>
      <c r="F66" s="89">
        <v>787487.46</v>
      </c>
      <c r="G66" s="89">
        <v>0</v>
      </c>
      <c r="H66" s="89">
        <v>14693.75</v>
      </c>
      <c r="K66" s="252">
        <v>591085.71</v>
      </c>
      <c r="L66" s="252">
        <v>35368.879999999997</v>
      </c>
      <c r="R66" s="232">
        <v>0</v>
      </c>
      <c r="U66" s="252">
        <v>-50621.01</v>
      </c>
      <c r="V66" s="252">
        <v>236925.61</v>
      </c>
      <c r="W66" s="73">
        <v>592985.39</v>
      </c>
      <c r="X66" s="73">
        <v>107260</v>
      </c>
      <c r="Y66" s="73">
        <v>1352.41</v>
      </c>
      <c r="AA66" s="73">
        <v>936999</v>
      </c>
      <c r="AB66" s="73">
        <v>27500</v>
      </c>
      <c r="AC66" s="90">
        <v>944499</v>
      </c>
      <c r="AF66" s="90">
        <v>289847.42</v>
      </c>
      <c r="AG66" s="90">
        <v>124713.52</v>
      </c>
      <c r="AK66" s="72">
        <f t="shared" si="1"/>
        <v>802181.21</v>
      </c>
      <c r="AL66" s="50">
        <f t="shared" si="2"/>
        <v>0</v>
      </c>
      <c r="AM66" s="51">
        <f t="shared" si="3"/>
        <v>802181.21</v>
      </c>
      <c r="AN66" s="48">
        <f t="shared" si="4"/>
        <v>1666096.8</v>
      </c>
      <c r="AO66" s="47">
        <f t="shared" si="5"/>
        <v>1359059.94</v>
      </c>
      <c r="AP66" s="56">
        <f t="shared" si="6"/>
        <v>307036.8600000001</v>
      </c>
    </row>
    <row r="67" spans="1:42" ht="15" thickBot="1" x14ac:dyDescent="0.25">
      <c r="A67" s="38" t="s">
        <v>383</v>
      </c>
      <c r="B67" s="38" t="s">
        <v>384</v>
      </c>
      <c r="C67" s="63">
        <v>2588</v>
      </c>
      <c r="D67" s="64" t="s">
        <v>746</v>
      </c>
      <c r="E67" s="252" t="s">
        <v>2863</v>
      </c>
      <c r="F67" s="89">
        <v>546260.87</v>
      </c>
      <c r="G67" s="89">
        <v>0</v>
      </c>
      <c r="H67" s="89">
        <v>104644.67</v>
      </c>
      <c r="K67" s="252">
        <v>610511.16</v>
      </c>
      <c r="L67" s="252">
        <v>41800.83</v>
      </c>
      <c r="R67" s="232">
        <v>0</v>
      </c>
      <c r="U67" s="252">
        <v>-38.590000000000003</v>
      </c>
      <c r="V67" s="252">
        <v>1982889.72</v>
      </c>
      <c r="W67" s="73">
        <v>834338.06</v>
      </c>
      <c r="X67" s="73">
        <v>46425</v>
      </c>
      <c r="Y67" s="73">
        <v>939.5</v>
      </c>
      <c r="AA67" s="73">
        <v>807004</v>
      </c>
      <c r="AB67" s="73">
        <v>27500</v>
      </c>
      <c r="AC67" s="90">
        <v>942184</v>
      </c>
      <c r="AF67" s="90">
        <v>364005.25</v>
      </c>
      <c r="AG67" s="90">
        <v>95846.41</v>
      </c>
      <c r="AK67" s="72">
        <f t="shared" si="1"/>
        <v>650905.54</v>
      </c>
      <c r="AL67" s="50">
        <f t="shared" si="2"/>
        <v>0</v>
      </c>
      <c r="AM67" s="51">
        <f t="shared" si="3"/>
        <v>650905.54</v>
      </c>
      <c r="AN67" s="48">
        <f t="shared" si="4"/>
        <v>1716206.56</v>
      </c>
      <c r="AO67" s="47">
        <f t="shared" si="5"/>
        <v>1402035.66</v>
      </c>
      <c r="AP67" s="56">
        <f t="shared" si="6"/>
        <v>314170.90000000014</v>
      </c>
    </row>
    <row r="68" spans="1:42" ht="15" thickBot="1" x14ac:dyDescent="0.25">
      <c r="A68" s="38" t="s">
        <v>383</v>
      </c>
      <c r="B68" s="38" t="s">
        <v>384</v>
      </c>
      <c r="C68" s="63">
        <v>1190</v>
      </c>
      <c r="D68" s="64" t="s">
        <v>747</v>
      </c>
      <c r="E68" s="252" t="s">
        <v>2864</v>
      </c>
      <c r="F68" s="89">
        <v>433535.62</v>
      </c>
      <c r="G68" s="89">
        <v>0</v>
      </c>
      <c r="H68" s="89">
        <v>92075.5</v>
      </c>
      <c r="K68" s="252">
        <v>755021.98</v>
      </c>
      <c r="L68" s="252">
        <v>71692.84</v>
      </c>
      <c r="O68" s="232">
        <v>11095</v>
      </c>
      <c r="P68" s="232">
        <v>22001.71</v>
      </c>
      <c r="R68" s="232">
        <v>0</v>
      </c>
      <c r="U68" s="252">
        <v>546.70000000000005</v>
      </c>
      <c r="V68" s="252">
        <v>2283492.7400000002</v>
      </c>
      <c r="W68" s="73">
        <v>712472.1</v>
      </c>
      <c r="X68" s="73">
        <v>107705</v>
      </c>
      <c r="Y68" s="73">
        <v>724.9</v>
      </c>
      <c r="AA68" s="73">
        <v>802568</v>
      </c>
      <c r="AB68" s="73">
        <v>27500</v>
      </c>
      <c r="AC68" s="90">
        <v>927168</v>
      </c>
      <c r="AF68" s="90">
        <v>486625.87</v>
      </c>
      <c r="AG68" s="90">
        <v>122052.91</v>
      </c>
      <c r="AK68" s="72">
        <f t="shared" si="1"/>
        <v>525611.12</v>
      </c>
      <c r="AL68" s="50">
        <f t="shared" si="2"/>
        <v>33096.71</v>
      </c>
      <c r="AM68" s="51">
        <f t="shared" si="3"/>
        <v>492514.41</v>
      </c>
      <c r="AN68" s="48">
        <f t="shared" si="4"/>
        <v>1650970</v>
      </c>
      <c r="AO68" s="47">
        <f t="shared" si="5"/>
        <v>1535846.78</v>
      </c>
      <c r="AP68" s="56">
        <f t="shared" si="6"/>
        <v>115123.21999999997</v>
      </c>
    </row>
    <row r="69" spans="1:42" ht="15" thickBot="1" x14ac:dyDescent="0.25">
      <c r="A69" s="38" t="s">
        <v>383</v>
      </c>
      <c r="B69" s="38" t="s">
        <v>384</v>
      </c>
      <c r="C69" s="63">
        <v>897</v>
      </c>
      <c r="D69" s="64" t="s">
        <v>748</v>
      </c>
      <c r="E69" s="252" t="s">
        <v>2919</v>
      </c>
      <c r="F69" s="89">
        <v>377258.58</v>
      </c>
      <c r="G69" s="89">
        <v>0</v>
      </c>
      <c r="H69" s="89">
        <v>27089.47</v>
      </c>
      <c r="K69" s="252">
        <v>600325.06999999995</v>
      </c>
      <c r="L69" s="252">
        <v>62827.31</v>
      </c>
      <c r="O69" s="232">
        <v>22544</v>
      </c>
      <c r="P69" s="232">
        <v>14650</v>
      </c>
      <c r="U69" s="252">
        <v>2109147.98</v>
      </c>
      <c r="V69" s="252">
        <v>355552.49</v>
      </c>
      <c r="W69" s="73">
        <v>632538.76</v>
      </c>
      <c r="X69" s="73">
        <v>55405</v>
      </c>
      <c r="Y69" s="73">
        <v>653.22</v>
      </c>
      <c r="AA69" s="73">
        <v>371580</v>
      </c>
      <c r="AB69" s="73">
        <v>20000</v>
      </c>
      <c r="AC69" s="90">
        <v>499260</v>
      </c>
      <c r="AF69" s="90">
        <v>359992.78</v>
      </c>
      <c r="AG69" s="90">
        <v>1604156.24</v>
      </c>
      <c r="AK69" s="72">
        <f t="shared" ref="AK69:AK130" si="7">SUM(F69:I69)</f>
        <v>404348.05000000005</v>
      </c>
      <c r="AL69" s="50">
        <f t="shared" ref="AL69:AL130" si="8">SUM(O69:R69)</f>
        <v>37194</v>
      </c>
      <c r="AM69" s="51">
        <f t="shared" ref="AM69:AM130" si="9">AK69-AL69</f>
        <v>367154.05000000005</v>
      </c>
      <c r="AN69" s="48">
        <f t="shared" ref="AN69:AN130" si="10">SUM(W69:AB69)</f>
        <v>1080176.98</v>
      </c>
      <c r="AO69" s="47">
        <f t="shared" ref="AO69:AO130" si="11">SUM(AC69:AJ69)</f>
        <v>2463409.02</v>
      </c>
      <c r="AP69" s="56">
        <f t="shared" ref="AP69:AP130" si="12">AN69-AO69</f>
        <v>-1383232.04</v>
      </c>
    </row>
    <row r="70" spans="1:42" ht="15" thickBot="1" x14ac:dyDescent="0.25">
      <c r="A70" s="38" t="s">
        <v>387</v>
      </c>
      <c r="B70" s="38" t="s">
        <v>388</v>
      </c>
      <c r="C70" s="63">
        <v>2172</v>
      </c>
      <c r="D70" s="64" t="s">
        <v>749</v>
      </c>
      <c r="E70" s="252" t="s">
        <v>2865</v>
      </c>
      <c r="F70" s="89">
        <v>339870.45</v>
      </c>
      <c r="G70" s="89">
        <v>192851</v>
      </c>
      <c r="H70" s="89">
        <v>26564.15</v>
      </c>
      <c r="K70" s="252">
        <v>149050.57999999999</v>
      </c>
      <c r="L70" s="252">
        <v>183114.12</v>
      </c>
      <c r="O70" s="232">
        <v>0</v>
      </c>
      <c r="R70" s="232">
        <v>461.36</v>
      </c>
      <c r="V70" s="252">
        <v>547255.34</v>
      </c>
      <c r="W70" s="73">
        <v>1227123.54</v>
      </c>
      <c r="Y70" s="73">
        <v>426.25</v>
      </c>
      <c r="AA70" s="73">
        <v>644898</v>
      </c>
      <c r="AB70" s="73">
        <v>7500</v>
      </c>
      <c r="AC70" s="90">
        <v>803678</v>
      </c>
      <c r="AF70" s="90">
        <v>620086.23</v>
      </c>
      <c r="AG70" s="90">
        <v>75464.97</v>
      </c>
      <c r="AJ70" s="90">
        <v>60000</v>
      </c>
      <c r="AK70" s="72">
        <f t="shared" si="7"/>
        <v>559285.6</v>
      </c>
      <c r="AL70" s="50">
        <f t="shared" si="8"/>
        <v>461.36</v>
      </c>
      <c r="AM70" s="51">
        <f t="shared" si="9"/>
        <v>558824.24</v>
      </c>
      <c r="AN70" s="48">
        <f t="shared" si="10"/>
        <v>1879947.79</v>
      </c>
      <c r="AO70" s="47">
        <f t="shared" si="11"/>
        <v>1559229.2</v>
      </c>
      <c r="AP70" s="56">
        <f t="shared" si="12"/>
        <v>320718.59000000008</v>
      </c>
    </row>
    <row r="71" spans="1:42" ht="15" thickBot="1" x14ac:dyDescent="0.25">
      <c r="A71" s="38" t="s">
        <v>387</v>
      </c>
      <c r="B71" s="38" t="s">
        <v>388</v>
      </c>
      <c r="C71" s="63">
        <v>3964</v>
      </c>
      <c r="D71" s="64" t="s">
        <v>750</v>
      </c>
      <c r="E71" s="252" t="s">
        <v>2866</v>
      </c>
      <c r="F71" s="89">
        <v>1022761.47</v>
      </c>
      <c r="G71" s="89">
        <v>303957</v>
      </c>
      <c r="H71" s="89">
        <v>50552.47</v>
      </c>
      <c r="K71" s="252">
        <v>294002.93</v>
      </c>
      <c r="L71" s="252">
        <v>345624.52</v>
      </c>
      <c r="O71" s="232">
        <v>0</v>
      </c>
      <c r="P71" s="232">
        <v>30707</v>
      </c>
      <c r="R71" s="232">
        <v>853.36</v>
      </c>
      <c r="V71" s="252">
        <v>2767861</v>
      </c>
      <c r="W71" s="73">
        <v>2356142.41</v>
      </c>
      <c r="Y71" s="73">
        <v>801.02</v>
      </c>
      <c r="AA71" s="73">
        <v>952675.4</v>
      </c>
      <c r="AB71" s="73">
        <v>23985</v>
      </c>
      <c r="AC71" s="90">
        <v>1547595.4</v>
      </c>
      <c r="AF71" s="90">
        <v>970782.43</v>
      </c>
      <c r="AG71" s="90">
        <v>192801.82</v>
      </c>
      <c r="AJ71" s="90">
        <v>9050</v>
      </c>
      <c r="AK71" s="72">
        <f t="shared" si="7"/>
        <v>1377270.94</v>
      </c>
      <c r="AL71" s="50">
        <f t="shared" si="8"/>
        <v>31560.36</v>
      </c>
      <c r="AM71" s="51">
        <f t="shared" si="9"/>
        <v>1345710.5799999998</v>
      </c>
      <c r="AN71" s="48">
        <f t="shared" si="10"/>
        <v>3333603.83</v>
      </c>
      <c r="AO71" s="47">
        <f t="shared" si="11"/>
        <v>2720229.65</v>
      </c>
      <c r="AP71" s="56">
        <f t="shared" si="12"/>
        <v>613374.18000000017</v>
      </c>
    </row>
    <row r="72" spans="1:42" ht="15" thickBot="1" x14ac:dyDescent="0.25">
      <c r="A72" s="38" t="s">
        <v>387</v>
      </c>
      <c r="B72" s="38" t="s">
        <v>388</v>
      </c>
      <c r="C72" s="63">
        <v>1537</v>
      </c>
      <c r="D72" s="64" t="s">
        <v>751</v>
      </c>
      <c r="E72" s="252" t="s">
        <v>2867</v>
      </c>
      <c r="F72" s="89">
        <v>288813.45</v>
      </c>
      <c r="G72" s="89">
        <v>128896</v>
      </c>
      <c r="H72" s="89">
        <v>37102.79</v>
      </c>
      <c r="K72" s="252">
        <v>60323.07</v>
      </c>
      <c r="L72" s="252">
        <v>114229.43</v>
      </c>
      <c r="O72" s="232">
        <v>0</v>
      </c>
      <c r="P72" s="232">
        <v>27931.18</v>
      </c>
      <c r="Q72" s="232">
        <v>4554</v>
      </c>
      <c r="R72" s="232">
        <v>138.57</v>
      </c>
      <c r="U72" s="252">
        <v>5117.6499999999996</v>
      </c>
      <c r="V72" s="252">
        <v>432862.99</v>
      </c>
      <c r="W72" s="73">
        <v>794906.44</v>
      </c>
      <c r="X72" s="73">
        <v>0</v>
      </c>
      <c r="Y72" s="73">
        <v>372.12</v>
      </c>
      <c r="AA72" s="73">
        <v>730597</v>
      </c>
      <c r="AB72" s="73">
        <v>8500</v>
      </c>
      <c r="AC72" s="90">
        <v>739097</v>
      </c>
      <c r="AF72" s="90">
        <v>475012.85</v>
      </c>
      <c r="AG72" s="90">
        <v>65059.62</v>
      </c>
      <c r="AK72" s="72">
        <f t="shared" si="7"/>
        <v>454812.24</v>
      </c>
      <c r="AL72" s="50">
        <f t="shared" si="8"/>
        <v>32623.75</v>
      </c>
      <c r="AM72" s="51">
        <f t="shared" si="9"/>
        <v>422188.49</v>
      </c>
      <c r="AN72" s="48">
        <f t="shared" si="10"/>
        <v>1534375.56</v>
      </c>
      <c r="AO72" s="47">
        <f t="shared" si="11"/>
        <v>1279169.4700000002</v>
      </c>
      <c r="AP72" s="56">
        <f t="shared" si="12"/>
        <v>255206.08999999985</v>
      </c>
    </row>
    <row r="73" spans="1:42" ht="15" thickBot="1" x14ac:dyDescent="0.25">
      <c r="A73" s="38" t="s">
        <v>387</v>
      </c>
      <c r="B73" s="38" t="s">
        <v>388</v>
      </c>
      <c r="C73" s="63">
        <v>1440</v>
      </c>
      <c r="D73" s="64" t="s">
        <v>752</v>
      </c>
      <c r="E73" s="252" t="s">
        <v>2868</v>
      </c>
      <c r="F73" s="89">
        <v>265413.93</v>
      </c>
      <c r="G73" s="89">
        <v>70097</v>
      </c>
      <c r="H73" s="89">
        <v>27914.94</v>
      </c>
      <c r="K73" s="252">
        <v>372389.47</v>
      </c>
      <c r="L73" s="252">
        <v>85073.85</v>
      </c>
      <c r="O73" s="232">
        <v>0</v>
      </c>
      <c r="P73" s="232">
        <v>44767.88</v>
      </c>
      <c r="R73" s="232">
        <v>284.24</v>
      </c>
      <c r="V73" s="252">
        <v>923490.75</v>
      </c>
      <c r="W73" s="73">
        <v>670835.6</v>
      </c>
      <c r="Y73" s="73">
        <v>253.74</v>
      </c>
      <c r="AA73" s="73">
        <v>857312</v>
      </c>
      <c r="AB73" s="73">
        <v>248160</v>
      </c>
      <c r="AC73" s="90">
        <v>1151112</v>
      </c>
      <c r="AF73" s="90">
        <v>375037.22</v>
      </c>
      <c r="AG73" s="90">
        <v>78864.240000000005</v>
      </c>
      <c r="AK73" s="72">
        <f t="shared" si="7"/>
        <v>363425.87</v>
      </c>
      <c r="AL73" s="50">
        <f t="shared" si="8"/>
        <v>45052.119999999995</v>
      </c>
      <c r="AM73" s="51">
        <f t="shared" si="9"/>
        <v>318373.75</v>
      </c>
      <c r="AN73" s="48">
        <f t="shared" si="10"/>
        <v>1776561.3399999999</v>
      </c>
      <c r="AO73" s="47">
        <f t="shared" si="11"/>
        <v>1605013.46</v>
      </c>
      <c r="AP73" s="56">
        <f t="shared" si="12"/>
        <v>171547.87999999989</v>
      </c>
    </row>
    <row r="74" spans="1:42" ht="15" thickBot="1" x14ac:dyDescent="0.25">
      <c r="A74" s="38" t="s">
        <v>387</v>
      </c>
      <c r="B74" s="38" t="s">
        <v>388</v>
      </c>
      <c r="C74" s="63">
        <v>1880</v>
      </c>
      <c r="D74" s="64" t="s">
        <v>753</v>
      </c>
      <c r="E74" s="252" t="s">
        <v>2869</v>
      </c>
      <c r="F74" s="89">
        <v>355299</v>
      </c>
      <c r="G74" s="89">
        <v>95210</v>
      </c>
      <c r="H74" s="89">
        <v>30782.36</v>
      </c>
      <c r="K74" s="252">
        <v>99614.37</v>
      </c>
      <c r="L74" s="252">
        <v>116519.12</v>
      </c>
      <c r="O74" s="232">
        <v>0</v>
      </c>
      <c r="P74" s="232">
        <v>7200</v>
      </c>
      <c r="Q74" s="232">
        <v>38630</v>
      </c>
      <c r="R74" s="232">
        <v>0</v>
      </c>
      <c r="U74" s="252">
        <v>1352.26</v>
      </c>
      <c r="V74" s="252">
        <v>606181.84</v>
      </c>
      <c r="W74" s="73">
        <v>895456.28</v>
      </c>
      <c r="Y74" s="73">
        <v>341.59</v>
      </c>
      <c r="AA74" s="73">
        <v>674856</v>
      </c>
      <c r="AB74" s="73">
        <v>127980</v>
      </c>
      <c r="AC74" s="90">
        <v>868479</v>
      </c>
      <c r="AE74" s="90">
        <v>8012</v>
      </c>
      <c r="AF74" s="90">
        <v>443259.22</v>
      </c>
      <c r="AG74" s="90">
        <v>56665.47</v>
      </c>
      <c r="AH74" s="90">
        <v>1757.5</v>
      </c>
      <c r="AK74" s="72">
        <f t="shared" si="7"/>
        <v>481291.36</v>
      </c>
      <c r="AL74" s="50">
        <f t="shared" si="8"/>
        <v>45830</v>
      </c>
      <c r="AM74" s="51">
        <f t="shared" si="9"/>
        <v>435461.36</v>
      </c>
      <c r="AN74" s="48">
        <f t="shared" si="10"/>
        <v>1698633.87</v>
      </c>
      <c r="AO74" s="47">
        <f t="shared" si="11"/>
        <v>1378173.19</v>
      </c>
      <c r="AP74" s="56">
        <f t="shared" si="12"/>
        <v>320460.68000000017</v>
      </c>
    </row>
    <row r="75" spans="1:42" ht="15" thickBot="1" x14ac:dyDescent="0.25">
      <c r="A75" s="38" t="s">
        <v>387</v>
      </c>
      <c r="B75" s="38" t="s">
        <v>388</v>
      </c>
      <c r="C75" s="63">
        <v>2455</v>
      </c>
      <c r="D75" s="64" t="s">
        <v>754</v>
      </c>
      <c r="E75" s="252" t="s">
        <v>2870</v>
      </c>
      <c r="F75" s="89">
        <v>735320.51</v>
      </c>
      <c r="G75" s="89">
        <v>299143.5</v>
      </c>
      <c r="H75" s="89">
        <v>61413.36</v>
      </c>
      <c r="K75" s="252">
        <v>316893.07</v>
      </c>
      <c r="L75" s="252">
        <v>141081.76999999999</v>
      </c>
      <c r="O75" s="232">
        <v>0</v>
      </c>
      <c r="P75" s="232">
        <v>24300.05</v>
      </c>
      <c r="R75" s="232">
        <v>116.68</v>
      </c>
      <c r="S75" s="252">
        <v>143320</v>
      </c>
      <c r="U75" s="252">
        <v>4740.71</v>
      </c>
      <c r="V75" s="252">
        <v>1832865.74</v>
      </c>
      <c r="W75" s="73">
        <v>1152157.31</v>
      </c>
      <c r="Y75" s="73">
        <v>609.74</v>
      </c>
      <c r="AA75" s="73">
        <v>897428</v>
      </c>
      <c r="AB75" s="73">
        <v>557784</v>
      </c>
      <c r="AC75" s="90">
        <v>1150748</v>
      </c>
      <c r="AF75" s="90">
        <v>493037.53</v>
      </c>
      <c r="AG75" s="90">
        <v>101713.65</v>
      </c>
      <c r="AK75" s="72">
        <f t="shared" si="7"/>
        <v>1095877.3700000001</v>
      </c>
      <c r="AL75" s="50">
        <f t="shared" si="8"/>
        <v>24416.73</v>
      </c>
      <c r="AM75" s="51">
        <f t="shared" si="9"/>
        <v>1071460.6400000001</v>
      </c>
      <c r="AN75" s="48">
        <f t="shared" si="10"/>
        <v>2607979.0499999998</v>
      </c>
      <c r="AO75" s="47">
        <f t="shared" si="11"/>
        <v>1745499.18</v>
      </c>
      <c r="AP75" s="56">
        <f t="shared" si="12"/>
        <v>862479.86999999988</v>
      </c>
    </row>
    <row r="76" spans="1:42" ht="15" thickBot="1" x14ac:dyDescent="0.25">
      <c r="A76" s="38" t="s">
        <v>391</v>
      </c>
      <c r="B76" s="38" t="s">
        <v>392</v>
      </c>
      <c r="C76" s="63">
        <v>1765</v>
      </c>
      <c r="D76" s="64" t="s">
        <v>755</v>
      </c>
      <c r="E76" s="252" t="s">
        <v>2871</v>
      </c>
      <c r="F76" s="89">
        <v>343109.4</v>
      </c>
      <c r="G76" s="89">
        <v>0</v>
      </c>
      <c r="H76" s="89">
        <v>8025.75</v>
      </c>
      <c r="K76" s="252">
        <v>731731.77</v>
      </c>
      <c r="L76" s="252">
        <v>-49169.65</v>
      </c>
      <c r="P76" s="232">
        <v>38034.449999999997</v>
      </c>
      <c r="Q76" s="232">
        <v>3750</v>
      </c>
      <c r="R76" s="232">
        <v>315.89999999999998</v>
      </c>
      <c r="U76" s="252">
        <v>30000</v>
      </c>
      <c r="V76" s="252">
        <v>1701541.88</v>
      </c>
      <c r="W76" s="73">
        <v>706332.73</v>
      </c>
      <c r="X76" s="73">
        <v>37000</v>
      </c>
      <c r="Y76" s="73">
        <v>304.22000000000003</v>
      </c>
      <c r="AA76" s="73">
        <v>543510</v>
      </c>
      <c r="AC76" s="90">
        <v>771455</v>
      </c>
      <c r="AF76" s="90">
        <v>287106.34000000003</v>
      </c>
      <c r="AG76" s="90">
        <v>65888.81</v>
      </c>
      <c r="AJ76" s="90">
        <v>500</v>
      </c>
      <c r="AK76" s="72">
        <f t="shared" si="7"/>
        <v>351135.15</v>
      </c>
      <c r="AL76" s="50">
        <f t="shared" si="8"/>
        <v>42100.35</v>
      </c>
      <c r="AM76" s="51">
        <f t="shared" si="9"/>
        <v>309034.80000000005</v>
      </c>
      <c r="AN76" s="48">
        <f t="shared" si="10"/>
        <v>1287146.95</v>
      </c>
      <c r="AO76" s="47">
        <f t="shared" si="11"/>
        <v>1124950.1500000001</v>
      </c>
      <c r="AP76" s="56">
        <f t="shared" si="12"/>
        <v>162196.79999999981</v>
      </c>
    </row>
    <row r="77" spans="1:42" ht="15" thickBot="1" x14ac:dyDescent="0.25">
      <c r="A77" s="38" t="s">
        <v>391</v>
      </c>
      <c r="B77" s="38" t="s">
        <v>392</v>
      </c>
      <c r="C77" s="63">
        <v>2349</v>
      </c>
      <c r="D77" s="64" t="s">
        <v>756</v>
      </c>
      <c r="E77" s="252" t="s">
        <v>2872</v>
      </c>
      <c r="F77" s="89">
        <v>531181.77</v>
      </c>
      <c r="G77" s="89">
        <v>0</v>
      </c>
      <c r="H77" s="89">
        <v>29064.55</v>
      </c>
      <c r="K77" s="252">
        <v>1110697.54</v>
      </c>
      <c r="L77" s="252">
        <v>94387.94</v>
      </c>
      <c r="O77" s="232">
        <v>1150</v>
      </c>
      <c r="P77" s="232">
        <v>41695.71</v>
      </c>
      <c r="Q77" s="232">
        <v>93270</v>
      </c>
      <c r="R77" s="232">
        <v>919.99</v>
      </c>
      <c r="U77" s="252">
        <v>1250</v>
      </c>
      <c r="V77" s="252">
        <v>2052419.41</v>
      </c>
      <c r="W77" s="73">
        <v>989194.39</v>
      </c>
      <c r="X77" s="73">
        <v>112750</v>
      </c>
      <c r="Y77" s="73">
        <v>480.78</v>
      </c>
      <c r="AA77" s="73">
        <v>1084664</v>
      </c>
      <c r="AC77" s="90">
        <v>1492509</v>
      </c>
      <c r="AF77" s="90">
        <v>456228.32</v>
      </c>
      <c r="AG77" s="90">
        <v>16615.21</v>
      </c>
      <c r="AK77" s="72">
        <f t="shared" si="7"/>
        <v>560246.32000000007</v>
      </c>
      <c r="AL77" s="50">
        <f t="shared" si="8"/>
        <v>137035.69999999998</v>
      </c>
      <c r="AM77" s="51">
        <f t="shared" si="9"/>
        <v>423210.62000000011</v>
      </c>
      <c r="AN77" s="48">
        <f t="shared" si="10"/>
        <v>2187089.17</v>
      </c>
      <c r="AO77" s="47">
        <f t="shared" si="11"/>
        <v>1965352.53</v>
      </c>
      <c r="AP77" s="56">
        <f t="shared" si="12"/>
        <v>221736.6399999999</v>
      </c>
    </row>
    <row r="78" spans="1:42" ht="15" thickBot="1" x14ac:dyDescent="0.25">
      <c r="A78" s="38" t="s">
        <v>391</v>
      </c>
      <c r="B78" s="38" t="s">
        <v>392</v>
      </c>
      <c r="C78" s="63">
        <v>2942</v>
      </c>
      <c r="D78" s="64" t="s">
        <v>757</v>
      </c>
      <c r="E78" s="252" t="s">
        <v>2873</v>
      </c>
      <c r="F78" s="89">
        <v>560432.51</v>
      </c>
      <c r="G78" s="89">
        <v>0</v>
      </c>
      <c r="H78" s="89">
        <v>10283.49</v>
      </c>
      <c r="K78" s="252">
        <v>295973.8</v>
      </c>
      <c r="L78" s="252">
        <v>-61564.22</v>
      </c>
      <c r="O78" s="232">
        <v>500</v>
      </c>
      <c r="P78" s="232">
        <v>51782.63</v>
      </c>
      <c r="Q78" s="232">
        <v>111940</v>
      </c>
      <c r="R78" s="232">
        <v>32.36</v>
      </c>
      <c r="U78" s="252">
        <v>72500</v>
      </c>
      <c r="V78" s="252">
        <v>2038156.59</v>
      </c>
      <c r="W78" s="73">
        <v>852629.84</v>
      </c>
      <c r="X78" s="73">
        <v>20140</v>
      </c>
      <c r="Y78" s="73">
        <v>505.19</v>
      </c>
      <c r="AA78" s="73">
        <v>284800</v>
      </c>
      <c r="AB78" s="73">
        <v>50000</v>
      </c>
      <c r="AC78" s="90">
        <v>660865</v>
      </c>
      <c r="AF78" s="90">
        <v>426352.03</v>
      </c>
      <c r="AG78" s="90">
        <v>39692.639999999999</v>
      </c>
      <c r="AJ78" s="90">
        <v>52100</v>
      </c>
      <c r="AK78" s="72">
        <f t="shared" si="7"/>
        <v>570716</v>
      </c>
      <c r="AL78" s="50">
        <f t="shared" si="8"/>
        <v>164254.99</v>
      </c>
      <c r="AM78" s="51">
        <f t="shared" si="9"/>
        <v>406461.01</v>
      </c>
      <c r="AN78" s="48">
        <f t="shared" si="10"/>
        <v>1208075.0299999998</v>
      </c>
      <c r="AO78" s="47">
        <f t="shared" si="11"/>
        <v>1179009.67</v>
      </c>
      <c r="AP78" s="56">
        <f t="shared" si="12"/>
        <v>29065.35999999987</v>
      </c>
    </row>
    <row r="79" spans="1:42" ht="15" thickBot="1" x14ac:dyDescent="0.25">
      <c r="A79" s="38" t="s">
        <v>391</v>
      </c>
      <c r="B79" s="38" t="s">
        <v>392</v>
      </c>
      <c r="C79" s="63">
        <v>2523</v>
      </c>
      <c r="D79" s="64" t="s">
        <v>758</v>
      </c>
      <c r="E79" s="252" t="s">
        <v>2874</v>
      </c>
      <c r="F79" s="89">
        <v>866088.08</v>
      </c>
      <c r="G79" s="89">
        <v>0</v>
      </c>
      <c r="H79" s="89">
        <v>28480.33</v>
      </c>
      <c r="K79" s="252">
        <v>810829.84</v>
      </c>
      <c r="L79" s="252">
        <v>-115.18</v>
      </c>
      <c r="P79" s="232">
        <v>61969.120000000003</v>
      </c>
      <c r="R79" s="232">
        <v>2519.7600000000002</v>
      </c>
      <c r="U79" s="252">
        <v>6480</v>
      </c>
      <c r="V79" s="252">
        <v>2089445.48</v>
      </c>
      <c r="W79" s="73">
        <v>725080.98</v>
      </c>
      <c r="X79" s="73">
        <v>75830</v>
      </c>
      <c r="Y79" s="73">
        <v>1097.5899999999999</v>
      </c>
      <c r="AA79" s="73">
        <v>854610.5</v>
      </c>
      <c r="AB79" s="73">
        <v>4520</v>
      </c>
      <c r="AC79" s="90">
        <v>1030555.5</v>
      </c>
      <c r="AF79" s="90">
        <v>183996.38</v>
      </c>
      <c r="AG79" s="90">
        <v>96890.64</v>
      </c>
      <c r="AH79" s="90">
        <v>26247</v>
      </c>
      <c r="AK79" s="72">
        <f t="shared" si="7"/>
        <v>894568.40999999992</v>
      </c>
      <c r="AL79" s="50">
        <f t="shared" si="8"/>
        <v>64488.880000000005</v>
      </c>
      <c r="AM79" s="51">
        <f t="shared" si="9"/>
        <v>830079.52999999991</v>
      </c>
      <c r="AN79" s="48">
        <f t="shared" si="10"/>
        <v>1661139.0699999998</v>
      </c>
      <c r="AO79" s="47">
        <f t="shared" si="11"/>
        <v>1337689.5199999998</v>
      </c>
      <c r="AP79" s="56">
        <f t="shared" si="12"/>
        <v>323449.55000000005</v>
      </c>
    </row>
    <row r="80" spans="1:42" ht="15" thickBot="1" x14ac:dyDescent="0.25">
      <c r="A80" s="38" t="s">
        <v>391</v>
      </c>
      <c r="B80" s="38" t="s">
        <v>392</v>
      </c>
      <c r="C80" s="63">
        <v>4280</v>
      </c>
      <c r="D80" s="64" t="s">
        <v>759</v>
      </c>
      <c r="E80" s="252" t="s">
        <v>2875</v>
      </c>
      <c r="F80" s="89">
        <v>841022.82</v>
      </c>
      <c r="G80" s="89">
        <v>43712</v>
      </c>
      <c r="H80" s="89">
        <v>22193.27</v>
      </c>
      <c r="K80" s="252">
        <v>366824.87</v>
      </c>
      <c r="L80" s="252">
        <v>66704.13</v>
      </c>
      <c r="O80" s="232">
        <v>63113</v>
      </c>
      <c r="P80" s="232">
        <v>59400</v>
      </c>
      <c r="R80" s="232">
        <v>357</v>
      </c>
      <c r="V80" s="252">
        <v>1725194.64</v>
      </c>
      <c r="W80" s="73">
        <v>711573.43</v>
      </c>
      <c r="Y80" s="73">
        <v>1513.89</v>
      </c>
      <c r="AC80" s="90">
        <v>274120</v>
      </c>
      <c r="AE80" s="90">
        <v>6540</v>
      </c>
      <c r="AF80" s="90">
        <v>240556.06</v>
      </c>
      <c r="AG80" s="90">
        <v>116111.93</v>
      </c>
      <c r="AK80" s="72">
        <f t="shared" si="7"/>
        <v>906928.09</v>
      </c>
      <c r="AL80" s="50">
        <f t="shared" si="8"/>
        <v>122870</v>
      </c>
      <c r="AM80" s="51">
        <f t="shared" si="9"/>
        <v>784058.09</v>
      </c>
      <c r="AN80" s="48">
        <f t="shared" si="10"/>
        <v>713087.32000000007</v>
      </c>
      <c r="AO80" s="47">
        <f t="shared" si="11"/>
        <v>637327.99</v>
      </c>
      <c r="AP80" s="56">
        <f t="shared" si="12"/>
        <v>75759.330000000075</v>
      </c>
    </row>
    <row r="81" spans="1:42" ht="15" thickBot="1" x14ac:dyDescent="0.25">
      <c r="A81" s="38" t="s">
        <v>391</v>
      </c>
      <c r="B81" s="38" t="s">
        <v>392</v>
      </c>
      <c r="C81" s="63">
        <v>2682</v>
      </c>
      <c r="D81" s="64" t="s">
        <v>760</v>
      </c>
      <c r="E81" s="252" t="s">
        <v>2876</v>
      </c>
      <c r="F81" s="89">
        <v>796992.27</v>
      </c>
      <c r="G81" s="89">
        <v>0</v>
      </c>
      <c r="H81" s="89">
        <v>21684.22</v>
      </c>
      <c r="K81" s="252">
        <v>-700006.58</v>
      </c>
      <c r="L81" s="252">
        <v>-135587.07999999999</v>
      </c>
      <c r="O81" s="232">
        <v>0</v>
      </c>
      <c r="P81" s="232">
        <v>35658.449999999997</v>
      </c>
      <c r="R81" s="232">
        <v>8.9700000000000006</v>
      </c>
      <c r="U81" s="252">
        <v>46200</v>
      </c>
      <c r="V81" s="252">
        <v>613262.28</v>
      </c>
      <c r="W81" s="73">
        <v>697160.46</v>
      </c>
      <c r="X81" s="73">
        <v>118970</v>
      </c>
      <c r="Y81" s="73">
        <v>931.54</v>
      </c>
      <c r="AA81" s="73">
        <v>378270</v>
      </c>
      <c r="AB81" s="73">
        <v>30</v>
      </c>
      <c r="AC81" s="90">
        <v>630370</v>
      </c>
      <c r="AF81" s="90">
        <v>226195.09</v>
      </c>
      <c r="AG81" s="90">
        <v>29848.799999999999</v>
      </c>
      <c r="AJ81" s="90">
        <v>500</v>
      </c>
      <c r="AK81" s="72">
        <f t="shared" si="7"/>
        <v>818676.49</v>
      </c>
      <c r="AL81" s="50">
        <f t="shared" si="8"/>
        <v>35667.42</v>
      </c>
      <c r="AM81" s="51">
        <f t="shared" si="9"/>
        <v>783009.07</v>
      </c>
      <c r="AN81" s="48">
        <f t="shared" si="10"/>
        <v>1195362</v>
      </c>
      <c r="AO81" s="47">
        <f t="shared" si="11"/>
        <v>886913.89</v>
      </c>
      <c r="AP81" s="56">
        <f t="shared" si="12"/>
        <v>308448.11</v>
      </c>
    </row>
    <row r="82" spans="1:42" ht="15" thickBot="1" x14ac:dyDescent="0.25">
      <c r="A82" s="38" t="s">
        <v>391</v>
      </c>
      <c r="B82" s="38" t="s">
        <v>392</v>
      </c>
      <c r="C82" s="63">
        <v>742</v>
      </c>
      <c r="D82" s="64" t="s">
        <v>761</v>
      </c>
      <c r="E82" s="252" t="s">
        <v>2877</v>
      </c>
      <c r="F82" s="89">
        <v>240828.25</v>
      </c>
      <c r="G82" s="89">
        <v>0</v>
      </c>
      <c r="H82" s="89">
        <v>21287.4</v>
      </c>
      <c r="K82" s="252">
        <v>200369.21</v>
      </c>
      <c r="L82" s="252">
        <v>63542.25</v>
      </c>
      <c r="O82" s="232">
        <v>0</v>
      </c>
      <c r="P82" s="232">
        <v>24894.03</v>
      </c>
      <c r="Q82" s="232">
        <v>11000</v>
      </c>
      <c r="R82" s="232">
        <v>18.010000000000002</v>
      </c>
      <c r="U82" s="252">
        <v>-22552</v>
      </c>
      <c r="V82" s="252">
        <v>788047.76</v>
      </c>
      <c r="W82" s="73">
        <v>666057.09</v>
      </c>
      <c r="Y82" s="73">
        <v>435.16</v>
      </c>
      <c r="AA82" s="73">
        <v>420240</v>
      </c>
      <c r="AB82" s="73">
        <v>50030</v>
      </c>
      <c r="AC82" s="90">
        <v>682745</v>
      </c>
      <c r="AE82" s="90">
        <v>4080</v>
      </c>
      <c r="AF82" s="90">
        <v>372485.71</v>
      </c>
      <c r="AG82" s="90">
        <v>31590.63</v>
      </c>
      <c r="AJ82" s="90">
        <v>50500</v>
      </c>
      <c r="AK82" s="72">
        <f t="shared" si="7"/>
        <v>262115.65</v>
      </c>
      <c r="AL82" s="50">
        <f t="shared" si="8"/>
        <v>35912.04</v>
      </c>
      <c r="AM82" s="51">
        <f t="shared" si="9"/>
        <v>226203.61</v>
      </c>
      <c r="AN82" s="48">
        <f t="shared" si="10"/>
        <v>1136762.25</v>
      </c>
      <c r="AO82" s="47">
        <f t="shared" si="11"/>
        <v>1141401.3399999999</v>
      </c>
      <c r="AP82" s="56">
        <f t="shared" si="12"/>
        <v>-4639.089999999851</v>
      </c>
    </row>
    <row r="83" spans="1:42" ht="15" thickBot="1" x14ac:dyDescent="0.25">
      <c r="A83" s="38" t="s">
        <v>391</v>
      </c>
      <c r="B83" s="38" t="s">
        <v>392</v>
      </c>
      <c r="C83" s="63">
        <v>697</v>
      </c>
      <c r="D83" s="64" t="s">
        <v>762</v>
      </c>
      <c r="E83" s="252" t="s">
        <v>2878</v>
      </c>
      <c r="F83" s="89">
        <v>635332.85</v>
      </c>
      <c r="G83" s="89">
        <v>0</v>
      </c>
      <c r="H83" s="89">
        <v>36699.43</v>
      </c>
      <c r="K83" s="252">
        <v>288335.13</v>
      </c>
      <c r="L83" s="252">
        <v>79446.16</v>
      </c>
      <c r="O83" s="232">
        <v>66601</v>
      </c>
      <c r="P83" s="232">
        <v>26520.2</v>
      </c>
      <c r="R83" s="232">
        <v>3</v>
      </c>
      <c r="V83" s="252">
        <v>123193.16</v>
      </c>
      <c r="W83" s="73">
        <v>490729.9</v>
      </c>
      <c r="X83" s="73">
        <v>51150</v>
      </c>
      <c r="Y83" s="73">
        <v>829.42</v>
      </c>
      <c r="AA83" s="73">
        <v>645460.80000000005</v>
      </c>
      <c r="AB83" s="73">
        <v>1980</v>
      </c>
      <c r="AC83" s="90">
        <v>801405.8</v>
      </c>
      <c r="AF83" s="90">
        <v>155814.12</v>
      </c>
      <c r="AG83" s="90">
        <v>32806.32</v>
      </c>
      <c r="AK83" s="72">
        <f t="shared" si="7"/>
        <v>672032.28</v>
      </c>
      <c r="AL83" s="50">
        <f t="shared" si="8"/>
        <v>93124.2</v>
      </c>
      <c r="AM83" s="51">
        <f t="shared" si="9"/>
        <v>578908.08000000007</v>
      </c>
      <c r="AN83" s="48">
        <f t="shared" si="10"/>
        <v>1190150.1200000001</v>
      </c>
      <c r="AO83" s="47">
        <f t="shared" si="11"/>
        <v>990026.23999999999</v>
      </c>
      <c r="AP83" s="56">
        <f t="shared" si="12"/>
        <v>200123.88000000012</v>
      </c>
    </row>
    <row r="84" spans="1:42" ht="15" thickBot="1" x14ac:dyDescent="0.25">
      <c r="A84" s="38" t="s">
        <v>391</v>
      </c>
      <c r="B84" s="38" t="s">
        <v>392</v>
      </c>
      <c r="C84" s="63">
        <v>783</v>
      </c>
      <c r="D84" s="64" t="s">
        <v>763</v>
      </c>
      <c r="E84" s="252" t="s">
        <v>2923</v>
      </c>
      <c r="F84" s="89">
        <v>580979.19999999995</v>
      </c>
      <c r="G84" s="89">
        <v>0</v>
      </c>
      <c r="H84" s="89">
        <v>45645.51</v>
      </c>
      <c r="K84" s="252">
        <v>324294.44</v>
      </c>
      <c r="L84" s="252">
        <v>14762.16</v>
      </c>
      <c r="O84" s="232">
        <v>0</v>
      </c>
      <c r="P84" s="232">
        <v>31337.34</v>
      </c>
      <c r="Q84" s="232">
        <v>73050</v>
      </c>
      <c r="R84" s="232">
        <v>10</v>
      </c>
      <c r="S84" s="252">
        <v>3960</v>
      </c>
      <c r="V84" s="252">
        <v>2101746.27</v>
      </c>
      <c r="W84" s="73">
        <v>630818.23</v>
      </c>
      <c r="X84" s="73">
        <v>2600</v>
      </c>
      <c r="Y84" s="73">
        <v>766.08</v>
      </c>
      <c r="AA84" s="73">
        <v>566044</v>
      </c>
      <c r="AB84" s="73">
        <v>240</v>
      </c>
      <c r="AC84" s="90">
        <v>816349</v>
      </c>
      <c r="AF84" s="90">
        <v>158255.01999999999</v>
      </c>
      <c r="AG84" s="90">
        <v>77842.64</v>
      </c>
      <c r="AJ84" s="90">
        <v>500</v>
      </c>
      <c r="AK84" s="72">
        <f t="shared" si="7"/>
        <v>626624.71</v>
      </c>
      <c r="AL84" s="50">
        <f t="shared" si="8"/>
        <v>104397.34</v>
      </c>
      <c r="AM84" s="51">
        <f t="shared" si="9"/>
        <v>522227.37</v>
      </c>
      <c r="AN84" s="48">
        <f t="shared" si="10"/>
        <v>1200468.31</v>
      </c>
      <c r="AO84" s="47">
        <f t="shared" si="11"/>
        <v>1052946.6599999999</v>
      </c>
      <c r="AP84" s="56">
        <f t="shared" si="12"/>
        <v>147521.65000000014</v>
      </c>
    </row>
    <row r="85" spans="1:42" ht="15" thickBot="1" x14ac:dyDescent="0.25">
      <c r="A85" s="38" t="s">
        <v>395</v>
      </c>
      <c r="B85" s="38" t="s">
        <v>396</v>
      </c>
      <c r="C85" s="63">
        <v>3757</v>
      </c>
      <c r="D85" s="64" t="s">
        <v>764</v>
      </c>
      <c r="E85" s="252" t="s">
        <v>2879</v>
      </c>
      <c r="F85" s="89">
        <v>738981.43</v>
      </c>
      <c r="G85" s="89">
        <v>0</v>
      </c>
      <c r="H85" s="89">
        <v>69336.210000000006</v>
      </c>
      <c r="K85" s="252">
        <v>1007160.61</v>
      </c>
      <c r="L85" s="252">
        <v>105562.97</v>
      </c>
      <c r="O85" s="232">
        <v>2700</v>
      </c>
      <c r="Q85" s="232">
        <v>21</v>
      </c>
      <c r="U85" s="252">
        <v>7552.44</v>
      </c>
      <c r="V85" s="252">
        <v>1047464</v>
      </c>
      <c r="W85" s="73">
        <v>1040324.27</v>
      </c>
      <c r="X85" s="73">
        <v>240900</v>
      </c>
      <c r="Y85" s="73">
        <v>862.04</v>
      </c>
      <c r="AA85" s="73">
        <v>844251.8</v>
      </c>
      <c r="AC85" s="90">
        <v>1126971.8</v>
      </c>
      <c r="AF85" s="90">
        <v>397455.86</v>
      </c>
      <c r="AG85" s="90">
        <v>88995.74</v>
      </c>
      <c r="AK85" s="72">
        <f t="shared" si="7"/>
        <v>808317.64</v>
      </c>
      <c r="AL85" s="50">
        <f t="shared" si="8"/>
        <v>2721</v>
      </c>
      <c r="AM85" s="51">
        <f t="shared" si="9"/>
        <v>805596.64</v>
      </c>
      <c r="AN85" s="48">
        <f t="shared" si="10"/>
        <v>2126338.1100000003</v>
      </c>
      <c r="AO85" s="47">
        <f t="shared" si="11"/>
        <v>1613423.4000000001</v>
      </c>
      <c r="AP85" s="56">
        <f t="shared" si="12"/>
        <v>512914.7100000002</v>
      </c>
    </row>
    <row r="86" spans="1:42" ht="15" thickBot="1" x14ac:dyDescent="0.25">
      <c r="A86" s="38" t="s">
        <v>395</v>
      </c>
      <c r="B86" s="38" t="s">
        <v>396</v>
      </c>
      <c r="C86" s="63">
        <v>7605</v>
      </c>
      <c r="D86" s="64" t="s">
        <v>765</v>
      </c>
      <c r="E86" s="252" t="s">
        <v>2880</v>
      </c>
      <c r="F86" s="89">
        <v>1308192.19</v>
      </c>
      <c r="G86" s="89">
        <v>0</v>
      </c>
      <c r="H86" s="89">
        <v>90835.83</v>
      </c>
      <c r="K86" s="252">
        <v>3688908.43</v>
      </c>
      <c r="L86" s="252">
        <v>318028.71999999997</v>
      </c>
      <c r="O86" s="232">
        <v>0</v>
      </c>
      <c r="Q86" s="232">
        <v>197100.9</v>
      </c>
      <c r="V86" s="252">
        <v>14214425</v>
      </c>
      <c r="W86" s="73">
        <v>2209130.92</v>
      </c>
      <c r="X86" s="73">
        <v>527097</v>
      </c>
      <c r="Y86" s="73">
        <v>1285.68</v>
      </c>
      <c r="AC86" s="90">
        <v>756279</v>
      </c>
      <c r="AD86" s="90">
        <v>132034</v>
      </c>
      <c r="AE86" s="90">
        <v>6863</v>
      </c>
      <c r="AF86" s="90">
        <v>1159414.67</v>
      </c>
      <c r="AG86" s="90">
        <v>290413.96000000002</v>
      </c>
      <c r="AJ86" s="90">
        <v>102800</v>
      </c>
      <c r="AK86" s="72">
        <f t="shared" si="7"/>
        <v>1399028.02</v>
      </c>
      <c r="AL86" s="50">
        <f t="shared" si="8"/>
        <v>197100.9</v>
      </c>
      <c r="AM86" s="51">
        <f t="shared" si="9"/>
        <v>1201927.1200000001</v>
      </c>
      <c r="AN86" s="48">
        <f t="shared" si="10"/>
        <v>2737513.6</v>
      </c>
      <c r="AO86" s="47">
        <f t="shared" si="11"/>
        <v>2447804.63</v>
      </c>
      <c r="AP86" s="56">
        <f t="shared" si="12"/>
        <v>289708.9700000002</v>
      </c>
    </row>
    <row r="87" spans="1:42" ht="15" thickBot="1" x14ac:dyDescent="0.25">
      <c r="A87" s="38" t="s">
        <v>395</v>
      </c>
      <c r="B87" s="38" t="s">
        <v>396</v>
      </c>
      <c r="C87" s="63">
        <v>7029</v>
      </c>
      <c r="D87" s="64" t="s">
        <v>766</v>
      </c>
      <c r="E87" s="252" t="s">
        <v>2881</v>
      </c>
      <c r="F87" s="89">
        <v>2585272.59</v>
      </c>
      <c r="H87" s="89">
        <v>112896.29</v>
      </c>
      <c r="K87" s="252">
        <v>1117427.03</v>
      </c>
      <c r="L87" s="252">
        <v>323695.51</v>
      </c>
      <c r="U87" s="252">
        <v>-3696</v>
      </c>
      <c r="V87" s="252">
        <v>1212550.31</v>
      </c>
      <c r="W87" s="73">
        <v>3622284.43</v>
      </c>
      <c r="X87" s="73">
        <v>167191</v>
      </c>
      <c r="Y87" s="73">
        <v>1256.55</v>
      </c>
      <c r="AA87" s="73">
        <v>1513736</v>
      </c>
      <c r="AC87" s="90">
        <v>2695601</v>
      </c>
      <c r="AF87" s="90">
        <v>412192.15</v>
      </c>
      <c r="AG87" s="90">
        <v>164960.85</v>
      </c>
      <c r="AK87" s="72">
        <f t="shared" si="7"/>
        <v>2698168.88</v>
      </c>
      <c r="AL87" s="50">
        <f t="shared" si="8"/>
        <v>0</v>
      </c>
      <c r="AM87" s="51">
        <f t="shared" si="9"/>
        <v>2698168.88</v>
      </c>
      <c r="AN87" s="48">
        <f t="shared" si="10"/>
        <v>5304467.9800000004</v>
      </c>
      <c r="AO87" s="47">
        <f t="shared" si="11"/>
        <v>3272754</v>
      </c>
      <c r="AP87" s="56">
        <f t="shared" si="12"/>
        <v>2031713.9800000004</v>
      </c>
    </row>
    <row r="88" spans="1:42" ht="15" thickBot="1" x14ac:dyDescent="0.25">
      <c r="A88" s="38" t="s">
        <v>395</v>
      </c>
      <c r="B88" s="38" t="s">
        <v>396</v>
      </c>
      <c r="C88" s="63">
        <v>4650</v>
      </c>
      <c r="D88" s="64" t="s">
        <v>767</v>
      </c>
      <c r="E88" s="252" t="s">
        <v>2882</v>
      </c>
      <c r="F88" s="89">
        <v>966545.97</v>
      </c>
      <c r="G88" s="89">
        <v>0.6</v>
      </c>
      <c r="H88" s="89">
        <v>103791.96</v>
      </c>
      <c r="K88" s="252">
        <v>3297058.74</v>
      </c>
      <c r="L88" s="252">
        <v>154658.29</v>
      </c>
      <c r="Q88" s="232">
        <v>259079</v>
      </c>
      <c r="U88" s="252">
        <v>225567.45</v>
      </c>
      <c r="V88" s="252">
        <v>1047464</v>
      </c>
      <c r="W88" s="73">
        <v>1216926.42</v>
      </c>
      <c r="X88" s="73">
        <v>120000</v>
      </c>
      <c r="Y88" s="73">
        <v>1075.6099999999999</v>
      </c>
      <c r="AA88" s="73">
        <v>1173208</v>
      </c>
      <c r="AC88" s="90">
        <v>1755348</v>
      </c>
      <c r="AF88" s="90">
        <v>194491.33</v>
      </c>
      <c r="AG88" s="90">
        <v>182335.69</v>
      </c>
      <c r="AJ88" s="90">
        <v>69197</v>
      </c>
      <c r="AK88" s="72">
        <f t="shared" si="7"/>
        <v>1070338.53</v>
      </c>
      <c r="AL88" s="50">
        <f t="shared" si="8"/>
        <v>259079</v>
      </c>
      <c r="AM88" s="51">
        <f t="shared" si="9"/>
        <v>811259.53</v>
      </c>
      <c r="AN88" s="48">
        <f t="shared" si="10"/>
        <v>2511210.0300000003</v>
      </c>
      <c r="AO88" s="47">
        <f t="shared" si="11"/>
        <v>2201372.02</v>
      </c>
      <c r="AP88" s="56">
        <f t="shared" si="12"/>
        <v>309838.01000000024</v>
      </c>
    </row>
    <row r="89" spans="1:42" ht="15" thickBot="1" x14ac:dyDescent="0.25">
      <c r="A89" s="38" t="s">
        <v>395</v>
      </c>
      <c r="B89" s="38" t="s">
        <v>396</v>
      </c>
      <c r="C89" s="63">
        <v>3899</v>
      </c>
      <c r="D89" s="64" t="s">
        <v>768</v>
      </c>
      <c r="E89" s="252" t="s">
        <v>2883</v>
      </c>
      <c r="F89" s="89">
        <v>675435.36</v>
      </c>
      <c r="G89" s="89">
        <v>0</v>
      </c>
      <c r="H89" s="89">
        <v>401720.32000000001</v>
      </c>
      <c r="K89" s="252">
        <v>1802528.92</v>
      </c>
      <c r="L89" s="252">
        <v>314315.06</v>
      </c>
      <c r="O89" s="232">
        <v>0</v>
      </c>
      <c r="S89" s="252">
        <v>124684</v>
      </c>
      <c r="V89" s="252">
        <v>2617329.11</v>
      </c>
      <c r="W89" s="73">
        <v>1123499.6000000001</v>
      </c>
      <c r="X89" s="73">
        <v>228787</v>
      </c>
      <c r="Y89" s="73">
        <v>494.33</v>
      </c>
      <c r="AA89" s="73">
        <v>696960</v>
      </c>
      <c r="AC89" s="90">
        <v>1157411</v>
      </c>
      <c r="AE89" s="90">
        <v>3650</v>
      </c>
      <c r="AF89" s="90">
        <v>296526.63</v>
      </c>
      <c r="AG89" s="90">
        <v>154962.23000000001</v>
      </c>
      <c r="AK89" s="72">
        <f t="shared" si="7"/>
        <v>1077155.68</v>
      </c>
      <c r="AL89" s="50">
        <f t="shared" si="8"/>
        <v>0</v>
      </c>
      <c r="AM89" s="51">
        <f t="shared" si="9"/>
        <v>1077155.68</v>
      </c>
      <c r="AN89" s="48">
        <f t="shared" si="10"/>
        <v>2049740.9300000002</v>
      </c>
      <c r="AO89" s="47">
        <f t="shared" si="11"/>
        <v>1612549.8599999999</v>
      </c>
      <c r="AP89" s="56">
        <f t="shared" si="12"/>
        <v>437191.0700000003</v>
      </c>
    </row>
    <row r="90" spans="1:42" ht="15" thickBot="1" x14ac:dyDescent="0.25">
      <c r="A90" s="38" t="s">
        <v>395</v>
      </c>
      <c r="B90" s="38" t="s">
        <v>396</v>
      </c>
      <c r="C90" s="63">
        <v>1800</v>
      </c>
      <c r="D90" s="64" t="s">
        <v>769</v>
      </c>
      <c r="E90" s="252" t="s">
        <v>2884</v>
      </c>
      <c r="F90" s="89">
        <v>304899.44</v>
      </c>
      <c r="G90" s="89">
        <v>27359.25</v>
      </c>
      <c r="H90" s="89">
        <v>46816.27</v>
      </c>
      <c r="K90" s="252">
        <v>513420.88</v>
      </c>
      <c r="L90" s="252">
        <v>81785.240000000005</v>
      </c>
      <c r="O90" s="232">
        <v>229450</v>
      </c>
      <c r="T90" s="252">
        <v>-472911.46</v>
      </c>
      <c r="U90" s="252">
        <v>1814.86</v>
      </c>
      <c r="V90" s="252">
        <v>1047464</v>
      </c>
      <c r="W90" s="73">
        <v>796707.2</v>
      </c>
      <c r="Y90" s="73">
        <v>273.27999999999997</v>
      </c>
      <c r="AA90" s="73">
        <v>396620</v>
      </c>
      <c r="AC90" s="90">
        <v>623210</v>
      </c>
      <c r="AF90" s="90">
        <v>353627.04</v>
      </c>
      <c r="AG90" s="90">
        <v>42220.76</v>
      </c>
      <c r="AK90" s="72">
        <f t="shared" si="7"/>
        <v>379074.96</v>
      </c>
      <c r="AL90" s="50">
        <f t="shared" si="8"/>
        <v>229450</v>
      </c>
      <c r="AM90" s="51">
        <f t="shared" si="9"/>
        <v>149624.96000000002</v>
      </c>
      <c r="AN90" s="48">
        <f t="shared" si="10"/>
        <v>1193600.48</v>
      </c>
      <c r="AO90" s="47">
        <f t="shared" si="11"/>
        <v>1019057.8</v>
      </c>
      <c r="AP90" s="56">
        <f t="shared" si="12"/>
        <v>174542.67999999993</v>
      </c>
    </row>
    <row r="91" spans="1:42" ht="15" thickBot="1" x14ac:dyDescent="0.25">
      <c r="A91" s="38" t="s">
        <v>395</v>
      </c>
      <c r="B91" s="38" t="s">
        <v>396</v>
      </c>
      <c r="C91" s="63">
        <v>5876</v>
      </c>
      <c r="D91" s="64" t="s">
        <v>770</v>
      </c>
      <c r="E91" s="252" t="s">
        <v>2885</v>
      </c>
      <c r="F91" s="89">
        <v>781481</v>
      </c>
      <c r="G91" s="89">
        <v>0</v>
      </c>
      <c r="H91" s="89">
        <v>361221.41</v>
      </c>
      <c r="K91" s="252">
        <v>8571124.4800000004</v>
      </c>
      <c r="L91" s="252">
        <v>174798.01</v>
      </c>
      <c r="O91" s="232">
        <v>21000</v>
      </c>
      <c r="P91" s="232">
        <v>46425</v>
      </c>
      <c r="Q91" s="232">
        <v>231481</v>
      </c>
      <c r="R91" s="232">
        <v>0.27</v>
      </c>
      <c r="U91" s="252">
        <v>-30000</v>
      </c>
      <c r="V91" s="252">
        <v>1215671.21</v>
      </c>
      <c r="W91" s="73">
        <v>1760534.15</v>
      </c>
      <c r="Y91" s="73">
        <v>921.96</v>
      </c>
      <c r="AA91" s="73">
        <v>1265200</v>
      </c>
      <c r="AC91" s="90">
        <v>2203070</v>
      </c>
      <c r="AF91" s="90">
        <v>284741.37</v>
      </c>
      <c r="AG91" s="90">
        <v>249677.43</v>
      </c>
      <c r="AJ91" s="90">
        <v>0</v>
      </c>
      <c r="AK91" s="72">
        <f t="shared" si="7"/>
        <v>1142702.4099999999</v>
      </c>
      <c r="AL91" s="50">
        <f t="shared" si="8"/>
        <v>298906.27</v>
      </c>
      <c r="AM91" s="51">
        <f t="shared" si="9"/>
        <v>843796.1399999999</v>
      </c>
      <c r="AN91" s="48">
        <f t="shared" si="10"/>
        <v>3026656.11</v>
      </c>
      <c r="AO91" s="47">
        <f t="shared" si="11"/>
        <v>2737488.8000000003</v>
      </c>
      <c r="AP91" s="56">
        <f t="shared" si="12"/>
        <v>289167.30999999959</v>
      </c>
    </row>
    <row r="92" spans="1:42" ht="15" thickBot="1" x14ac:dyDescent="0.25">
      <c r="A92" s="38" t="s">
        <v>395</v>
      </c>
      <c r="B92" s="38" t="s">
        <v>396</v>
      </c>
      <c r="C92" s="63">
        <v>1689</v>
      </c>
      <c r="D92" s="64" t="s">
        <v>771</v>
      </c>
      <c r="E92" s="252" t="s">
        <v>2886</v>
      </c>
      <c r="F92" s="89">
        <v>353211.5</v>
      </c>
      <c r="G92" s="89">
        <v>2220</v>
      </c>
      <c r="H92" s="89">
        <v>42685.89</v>
      </c>
      <c r="K92" s="252">
        <v>1134710.0900000001</v>
      </c>
      <c r="L92" s="252">
        <v>80280.03</v>
      </c>
      <c r="O92" s="232">
        <v>32545</v>
      </c>
      <c r="P92" s="232">
        <v>21384.26</v>
      </c>
      <c r="Q92" s="232">
        <v>18</v>
      </c>
      <c r="R92" s="232">
        <v>18.64</v>
      </c>
      <c r="S92" s="252">
        <v>23615</v>
      </c>
      <c r="T92" s="252">
        <v>-134642.35</v>
      </c>
      <c r="U92" s="252">
        <v>-138294.18</v>
      </c>
      <c r="V92" s="252">
        <v>1849378.08</v>
      </c>
      <c r="W92" s="73">
        <v>428028.06</v>
      </c>
      <c r="X92" s="73">
        <v>101050</v>
      </c>
      <c r="AA92" s="73">
        <v>970320</v>
      </c>
      <c r="AC92" s="90">
        <v>1166300</v>
      </c>
      <c r="AD92" s="90">
        <v>4020</v>
      </c>
      <c r="AF92" s="90">
        <v>157061.88</v>
      </c>
      <c r="AG92" s="90">
        <v>123090.35</v>
      </c>
      <c r="AI92" s="90">
        <v>4810</v>
      </c>
      <c r="AK92" s="72">
        <f t="shared" si="7"/>
        <v>398117.39</v>
      </c>
      <c r="AL92" s="50">
        <f t="shared" si="8"/>
        <v>53965.899999999994</v>
      </c>
      <c r="AM92" s="51">
        <f t="shared" si="9"/>
        <v>344151.49</v>
      </c>
      <c r="AN92" s="48">
        <f t="shared" si="10"/>
        <v>1499398.06</v>
      </c>
      <c r="AO92" s="47">
        <f t="shared" si="11"/>
        <v>1455282.23</v>
      </c>
      <c r="AP92" s="56">
        <f t="shared" si="12"/>
        <v>44115.830000000075</v>
      </c>
    </row>
    <row r="93" spans="1:42" ht="15" thickBot="1" x14ac:dyDescent="0.25">
      <c r="A93" s="38" t="s">
        <v>395</v>
      </c>
      <c r="B93" s="38" t="s">
        <v>396</v>
      </c>
      <c r="C93" s="63">
        <v>3572</v>
      </c>
      <c r="D93" s="64" t="s">
        <v>772</v>
      </c>
      <c r="E93" s="252" t="s">
        <v>2887</v>
      </c>
      <c r="F93" s="89">
        <v>1129212.92</v>
      </c>
      <c r="G93" s="89">
        <v>50089.5</v>
      </c>
      <c r="H93" s="89">
        <v>56566.51</v>
      </c>
      <c r="K93" s="252">
        <v>1354695.93</v>
      </c>
      <c r="L93" s="252">
        <v>141317.42000000001</v>
      </c>
      <c r="O93" s="232">
        <v>201600</v>
      </c>
      <c r="R93" s="232">
        <v>330.56</v>
      </c>
      <c r="U93" s="252">
        <v>213771.6</v>
      </c>
      <c r="V93" s="252">
        <v>281440</v>
      </c>
      <c r="W93" s="73">
        <v>1315473.56</v>
      </c>
      <c r="Y93" s="73">
        <v>1.02</v>
      </c>
      <c r="AC93" s="90">
        <v>526710</v>
      </c>
      <c r="AE93" s="90">
        <v>480</v>
      </c>
      <c r="AF93" s="90">
        <v>254984.67</v>
      </c>
      <c r="AG93" s="90">
        <v>208023.85</v>
      </c>
      <c r="AK93" s="72">
        <f t="shared" si="7"/>
        <v>1235868.93</v>
      </c>
      <c r="AL93" s="50">
        <f t="shared" si="8"/>
        <v>201930.56</v>
      </c>
      <c r="AM93" s="51">
        <f t="shared" si="9"/>
        <v>1033938.3699999999</v>
      </c>
      <c r="AN93" s="48">
        <f t="shared" si="10"/>
        <v>1315474.58</v>
      </c>
      <c r="AO93" s="47">
        <f t="shared" si="11"/>
        <v>990198.52</v>
      </c>
      <c r="AP93" s="56">
        <f t="shared" si="12"/>
        <v>325276.06000000006</v>
      </c>
    </row>
    <row r="94" spans="1:42" ht="15" thickBot="1" x14ac:dyDescent="0.25">
      <c r="A94" s="38" t="s">
        <v>395</v>
      </c>
      <c r="B94" s="38" t="s">
        <v>396</v>
      </c>
      <c r="C94" s="63">
        <v>3222</v>
      </c>
      <c r="D94" s="64" t="s">
        <v>773</v>
      </c>
      <c r="E94" s="252" t="s">
        <v>2888</v>
      </c>
      <c r="F94" s="89">
        <v>421721.5</v>
      </c>
      <c r="G94" s="89">
        <v>0</v>
      </c>
      <c r="H94" s="89">
        <v>215097.57</v>
      </c>
      <c r="K94" s="252">
        <v>3288812.98</v>
      </c>
      <c r="L94" s="252">
        <v>428022.27</v>
      </c>
      <c r="U94" s="252">
        <v>728.72</v>
      </c>
      <c r="V94" s="252">
        <v>2812906.16</v>
      </c>
      <c r="W94" s="73">
        <v>891509.18</v>
      </c>
      <c r="Y94" s="73">
        <v>518.25</v>
      </c>
      <c r="AA94" s="73">
        <v>1119580</v>
      </c>
      <c r="AC94" s="90">
        <v>1415490</v>
      </c>
      <c r="AD94" s="90">
        <v>24000</v>
      </c>
      <c r="AF94" s="90">
        <v>312155.3</v>
      </c>
      <c r="AG94" s="90">
        <v>278358.95</v>
      </c>
      <c r="AK94" s="72">
        <f t="shared" si="7"/>
        <v>636819.07000000007</v>
      </c>
      <c r="AL94" s="50">
        <f t="shared" si="8"/>
        <v>0</v>
      </c>
      <c r="AM94" s="51">
        <f t="shared" si="9"/>
        <v>636819.07000000007</v>
      </c>
      <c r="AN94" s="48">
        <f t="shared" si="10"/>
        <v>2011607.4300000002</v>
      </c>
      <c r="AO94" s="47">
        <f t="shared" si="11"/>
        <v>2030004.25</v>
      </c>
      <c r="AP94" s="56">
        <f t="shared" si="12"/>
        <v>-18396.819999999832</v>
      </c>
    </row>
    <row r="95" spans="1:42" ht="15" thickBot="1" x14ac:dyDescent="0.25">
      <c r="A95" s="38" t="s">
        <v>395</v>
      </c>
      <c r="B95" s="38" t="s">
        <v>396</v>
      </c>
      <c r="C95" s="63">
        <v>3078</v>
      </c>
      <c r="D95" s="64" t="s">
        <v>774</v>
      </c>
      <c r="E95" s="252" t="s">
        <v>2889</v>
      </c>
      <c r="F95" s="89">
        <v>792995.5</v>
      </c>
      <c r="G95" s="89">
        <v>0</v>
      </c>
      <c r="H95" s="89">
        <v>12531.05</v>
      </c>
      <c r="K95" s="252">
        <v>-1005437.15</v>
      </c>
      <c r="L95" s="252">
        <v>-129581.73</v>
      </c>
      <c r="O95" s="232">
        <v>36170</v>
      </c>
      <c r="P95" s="232">
        <v>250</v>
      </c>
      <c r="Q95" s="232">
        <v>18395</v>
      </c>
      <c r="S95" s="252">
        <v>13108</v>
      </c>
      <c r="U95" s="252">
        <v>307300</v>
      </c>
      <c r="V95" s="252">
        <v>1047464</v>
      </c>
      <c r="W95" s="73">
        <v>837809.92</v>
      </c>
      <c r="X95" s="73">
        <v>110500</v>
      </c>
      <c r="Y95" s="73">
        <v>471.78</v>
      </c>
      <c r="AA95" s="73">
        <v>725440</v>
      </c>
      <c r="AC95" s="90">
        <v>1079630</v>
      </c>
      <c r="AF95" s="90">
        <v>239106.46</v>
      </c>
      <c r="AG95" s="90">
        <v>144305.48000000001</v>
      </c>
      <c r="AK95" s="72">
        <f t="shared" si="7"/>
        <v>805526.55</v>
      </c>
      <c r="AL95" s="50">
        <f t="shared" si="8"/>
        <v>54815</v>
      </c>
      <c r="AM95" s="51">
        <f t="shared" si="9"/>
        <v>750711.55</v>
      </c>
      <c r="AN95" s="48">
        <f t="shared" si="10"/>
        <v>1674221.7000000002</v>
      </c>
      <c r="AO95" s="47">
        <f t="shared" si="11"/>
        <v>1463041.94</v>
      </c>
      <c r="AP95" s="56">
        <f t="shared" si="12"/>
        <v>211179.76000000024</v>
      </c>
    </row>
    <row r="96" spans="1:42" ht="15" thickBot="1" x14ac:dyDescent="0.25">
      <c r="A96" s="38" t="s">
        <v>395</v>
      </c>
      <c r="B96" s="38" t="s">
        <v>396</v>
      </c>
      <c r="C96" s="63">
        <v>4264</v>
      </c>
      <c r="D96" s="64" t="s">
        <v>775</v>
      </c>
      <c r="E96" s="252" t="s">
        <v>2890</v>
      </c>
      <c r="F96" s="89">
        <v>597879.80000000005</v>
      </c>
      <c r="G96" s="89">
        <v>0</v>
      </c>
      <c r="H96" s="89">
        <v>18876.349999999999</v>
      </c>
      <c r="K96" s="252">
        <v>981318.58</v>
      </c>
      <c r="L96" s="252">
        <v>480384.52</v>
      </c>
      <c r="Q96" s="232">
        <v>23615</v>
      </c>
      <c r="V96" s="252">
        <v>1334838.29</v>
      </c>
      <c r="W96" s="73">
        <v>1357874.58</v>
      </c>
      <c r="X96" s="73">
        <v>109130</v>
      </c>
      <c r="Y96" s="73">
        <v>783.12</v>
      </c>
      <c r="AC96" s="90">
        <v>671760</v>
      </c>
      <c r="AD96" s="90">
        <v>4412</v>
      </c>
      <c r="AF96" s="90">
        <v>337395</v>
      </c>
      <c r="AG96" s="90">
        <v>130879.23</v>
      </c>
      <c r="AK96" s="72">
        <f t="shared" si="7"/>
        <v>616756.15</v>
      </c>
      <c r="AL96" s="50">
        <f t="shared" si="8"/>
        <v>23615</v>
      </c>
      <c r="AM96" s="51">
        <f t="shared" si="9"/>
        <v>593141.15</v>
      </c>
      <c r="AN96" s="48">
        <f t="shared" si="10"/>
        <v>1467787.7000000002</v>
      </c>
      <c r="AO96" s="47">
        <f t="shared" si="11"/>
        <v>1144446.23</v>
      </c>
      <c r="AP96" s="56">
        <f t="shared" si="12"/>
        <v>323341.4700000002</v>
      </c>
    </row>
    <row r="97" spans="1:42" ht="15" thickBot="1" x14ac:dyDescent="0.25">
      <c r="A97" s="38" t="s">
        <v>395</v>
      </c>
      <c r="B97" s="38" t="s">
        <v>396</v>
      </c>
      <c r="C97" s="63">
        <v>5763</v>
      </c>
      <c r="D97" s="64" t="s">
        <v>776</v>
      </c>
      <c r="E97" s="252" t="s">
        <v>2891</v>
      </c>
      <c r="F97" s="89">
        <v>230659.9</v>
      </c>
      <c r="G97" s="89">
        <v>320</v>
      </c>
      <c r="H97" s="89">
        <v>285045.59999999998</v>
      </c>
      <c r="K97" s="252">
        <v>1602498.14</v>
      </c>
      <c r="L97" s="252">
        <v>1197833.8400000001</v>
      </c>
      <c r="S97" s="252">
        <v>21851</v>
      </c>
      <c r="U97" s="252">
        <v>2612076.5099999998</v>
      </c>
      <c r="V97" s="252">
        <v>613325.81999999995</v>
      </c>
      <c r="W97" s="73">
        <v>991095.64</v>
      </c>
      <c r="X97" s="73">
        <v>180</v>
      </c>
      <c r="Z97" s="73">
        <v>843.57</v>
      </c>
      <c r="AA97" s="73">
        <v>402280</v>
      </c>
      <c r="AB97" s="73">
        <v>8622</v>
      </c>
      <c r="AC97" s="90">
        <v>988788</v>
      </c>
      <c r="AF97" s="90">
        <v>118056.57</v>
      </c>
      <c r="AG97" s="90">
        <v>104932.49</v>
      </c>
      <c r="AK97" s="72">
        <f t="shared" si="7"/>
        <v>516025.5</v>
      </c>
      <c r="AL97" s="50">
        <f t="shared" si="8"/>
        <v>0</v>
      </c>
      <c r="AM97" s="51">
        <f t="shared" si="9"/>
        <v>516025.5</v>
      </c>
      <c r="AN97" s="48">
        <f t="shared" si="10"/>
        <v>1403021.21</v>
      </c>
      <c r="AO97" s="47">
        <f t="shared" si="11"/>
        <v>1211777.06</v>
      </c>
      <c r="AP97" s="56">
        <f t="shared" si="12"/>
        <v>191244.14999999991</v>
      </c>
    </row>
    <row r="98" spans="1:42" ht="15" thickBot="1" x14ac:dyDescent="0.25">
      <c r="A98" s="38" t="s">
        <v>395</v>
      </c>
      <c r="B98" s="38" t="s">
        <v>396</v>
      </c>
      <c r="C98" s="63">
        <v>3934</v>
      </c>
      <c r="D98" s="64" t="s">
        <v>777</v>
      </c>
      <c r="E98" s="252" t="s">
        <v>2892</v>
      </c>
      <c r="F98" s="89">
        <v>1145135.3899999999</v>
      </c>
      <c r="G98" s="89">
        <v>0</v>
      </c>
      <c r="H98" s="89">
        <v>137464.04999999999</v>
      </c>
      <c r="K98" s="252">
        <v>996934.26</v>
      </c>
      <c r="L98" s="252">
        <v>-212695.13</v>
      </c>
      <c r="U98" s="252">
        <v>-2803.74</v>
      </c>
      <c r="V98" s="252">
        <v>1790978.12</v>
      </c>
      <c r="W98" s="73">
        <v>1310765.2</v>
      </c>
      <c r="Y98" s="73">
        <v>1288.68</v>
      </c>
      <c r="AA98" s="73">
        <v>1046401.6</v>
      </c>
      <c r="AC98" s="90">
        <v>1516601.6</v>
      </c>
      <c r="AE98" s="90">
        <v>13606</v>
      </c>
      <c r="AF98" s="90">
        <v>266362.27</v>
      </c>
      <c r="AG98" s="90">
        <v>118965.43</v>
      </c>
      <c r="AJ98" s="90">
        <v>8699.7000000000007</v>
      </c>
      <c r="AK98" s="72">
        <f t="shared" si="7"/>
        <v>1282599.44</v>
      </c>
      <c r="AL98" s="50">
        <f t="shared" si="8"/>
        <v>0</v>
      </c>
      <c r="AM98" s="51">
        <f t="shared" si="9"/>
        <v>1282599.44</v>
      </c>
      <c r="AN98" s="48">
        <f t="shared" si="10"/>
        <v>2358455.48</v>
      </c>
      <c r="AO98" s="47">
        <f t="shared" si="11"/>
        <v>1924235</v>
      </c>
      <c r="AP98" s="56">
        <f t="shared" si="12"/>
        <v>434220.48</v>
      </c>
    </row>
    <row r="99" spans="1:42" ht="15" thickBot="1" x14ac:dyDescent="0.25">
      <c r="A99" s="38" t="s">
        <v>395</v>
      </c>
      <c r="B99" s="38" t="s">
        <v>396</v>
      </c>
      <c r="C99" s="63">
        <v>5633</v>
      </c>
      <c r="D99" s="64" t="s">
        <v>778</v>
      </c>
      <c r="E99" s="252" t="s">
        <v>2893</v>
      </c>
      <c r="F99" s="89">
        <v>2240858.2999999998</v>
      </c>
      <c r="G99" s="89">
        <v>0</v>
      </c>
      <c r="H99" s="89">
        <v>98799.33</v>
      </c>
      <c r="K99" s="252">
        <v>4006777.94</v>
      </c>
      <c r="L99" s="252">
        <v>1142900.93</v>
      </c>
      <c r="O99" s="232">
        <v>0</v>
      </c>
      <c r="R99" s="232">
        <v>0</v>
      </c>
      <c r="S99" s="252">
        <v>164284</v>
      </c>
      <c r="V99" s="252">
        <v>1047464</v>
      </c>
      <c r="W99" s="73">
        <v>2611775.2000000002</v>
      </c>
      <c r="X99" s="73">
        <v>272513</v>
      </c>
      <c r="Y99" s="73">
        <v>4851.47</v>
      </c>
      <c r="AA99" s="73">
        <v>1097080</v>
      </c>
      <c r="AC99" s="90">
        <v>1662560</v>
      </c>
      <c r="AF99" s="90">
        <v>506069.75</v>
      </c>
      <c r="AG99" s="90">
        <v>473593.8</v>
      </c>
      <c r="AK99" s="72">
        <f t="shared" si="7"/>
        <v>2339657.63</v>
      </c>
      <c r="AL99" s="50">
        <f t="shared" si="8"/>
        <v>0</v>
      </c>
      <c r="AM99" s="51">
        <f t="shared" si="9"/>
        <v>2339657.63</v>
      </c>
      <c r="AN99" s="48">
        <f t="shared" si="10"/>
        <v>3986219.6700000004</v>
      </c>
      <c r="AO99" s="47">
        <f t="shared" si="11"/>
        <v>2642223.5499999998</v>
      </c>
      <c r="AP99" s="56">
        <f t="shared" si="12"/>
        <v>1343996.1200000006</v>
      </c>
    </row>
    <row r="100" spans="1:42" ht="15" thickBot="1" x14ac:dyDescent="0.25">
      <c r="A100" s="38" t="s">
        <v>395</v>
      </c>
      <c r="B100" s="38" t="s">
        <v>396</v>
      </c>
      <c r="C100" s="63">
        <v>3215</v>
      </c>
      <c r="D100" s="64" t="s">
        <v>779</v>
      </c>
      <c r="E100" s="252" t="s">
        <v>2894</v>
      </c>
      <c r="F100" s="89">
        <v>364125.53</v>
      </c>
      <c r="G100" s="89">
        <v>0</v>
      </c>
      <c r="H100" s="89">
        <v>110594.22</v>
      </c>
      <c r="K100" s="252">
        <v>1192656.6200000001</v>
      </c>
      <c r="L100" s="252">
        <v>117273.55</v>
      </c>
      <c r="O100" s="232">
        <v>12400</v>
      </c>
      <c r="Q100" s="232">
        <v>185191</v>
      </c>
      <c r="R100" s="232">
        <v>0</v>
      </c>
      <c r="S100" s="252">
        <v>151225</v>
      </c>
      <c r="U100" s="252">
        <v>209000</v>
      </c>
      <c r="V100" s="252">
        <v>1768225.65</v>
      </c>
      <c r="W100" s="73">
        <v>967915.07</v>
      </c>
      <c r="Y100" s="73">
        <v>374.69</v>
      </c>
      <c r="AC100" s="90">
        <v>414180</v>
      </c>
      <c r="AF100" s="90">
        <v>455798.53</v>
      </c>
      <c r="AG100" s="90">
        <v>107559.28</v>
      </c>
      <c r="AK100" s="72">
        <f t="shared" si="7"/>
        <v>474719.75</v>
      </c>
      <c r="AL100" s="50">
        <f t="shared" si="8"/>
        <v>197591</v>
      </c>
      <c r="AM100" s="51">
        <f t="shared" si="9"/>
        <v>277128.75</v>
      </c>
      <c r="AN100" s="48">
        <f t="shared" si="10"/>
        <v>968289.75999999989</v>
      </c>
      <c r="AO100" s="47">
        <f t="shared" si="11"/>
        <v>977537.81</v>
      </c>
      <c r="AP100" s="56">
        <f t="shared" si="12"/>
        <v>-9248.050000000163</v>
      </c>
    </row>
    <row r="101" spans="1:42" ht="15" thickBot="1" x14ac:dyDescent="0.25">
      <c r="A101" s="38" t="s">
        <v>395</v>
      </c>
      <c r="B101" s="38" t="s">
        <v>396</v>
      </c>
      <c r="C101" s="63">
        <v>4457</v>
      </c>
      <c r="D101" s="64" t="s">
        <v>780</v>
      </c>
      <c r="E101" s="252" t="s">
        <v>2924</v>
      </c>
      <c r="F101" s="89">
        <v>809022.29</v>
      </c>
      <c r="G101" s="89">
        <v>0</v>
      </c>
      <c r="H101" s="89">
        <v>50175.03</v>
      </c>
      <c r="K101" s="252">
        <v>846110.74</v>
      </c>
      <c r="L101" s="252">
        <v>97179.98</v>
      </c>
      <c r="U101" s="252">
        <v>20000</v>
      </c>
      <c r="V101" s="252">
        <v>1440650.38</v>
      </c>
      <c r="W101" s="73">
        <v>1135277.21</v>
      </c>
      <c r="X101" s="73">
        <v>226435</v>
      </c>
      <c r="Y101" s="73">
        <v>836.21</v>
      </c>
      <c r="AA101" s="73">
        <v>1421360</v>
      </c>
      <c r="AC101" s="90">
        <v>1886410</v>
      </c>
      <c r="AF101" s="90">
        <v>302990.89</v>
      </c>
      <c r="AG101" s="90">
        <v>171215.94</v>
      </c>
      <c r="AK101" s="72">
        <f t="shared" si="7"/>
        <v>859197.32000000007</v>
      </c>
      <c r="AL101" s="50">
        <f t="shared" si="8"/>
        <v>0</v>
      </c>
      <c r="AM101" s="51">
        <f t="shared" si="9"/>
        <v>859197.32000000007</v>
      </c>
      <c r="AN101" s="48">
        <f t="shared" si="10"/>
        <v>2783908.42</v>
      </c>
      <c r="AO101" s="47">
        <f t="shared" si="11"/>
        <v>2360616.83</v>
      </c>
      <c r="AP101" s="56">
        <f t="shared" si="12"/>
        <v>423291.58999999985</v>
      </c>
    </row>
    <row r="102" spans="1:42" ht="15" thickBot="1" x14ac:dyDescent="0.25">
      <c r="A102" s="38" t="s">
        <v>399</v>
      </c>
      <c r="B102" s="38" t="s">
        <v>400</v>
      </c>
      <c r="C102" s="63">
        <v>2578</v>
      </c>
      <c r="D102" s="64" t="s">
        <v>781</v>
      </c>
      <c r="E102" s="252" t="s">
        <v>2895</v>
      </c>
      <c r="F102" s="89">
        <v>599417.18000000005</v>
      </c>
      <c r="G102" s="89">
        <v>0</v>
      </c>
      <c r="H102" s="89">
        <v>15560.61</v>
      </c>
      <c r="K102" s="252">
        <v>1477559.63</v>
      </c>
      <c r="L102" s="252">
        <v>239810.17</v>
      </c>
      <c r="V102" s="252">
        <v>2439714</v>
      </c>
      <c r="W102" s="73">
        <v>732448.76</v>
      </c>
      <c r="X102" s="73">
        <v>40000</v>
      </c>
      <c r="Y102" s="73">
        <v>512.44000000000005</v>
      </c>
      <c r="AA102" s="73">
        <v>906110</v>
      </c>
      <c r="AB102" s="73">
        <v>3000</v>
      </c>
      <c r="AC102" s="90">
        <v>970640</v>
      </c>
      <c r="AF102" s="90">
        <v>242835.36</v>
      </c>
      <c r="AG102" s="90">
        <v>211415.18</v>
      </c>
      <c r="AK102" s="72">
        <f t="shared" si="7"/>
        <v>614977.79</v>
      </c>
      <c r="AL102" s="50">
        <f t="shared" si="8"/>
        <v>0</v>
      </c>
      <c r="AM102" s="51">
        <f t="shared" si="9"/>
        <v>614977.79</v>
      </c>
      <c r="AN102" s="48">
        <f t="shared" si="10"/>
        <v>1682071.2</v>
      </c>
      <c r="AO102" s="47">
        <f t="shared" si="11"/>
        <v>1424890.5399999998</v>
      </c>
      <c r="AP102" s="56">
        <f t="shared" si="12"/>
        <v>257180.66000000015</v>
      </c>
    </row>
    <row r="103" spans="1:42" ht="15" thickBot="1" x14ac:dyDescent="0.25">
      <c r="A103" s="38" t="s">
        <v>399</v>
      </c>
      <c r="B103" s="38" t="s">
        <v>400</v>
      </c>
      <c r="C103" s="63">
        <v>5205</v>
      </c>
      <c r="D103" s="64" t="s">
        <v>782</v>
      </c>
      <c r="E103" s="252" t="s">
        <v>2896</v>
      </c>
      <c r="F103" s="89">
        <v>405478.81</v>
      </c>
      <c r="G103" s="89">
        <v>0</v>
      </c>
      <c r="H103" s="89">
        <v>65044.92</v>
      </c>
      <c r="K103" s="252">
        <v>1063362.26</v>
      </c>
      <c r="L103" s="252">
        <v>119092.98</v>
      </c>
      <c r="Q103" s="232">
        <v>360</v>
      </c>
      <c r="R103" s="232">
        <v>1542.05</v>
      </c>
      <c r="U103" s="252">
        <v>-3050.56</v>
      </c>
      <c r="V103" s="252">
        <v>3137825</v>
      </c>
      <c r="W103" s="73">
        <v>915854.21</v>
      </c>
      <c r="Y103" s="73">
        <v>447.06</v>
      </c>
      <c r="AA103" s="73">
        <v>1305000</v>
      </c>
      <c r="AB103" s="73">
        <v>3000</v>
      </c>
      <c r="AC103" s="90">
        <v>1551100</v>
      </c>
      <c r="AD103" s="90">
        <v>2520</v>
      </c>
      <c r="AF103" s="90">
        <v>260244.81</v>
      </c>
      <c r="AG103" s="90">
        <v>157554.15</v>
      </c>
      <c r="AK103" s="72">
        <f t="shared" si="7"/>
        <v>470523.73</v>
      </c>
      <c r="AL103" s="50">
        <f t="shared" si="8"/>
        <v>1902.05</v>
      </c>
      <c r="AM103" s="51">
        <f t="shared" si="9"/>
        <v>468621.68</v>
      </c>
      <c r="AN103" s="48">
        <f t="shared" si="10"/>
        <v>2224301.27</v>
      </c>
      <c r="AO103" s="47">
        <f t="shared" si="11"/>
        <v>1971418.96</v>
      </c>
      <c r="AP103" s="56">
        <f t="shared" si="12"/>
        <v>252882.31000000006</v>
      </c>
    </row>
    <row r="104" spans="1:42" ht="15" thickBot="1" x14ac:dyDescent="0.25">
      <c r="A104" s="38" t="s">
        <v>399</v>
      </c>
      <c r="B104" s="38" t="s">
        <v>400</v>
      </c>
      <c r="C104" s="63">
        <v>2942</v>
      </c>
      <c r="D104" s="64" t="s">
        <v>783</v>
      </c>
      <c r="E104" s="252" t="s">
        <v>2900</v>
      </c>
      <c r="F104" s="89">
        <v>522888.85</v>
      </c>
      <c r="G104" s="89">
        <v>0</v>
      </c>
      <c r="H104" s="89">
        <v>77297.52</v>
      </c>
      <c r="K104" s="252">
        <v>589758.71999999997</v>
      </c>
      <c r="L104" s="252">
        <v>322654.98</v>
      </c>
      <c r="P104" s="232">
        <v>2350.73</v>
      </c>
      <c r="R104" s="232">
        <v>2045.48</v>
      </c>
      <c r="U104" s="252">
        <v>70153.490000000005</v>
      </c>
      <c r="V104" s="252">
        <v>2219622</v>
      </c>
      <c r="W104" s="73">
        <v>987905.56</v>
      </c>
      <c r="Y104" s="73">
        <v>546.77</v>
      </c>
      <c r="AA104" s="73">
        <v>748250</v>
      </c>
      <c r="AB104" s="73">
        <v>131178</v>
      </c>
      <c r="AC104" s="90">
        <v>1082450</v>
      </c>
      <c r="AF104" s="90">
        <v>394172.08</v>
      </c>
      <c r="AG104" s="90">
        <v>141267.84</v>
      </c>
      <c r="AJ104" s="90">
        <v>12779</v>
      </c>
      <c r="AK104" s="72">
        <f t="shared" si="7"/>
        <v>600186.37</v>
      </c>
      <c r="AL104" s="50">
        <f t="shared" si="8"/>
        <v>4396.21</v>
      </c>
      <c r="AM104" s="51">
        <f t="shared" si="9"/>
        <v>595790.16</v>
      </c>
      <c r="AN104" s="48">
        <f t="shared" si="10"/>
        <v>1867880.33</v>
      </c>
      <c r="AO104" s="47">
        <f t="shared" si="11"/>
        <v>1630668.9200000002</v>
      </c>
      <c r="AP104" s="56">
        <f t="shared" si="12"/>
        <v>237211.40999999992</v>
      </c>
    </row>
    <row r="105" spans="1:42" ht="15" thickBot="1" x14ac:dyDescent="0.25">
      <c r="A105" s="38" t="s">
        <v>399</v>
      </c>
      <c r="B105" s="38" t="s">
        <v>400</v>
      </c>
      <c r="C105" s="63">
        <v>3193</v>
      </c>
      <c r="D105" s="64" t="s">
        <v>784</v>
      </c>
      <c r="E105" s="252" t="s">
        <v>2902</v>
      </c>
      <c r="F105" s="89">
        <v>354961.85</v>
      </c>
      <c r="G105" s="89">
        <v>0</v>
      </c>
      <c r="H105" s="89">
        <v>15233.72</v>
      </c>
      <c r="K105" s="252">
        <v>912138.71</v>
      </c>
      <c r="L105" s="252">
        <v>273930.89</v>
      </c>
      <c r="P105" s="232">
        <v>17400</v>
      </c>
      <c r="R105" s="232">
        <v>34.85</v>
      </c>
      <c r="U105" s="252">
        <v>41256</v>
      </c>
      <c r="V105" s="252">
        <v>1687514</v>
      </c>
      <c r="W105" s="73">
        <v>859466.18</v>
      </c>
      <c r="Y105" s="73">
        <v>444.11</v>
      </c>
      <c r="AA105" s="73">
        <v>167110</v>
      </c>
      <c r="AB105" s="73">
        <v>5000</v>
      </c>
      <c r="AC105" s="90">
        <v>503126</v>
      </c>
      <c r="AD105" s="90">
        <v>5276</v>
      </c>
      <c r="AE105" s="90">
        <v>592</v>
      </c>
      <c r="AF105" s="90">
        <v>307506.86</v>
      </c>
      <c r="AG105" s="90">
        <v>121476.36</v>
      </c>
      <c r="AK105" s="72">
        <f t="shared" si="7"/>
        <v>370195.56999999995</v>
      </c>
      <c r="AL105" s="50">
        <f t="shared" si="8"/>
        <v>17434.849999999999</v>
      </c>
      <c r="AM105" s="51">
        <f t="shared" si="9"/>
        <v>352760.72</v>
      </c>
      <c r="AN105" s="48">
        <f t="shared" si="10"/>
        <v>1032020.29</v>
      </c>
      <c r="AO105" s="47">
        <f t="shared" si="11"/>
        <v>937977.22</v>
      </c>
      <c r="AP105" s="56">
        <f t="shared" si="12"/>
        <v>94043.070000000065</v>
      </c>
    </row>
    <row r="106" spans="1:42" ht="15" thickBot="1" x14ac:dyDescent="0.25">
      <c r="A106" s="38" t="s">
        <v>399</v>
      </c>
      <c r="B106" s="38" t="s">
        <v>400</v>
      </c>
      <c r="C106" s="63">
        <v>4152</v>
      </c>
      <c r="D106" s="64" t="s">
        <v>785</v>
      </c>
      <c r="E106" s="252" t="s">
        <v>2904</v>
      </c>
      <c r="F106" s="89">
        <v>601736.78</v>
      </c>
      <c r="G106" s="89">
        <v>0</v>
      </c>
      <c r="H106" s="89">
        <v>43113.62</v>
      </c>
      <c r="K106" s="252">
        <v>875218.97</v>
      </c>
      <c r="L106" s="252">
        <v>150288.62</v>
      </c>
      <c r="R106" s="232">
        <v>383.08</v>
      </c>
      <c r="U106" s="252">
        <v>79121.8</v>
      </c>
      <c r="V106" s="252">
        <v>4303318.3099999996</v>
      </c>
      <c r="W106" s="73">
        <v>1064446.73</v>
      </c>
      <c r="Y106" s="73">
        <v>962.01</v>
      </c>
      <c r="AA106" s="73">
        <v>1635892</v>
      </c>
      <c r="AC106" s="90">
        <v>2090932</v>
      </c>
      <c r="AF106" s="90">
        <v>483849.38</v>
      </c>
      <c r="AG106" s="90">
        <v>102106.88</v>
      </c>
      <c r="AK106" s="72">
        <f t="shared" si="7"/>
        <v>644850.4</v>
      </c>
      <c r="AL106" s="50">
        <f t="shared" si="8"/>
        <v>383.08</v>
      </c>
      <c r="AM106" s="51">
        <f t="shared" si="9"/>
        <v>644467.32000000007</v>
      </c>
      <c r="AN106" s="48">
        <f t="shared" si="10"/>
        <v>2701300.74</v>
      </c>
      <c r="AO106" s="47">
        <f t="shared" si="11"/>
        <v>2676888.2599999998</v>
      </c>
      <c r="AP106" s="56">
        <f t="shared" si="12"/>
        <v>24412.480000000447</v>
      </c>
    </row>
    <row r="107" spans="1:42" ht="15" thickBot="1" x14ac:dyDescent="0.25">
      <c r="A107" s="38" t="s">
        <v>403</v>
      </c>
      <c r="B107" s="38" t="s">
        <v>404</v>
      </c>
      <c r="C107" s="63">
        <v>4559</v>
      </c>
      <c r="D107" s="64" t="s">
        <v>786</v>
      </c>
      <c r="E107" s="252" t="s">
        <v>2905</v>
      </c>
      <c r="F107" s="89">
        <v>389285.85</v>
      </c>
      <c r="G107" s="89">
        <v>0</v>
      </c>
      <c r="H107" s="89">
        <v>20601.349999999999</v>
      </c>
      <c r="K107" s="252">
        <v>688969.35</v>
      </c>
      <c r="L107" s="252">
        <v>152570.59</v>
      </c>
      <c r="P107" s="232">
        <v>11078</v>
      </c>
      <c r="R107" s="232">
        <v>154</v>
      </c>
      <c r="U107" s="252">
        <v>10700</v>
      </c>
      <c r="V107" s="252">
        <v>2346487</v>
      </c>
      <c r="W107" s="73">
        <v>573121.16</v>
      </c>
      <c r="Y107" s="73">
        <v>503.6</v>
      </c>
      <c r="AA107" s="73">
        <v>941082.5</v>
      </c>
      <c r="AC107" s="90">
        <v>1085882.5</v>
      </c>
      <c r="AF107" s="90">
        <v>286262.96999999997</v>
      </c>
      <c r="AG107" s="90">
        <v>126861.8</v>
      </c>
      <c r="AK107" s="72">
        <f t="shared" si="7"/>
        <v>409887.19999999995</v>
      </c>
      <c r="AL107" s="50">
        <f t="shared" si="8"/>
        <v>11232</v>
      </c>
      <c r="AM107" s="51">
        <f t="shared" si="9"/>
        <v>398655.19999999995</v>
      </c>
      <c r="AN107" s="48">
        <f t="shared" si="10"/>
        <v>1514707.26</v>
      </c>
      <c r="AO107" s="47">
        <f t="shared" si="11"/>
        <v>1499007.27</v>
      </c>
      <c r="AP107" s="56">
        <f t="shared" si="12"/>
        <v>15699.989999999991</v>
      </c>
    </row>
    <row r="108" spans="1:42" ht="15" thickBot="1" x14ac:dyDescent="0.25">
      <c r="A108" s="38" t="s">
        <v>403</v>
      </c>
      <c r="B108" s="38" t="s">
        <v>404</v>
      </c>
      <c r="C108" s="63">
        <v>1402</v>
      </c>
      <c r="D108" s="64" t="s">
        <v>787</v>
      </c>
      <c r="E108" s="252" t="s">
        <v>2906</v>
      </c>
      <c r="F108" s="89">
        <v>670860.01</v>
      </c>
      <c r="G108" s="89">
        <v>0</v>
      </c>
      <c r="H108" s="89">
        <v>60390.17</v>
      </c>
      <c r="K108" s="252">
        <v>1039716.89</v>
      </c>
      <c r="L108" s="252">
        <v>160889.1</v>
      </c>
      <c r="O108" s="232">
        <v>0</v>
      </c>
      <c r="P108" s="232">
        <v>31458.71</v>
      </c>
      <c r="R108" s="232">
        <v>182.04</v>
      </c>
      <c r="U108" s="252">
        <v>14300</v>
      </c>
      <c r="V108" s="252">
        <v>2125037.4300000002</v>
      </c>
      <c r="W108" s="73">
        <v>1085747.78</v>
      </c>
      <c r="Y108" s="73">
        <v>673.65</v>
      </c>
      <c r="AA108" s="73">
        <v>894134.5</v>
      </c>
      <c r="AB108" s="73">
        <v>341310</v>
      </c>
      <c r="AC108" s="90">
        <v>1252774.5</v>
      </c>
      <c r="AF108" s="90">
        <v>550909.98</v>
      </c>
      <c r="AG108" s="90">
        <v>137316.32</v>
      </c>
      <c r="AJ108" s="90">
        <v>500</v>
      </c>
      <c r="AK108" s="72">
        <f t="shared" si="7"/>
        <v>731250.18</v>
      </c>
      <c r="AL108" s="50">
        <f t="shared" si="8"/>
        <v>31640.75</v>
      </c>
      <c r="AM108" s="51">
        <f t="shared" si="9"/>
        <v>699609.43</v>
      </c>
      <c r="AN108" s="48">
        <f t="shared" si="10"/>
        <v>2321865.9299999997</v>
      </c>
      <c r="AO108" s="47">
        <f t="shared" si="11"/>
        <v>1941500.8</v>
      </c>
      <c r="AP108" s="56">
        <f t="shared" si="12"/>
        <v>380365.12999999966</v>
      </c>
    </row>
    <row r="109" spans="1:42" ht="15" thickBot="1" x14ac:dyDescent="0.25">
      <c r="A109" s="38" t="s">
        <v>403</v>
      </c>
      <c r="B109" s="38" t="s">
        <v>404</v>
      </c>
      <c r="C109" s="63">
        <v>4041</v>
      </c>
      <c r="D109" s="64" t="s">
        <v>788</v>
      </c>
      <c r="E109" s="252" t="s">
        <v>2907</v>
      </c>
      <c r="F109" s="89">
        <v>615023.02</v>
      </c>
      <c r="G109" s="89">
        <v>0</v>
      </c>
      <c r="H109" s="89">
        <v>38247.370000000003</v>
      </c>
      <c r="K109" s="252">
        <v>2948550.63</v>
      </c>
      <c r="L109" s="252">
        <v>151787.37</v>
      </c>
      <c r="O109" s="232">
        <v>0</v>
      </c>
      <c r="P109" s="232">
        <v>35241.75</v>
      </c>
      <c r="R109" s="232">
        <v>2777.06</v>
      </c>
      <c r="U109" s="252">
        <v>16700</v>
      </c>
      <c r="V109" s="252">
        <v>1196485.3400000001</v>
      </c>
      <c r="W109" s="73">
        <v>1028293.93</v>
      </c>
      <c r="Y109" s="73">
        <v>1123.24</v>
      </c>
      <c r="AA109" s="73">
        <v>638990</v>
      </c>
      <c r="AB109" s="73">
        <v>503942</v>
      </c>
      <c r="AC109" s="90">
        <v>1103710</v>
      </c>
      <c r="AF109" s="90">
        <v>749073.22</v>
      </c>
      <c r="AG109" s="90">
        <v>165931.6</v>
      </c>
      <c r="AJ109" s="90">
        <v>500</v>
      </c>
      <c r="AK109" s="72">
        <f t="shared" si="7"/>
        <v>653270.39</v>
      </c>
      <c r="AL109" s="50">
        <f t="shared" si="8"/>
        <v>38018.81</v>
      </c>
      <c r="AM109" s="51">
        <f t="shared" si="9"/>
        <v>615251.58000000007</v>
      </c>
      <c r="AN109" s="48">
        <f t="shared" si="10"/>
        <v>2172349.17</v>
      </c>
      <c r="AO109" s="47">
        <f t="shared" si="11"/>
        <v>2019214.82</v>
      </c>
      <c r="AP109" s="56">
        <f t="shared" si="12"/>
        <v>153134.34999999986</v>
      </c>
    </row>
    <row r="110" spans="1:42" ht="15" thickBot="1" x14ac:dyDescent="0.25">
      <c r="A110" s="38" t="s">
        <v>403</v>
      </c>
      <c r="B110" s="38" t="s">
        <v>404</v>
      </c>
      <c r="C110" s="63">
        <v>3664</v>
      </c>
      <c r="D110" s="64" t="s">
        <v>789</v>
      </c>
      <c r="E110" s="252" t="s">
        <v>2925</v>
      </c>
      <c r="F110" s="89">
        <v>371888.13</v>
      </c>
      <c r="G110" s="89">
        <v>0</v>
      </c>
      <c r="H110" s="89">
        <v>2967.72</v>
      </c>
      <c r="K110" s="252">
        <v>522716.34</v>
      </c>
      <c r="L110" s="252">
        <v>136703.51</v>
      </c>
      <c r="R110" s="232">
        <v>0</v>
      </c>
      <c r="U110" s="252">
        <v>99300</v>
      </c>
      <c r="V110" s="252">
        <v>1169693.49</v>
      </c>
      <c r="W110" s="73">
        <v>554196.18000000005</v>
      </c>
      <c r="Y110" s="73">
        <v>440.19</v>
      </c>
      <c r="AA110" s="73">
        <v>562142</v>
      </c>
      <c r="AC110" s="90">
        <v>712128</v>
      </c>
      <c r="AF110" s="90">
        <v>309532.40000000002</v>
      </c>
      <c r="AG110" s="90">
        <v>122224.44</v>
      </c>
      <c r="AK110" s="72">
        <f t="shared" si="7"/>
        <v>374855.85</v>
      </c>
      <c r="AL110" s="50">
        <f t="shared" si="8"/>
        <v>0</v>
      </c>
      <c r="AM110" s="51">
        <f t="shared" si="9"/>
        <v>374855.85</v>
      </c>
      <c r="AN110" s="48">
        <f t="shared" si="10"/>
        <v>1116778.3700000001</v>
      </c>
      <c r="AO110" s="47">
        <f t="shared" si="11"/>
        <v>1143884.8400000001</v>
      </c>
      <c r="AP110" s="56">
        <f t="shared" si="12"/>
        <v>-27106.469999999972</v>
      </c>
    </row>
    <row r="111" spans="1:42" ht="15" thickBot="1" x14ac:dyDescent="0.25">
      <c r="A111" s="38" t="s">
        <v>403</v>
      </c>
      <c r="B111" s="38" t="s">
        <v>404</v>
      </c>
      <c r="C111" s="63">
        <v>1748</v>
      </c>
      <c r="D111" s="64" t="s">
        <v>790</v>
      </c>
      <c r="E111" s="252" t="s">
        <v>2908</v>
      </c>
      <c r="F111" s="89">
        <v>1183672.6599999999</v>
      </c>
      <c r="G111" s="89">
        <v>108212.44</v>
      </c>
      <c r="H111" s="89">
        <v>89264.24</v>
      </c>
      <c r="K111" s="252">
        <v>1417321.9</v>
      </c>
      <c r="L111" s="252">
        <v>146385.60000000001</v>
      </c>
      <c r="O111" s="232">
        <v>0</v>
      </c>
      <c r="P111" s="232">
        <v>57440</v>
      </c>
      <c r="Q111" s="232">
        <v>161000</v>
      </c>
      <c r="R111" s="232">
        <v>28</v>
      </c>
      <c r="V111" s="252">
        <v>620039.24</v>
      </c>
      <c r="W111" s="73">
        <v>1623538.41</v>
      </c>
      <c r="Y111" s="73">
        <v>1958.98</v>
      </c>
      <c r="AA111" s="73">
        <v>935569.6</v>
      </c>
      <c r="AB111" s="73">
        <v>57800</v>
      </c>
      <c r="AC111" s="90">
        <v>1220129.6000000001</v>
      </c>
      <c r="AF111" s="90">
        <v>1141376.3600000001</v>
      </c>
      <c r="AG111" s="90">
        <v>174536.8</v>
      </c>
      <c r="AK111" s="72">
        <f t="shared" si="7"/>
        <v>1381149.3399999999</v>
      </c>
      <c r="AL111" s="50">
        <f t="shared" si="8"/>
        <v>218468</v>
      </c>
      <c r="AM111" s="51">
        <f t="shared" si="9"/>
        <v>1162681.3399999999</v>
      </c>
      <c r="AN111" s="48">
        <f t="shared" si="10"/>
        <v>2618866.9899999998</v>
      </c>
      <c r="AO111" s="47">
        <f t="shared" si="11"/>
        <v>2536042.7599999998</v>
      </c>
      <c r="AP111" s="56">
        <f t="shared" si="12"/>
        <v>82824.229999999981</v>
      </c>
    </row>
    <row r="112" spans="1:42" ht="15" thickBot="1" x14ac:dyDescent="0.25">
      <c r="A112" s="38" t="s">
        <v>407</v>
      </c>
      <c r="B112" s="38" t="s">
        <v>408</v>
      </c>
      <c r="C112" s="63">
        <v>5082</v>
      </c>
      <c r="D112" s="64" t="s">
        <v>791</v>
      </c>
      <c r="E112" s="252" t="s">
        <v>2909</v>
      </c>
      <c r="F112" s="89">
        <v>801035.39</v>
      </c>
      <c r="G112" s="89">
        <v>62100</v>
      </c>
      <c r="H112" s="89">
        <v>30446.73</v>
      </c>
      <c r="K112" s="252">
        <v>583888.63</v>
      </c>
      <c r="L112" s="252">
        <v>110058.48</v>
      </c>
      <c r="Q112" s="232">
        <v>301799</v>
      </c>
      <c r="T112" s="252">
        <v>-1949471.62</v>
      </c>
      <c r="U112" s="252">
        <v>34628</v>
      </c>
      <c r="W112" s="73">
        <v>1307190.98</v>
      </c>
      <c r="Y112" s="73">
        <v>732.76</v>
      </c>
      <c r="AA112" s="73">
        <v>1001000</v>
      </c>
      <c r="AB112" s="73">
        <v>10500</v>
      </c>
      <c r="AC112" s="90">
        <v>1499550</v>
      </c>
      <c r="AD112" s="90">
        <v>576</v>
      </c>
      <c r="AE112" s="90">
        <v>18697</v>
      </c>
      <c r="AF112" s="90">
        <v>807789.18</v>
      </c>
      <c r="AG112" s="90">
        <v>44437.8</v>
      </c>
      <c r="AK112" s="72">
        <f t="shared" si="7"/>
        <v>893582.12</v>
      </c>
      <c r="AL112" s="50">
        <f t="shared" si="8"/>
        <v>301799</v>
      </c>
      <c r="AM112" s="51">
        <f t="shared" si="9"/>
        <v>591783.12</v>
      </c>
      <c r="AN112" s="48">
        <f t="shared" si="10"/>
        <v>2319423.7400000002</v>
      </c>
      <c r="AO112" s="47">
        <f t="shared" si="11"/>
        <v>2371049.98</v>
      </c>
      <c r="AP112" s="56">
        <f t="shared" si="12"/>
        <v>-51626.239999999758</v>
      </c>
    </row>
    <row r="113" spans="1:42" ht="15" thickBot="1" x14ac:dyDescent="0.25">
      <c r="A113" s="38" t="s">
        <v>407</v>
      </c>
      <c r="B113" s="38" t="s">
        <v>408</v>
      </c>
      <c r="C113" s="63">
        <v>5235</v>
      </c>
      <c r="D113" s="64" t="s">
        <v>792</v>
      </c>
      <c r="E113" s="252" t="s">
        <v>2910</v>
      </c>
      <c r="F113" s="89">
        <v>681456.83</v>
      </c>
      <c r="G113" s="89">
        <v>43800</v>
      </c>
      <c r="H113" s="89">
        <v>47208.7</v>
      </c>
      <c r="K113" s="252">
        <v>872159.28</v>
      </c>
      <c r="L113" s="252">
        <v>129455.58</v>
      </c>
      <c r="Q113" s="232">
        <v>84372</v>
      </c>
      <c r="R113" s="232">
        <v>177</v>
      </c>
      <c r="T113" s="252">
        <v>390534.44</v>
      </c>
      <c r="U113" s="252">
        <v>-2</v>
      </c>
      <c r="V113" s="252">
        <v>1131001.29</v>
      </c>
      <c r="W113" s="73">
        <v>896230.24</v>
      </c>
      <c r="Y113" s="73">
        <v>992.49</v>
      </c>
      <c r="AA113" s="73">
        <v>527280</v>
      </c>
      <c r="AC113" s="90">
        <v>765640</v>
      </c>
      <c r="AF113" s="90">
        <v>464863.76</v>
      </c>
      <c r="AG113" s="90">
        <v>16096.31</v>
      </c>
      <c r="AK113" s="72">
        <f t="shared" si="7"/>
        <v>772465.52999999991</v>
      </c>
      <c r="AL113" s="50">
        <f t="shared" si="8"/>
        <v>84549</v>
      </c>
      <c r="AM113" s="51">
        <f t="shared" si="9"/>
        <v>687916.52999999991</v>
      </c>
      <c r="AN113" s="48">
        <f t="shared" si="10"/>
        <v>1424502.73</v>
      </c>
      <c r="AO113" s="47">
        <f t="shared" si="11"/>
        <v>1246600.07</v>
      </c>
      <c r="AP113" s="56">
        <f t="shared" si="12"/>
        <v>177902.65999999992</v>
      </c>
    </row>
    <row r="114" spans="1:42" ht="15" thickBot="1" x14ac:dyDescent="0.25">
      <c r="A114" s="38" t="s">
        <v>407</v>
      </c>
      <c r="B114" s="38" t="s">
        <v>408</v>
      </c>
      <c r="C114" s="63">
        <v>2707</v>
      </c>
      <c r="D114" s="64" t="s">
        <v>793</v>
      </c>
      <c r="E114" s="252" t="s">
        <v>2911</v>
      </c>
      <c r="F114" s="89">
        <v>850297.51</v>
      </c>
      <c r="G114" s="89">
        <v>82534.880000000005</v>
      </c>
      <c r="H114" s="89">
        <v>52978.65</v>
      </c>
      <c r="K114" s="252">
        <v>887978.14</v>
      </c>
      <c r="L114" s="252">
        <v>321995.38</v>
      </c>
      <c r="R114" s="232">
        <v>0</v>
      </c>
      <c r="V114" s="252">
        <v>1731639.01</v>
      </c>
      <c r="W114" s="73">
        <v>1461944.12</v>
      </c>
      <c r="X114" s="73">
        <v>221089</v>
      </c>
      <c r="Y114" s="73">
        <v>1122.05</v>
      </c>
      <c r="AA114" s="73">
        <v>1247200</v>
      </c>
      <c r="AC114" s="90">
        <v>1766159</v>
      </c>
      <c r="AE114" s="90">
        <v>9885</v>
      </c>
      <c r="AF114" s="90">
        <v>936639.2</v>
      </c>
      <c r="AG114" s="90">
        <v>90330.42</v>
      </c>
      <c r="AK114" s="72">
        <f t="shared" si="7"/>
        <v>985811.04</v>
      </c>
      <c r="AL114" s="50">
        <f t="shared" si="8"/>
        <v>0</v>
      </c>
      <c r="AM114" s="51">
        <f t="shared" si="9"/>
        <v>985811.04</v>
      </c>
      <c r="AN114" s="48">
        <f t="shared" si="10"/>
        <v>2931355.17</v>
      </c>
      <c r="AO114" s="47">
        <f t="shared" si="11"/>
        <v>2803013.62</v>
      </c>
      <c r="AP114" s="56">
        <f t="shared" si="12"/>
        <v>128341.54999999981</v>
      </c>
    </row>
    <row r="115" spans="1:42" ht="15" thickBot="1" x14ac:dyDescent="0.25">
      <c r="A115" s="38" t="s">
        <v>407</v>
      </c>
      <c r="B115" s="38" t="s">
        <v>408</v>
      </c>
      <c r="C115" s="63">
        <v>4472</v>
      </c>
      <c r="D115" s="64" t="s">
        <v>794</v>
      </c>
      <c r="E115" s="252" t="s">
        <v>2912</v>
      </c>
      <c r="F115" s="89">
        <v>310661.92</v>
      </c>
      <c r="G115" s="89">
        <v>16500</v>
      </c>
      <c r="H115" s="89">
        <v>23568.62</v>
      </c>
      <c r="K115" s="252">
        <v>573049.93999999994</v>
      </c>
      <c r="L115" s="252">
        <v>181109.28</v>
      </c>
      <c r="O115" s="232">
        <v>0</v>
      </c>
      <c r="Q115" s="232">
        <v>45921</v>
      </c>
      <c r="R115" s="232">
        <v>12</v>
      </c>
      <c r="U115" s="252">
        <v>-74.77</v>
      </c>
      <c r="V115" s="252">
        <v>2353915.73</v>
      </c>
      <c r="W115" s="73">
        <v>522987.41</v>
      </c>
      <c r="Y115" s="73">
        <v>244</v>
      </c>
      <c r="AA115" s="73">
        <v>465050</v>
      </c>
      <c r="AC115" s="90">
        <v>530450</v>
      </c>
      <c r="AE115" s="90">
        <v>6712</v>
      </c>
      <c r="AF115" s="90">
        <v>329633.78999999998</v>
      </c>
      <c r="AG115" s="90">
        <v>71132.47</v>
      </c>
      <c r="AI115" s="90">
        <v>30000</v>
      </c>
      <c r="AK115" s="72">
        <f t="shared" si="7"/>
        <v>350730.54</v>
      </c>
      <c r="AL115" s="50">
        <f t="shared" si="8"/>
        <v>45933</v>
      </c>
      <c r="AM115" s="51">
        <f t="shared" si="9"/>
        <v>304797.53999999998</v>
      </c>
      <c r="AN115" s="48">
        <f t="shared" si="10"/>
        <v>988281.40999999992</v>
      </c>
      <c r="AO115" s="47">
        <f t="shared" si="11"/>
        <v>967928.26</v>
      </c>
      <c r="AP115" s="56">
        <f t="shared" si="12"/>
        <v>20353.149999999907</v>
      </c>
    </row>
    <row r="116" spans="1:42" ht="15" thickBot="1" x14ac:dyDescent="0.25">
      <c r="A116" s="38" t="s">
        <v>407</v>
      </c>
      <c r="B116" s="38" t="s">
        <v>408</v>
      </c>
      <c r="C116" s="63">
        <v>1392</v>
      </c>
      <c r="D116" s="64" t="s">
        <v>795</v>
      </c>
      <c r="E116" s="252" t="s">
        <v>2913</v>
      </c>
      <c r="F116" s="89">
        <v>865288.61</v>
      </c>
      <c r="G116" s="89">
        <v>118350</v>
      </c>
      <c r="H116" s="89">
        <v>85742.18</v>
      </c>
      <c r="K116" s="252">
        <v>2380038.38</v>
      </c>
      <c r="L116" s="252">
        <v>471155.31</v>
      </c>
      <c r="O116" s="232">
        <v>0</v>
      </c>
      <c r="R116" s="232">
        <v>1723.48</v>
      </c>
      <c r="U116" s="252">
        <v>129</v>
      </c>
      <c r="V116" s="252">
        <v>1221990.08</v>
      </c>
      <c r="W116" s="73">
        <v>2263048.23</v>
      </c>
      <c r="Y116" s="73">
        <v>1593.53</v>
      </c>
      <c r="AA116" s="73">
        <v>1257700</v>
      </c>
      <c r="AC116" s="90">
        <v>2050926</v>
      </c>
      <c r="AD116" s="90">
        <v>500</v>
      </c>
      <c r="AE116" s="90">
        <v>22701</v>
      </c>
      <c r="AF116" s="90">
        <v>958011.96</v>
      </c>
      <c r="AG116" s="90">
        <v>78596.13</v>
      </c>
      <c r="AK116" s="72">
        <f t="shared" si="7"/>
        <v>1069380.79</v>
      </c>
      <c r="AL116" s="50">
        <f t="shared" si="8"/>
        <v>1723.48</v>
      </c>
      <c r="AM116" s="51">
        <f t="shared" si="9"/>
        <v>1067657.31</v>
      </c>
      <c r="AN116" s="48">
        <f t="shared" si="10"/>
        <v>3522341.76</v>
      </c>
      <c r="AO116" s="47">
        <f t="shared" si="11"/>
        <v>3110735.09</v>
      </c>
      <c r="AP116" s="56">
        <f t="shared" si="12"/>
        <v>411606.66999999993</v>
      </c>
    </row>
    <row r="117" spans="1:42" ht="15" thickBot="1" x14ac:dyDescent="0.25">
      <c r="A117" s="38" t="s">
        <v>407</v>
      </c>
      <c r="B117" s="38" t="s">
        <v>408</v>
      </c>
      <c r="C117" s="63">
        <v>4729</v>
      </c>
      <c r="D117" s="64" t="s">
        <v>796</v>
      </c>
      <c r="E117" s="252" t="s">
        <v>2914</v>
      </c>
      <c r="F117" s="89">
        <v>841453.56</v>
      </c>
      <c r="G117" s="89">
        <v>0</v>
      </c>
      <c r="H117" s="89">
        <v>105840.13</v>
      </c>
      <c r="K117" s="252">
        <v>951336.11</v>
      </c>
      <c r="L117" s="252">
        <v>53908.09</v>
      </c>
      <c r="O117" s="232">
        <v>0</v>
      </c>
      <c r="P117" s="232">
        <v>28777.119999999999</v>
      </c>
      <c r="Q117" s="232">
        <v>100600</v>
      </c>
      <c r="R117" s="232">
        <v>5671</v>
      </c>
      <c r="U117" s="252">
        <v>181.57</v>
      </c>
      <c r="V117" s="252">
        <v>1488507.55</v>
      </c>
      <c r="W117" s="73">
        <v>1079241.23</v>
      </c>
      <c r="X117" s="73">
        <v>57710</v>
      </c>
      <c r="Y117" s="73">
        <v>1094.5899999999999</v>
      </c>
      <c r="AA117" s="73">
        <v>744227.9</v>
      </c>
      <c r="AC117" s="90">
        <v>1066867.8999999999</v>
      </c>
      <c r="AF117" s="90">
        <v>434286.84</v>
      </c>
      <c r="AG117" s="90">
        <v>102996.69</v>
      </c>
      <c r="AK117" s="72">
        <f t="shared" si="7"/>
        <v>947293.69000000006</v>
      </c>
      <c r="AL117" s="50">
        <f t="shared" si="8"/>
        <v>135048.12</v>
      </c>
      <c r="AM117" s="51">
        <f t="shared" si="9"/>
        <v>812245.57000000007</v>
      </c>
      <c r="AN117" s="48">
        <f t="shared" si="10"/>
        <v>1882273.7200000002</v>
      </c>
      <c r="AO117" s="47">
        <f t="shared" si="11"/>
        <v>1604151.43</v>
      </c>
      <c r="AP117" s="56">
        <f t="shared" si="12"/>
        <v>278122.29000000027</v>
      </c>
    </row>
    <row r="118" spans="1:42" ht="15" thickBot="1" x14ac:dyDescent="0.25">
      <c r="A118" s="38" t="s">
        <v>411</v>
      </c>
      <c r="B118" s="38" t="s">
        <v>412</v>
      </c>
      <c r="C118" s="63">
        <v>3571</v>
      </c>
      <c r="D118" s="64" t="s">
        <v>797</v>
      </c>
      <c r="E118" s="252" t="s">
        <v>2915</v>
      </c>
      <c r="F118" s="89">
        <v>1215887.97</v>
      </c>
      <c r="G118" s="89">
        <v>0</v>
      </c>
      <c r="H118" s="89">
        <v>62990.91</v>
      </c>
      <c r="K118" s="252">
        <v>643964.65</v>
      </c>
      <c r="L118" s="252">
        <v>110807.75</v>
      </c>
      <c r="P118" s="232">
        <v>21400</v>
      </c>
      <c r="Q118" s="232">
        <v>432689</v>
      </c>
      <c r="R118" s="232">
        <v>0</v>
      </c>
      <c r="U118" s="252">
        <v>54999.83</v>
      </c>
      <c r="V118" s="252">
        <v>1247302.3600000001</v>
      </c>
      <c r="W118" s="73">
        <v>725336.73</v>
      </c>
      <c r="Y118" s="73">
        <v>1287.99</v>
      </c>
      <c r="AA118" s="73">
        <v>643758</v>
      </c>
      <c r="AC118" s="90">
        <v>855958</v>
      </c>
      <c r="AF118" s="90">
        <v>227474.23</v>
      </c>
      <c r="AG118" s="90">
        <v>87565.66</v>
      </c>
      <c r="AK118" s="72">
        <f t="shared" si="7"/>
        <v>1278878.8799999999</v>
      </c>
      <c r="AL118" s="50">
        <f t="shared" si="8"/>
        <v>454089</v>
      </c>
      <c r="AM118" s="51">
        <f t="shared" si="9"/>
        <v>824789.87999999989</v>
      </c>
      <c r="AN118" s="48">
        <f t="shared" si="10"/>
        <v>1370382.72</v>
      </c>
      <c r="AO118" s="47">
        <f t="shared" si="11"/>
        <v>1170997.8899999999</v>
      </c>
      <c r="AP118" s="56">
        <f t="shared" si="12"/>
        <v>199384.83000000007</v>
      </c>
    </row>
    <row r="119" spans="1:42" ht="15" thickBot="1" x14ac:dyDescent="0.25">
      <c r="A119" s="38" t="s">
        <v>411</v>
      </c>
      <c r="B119" s="38" t="s">
        <v>412</v>
      </c>
      <c r="C119" s="63">
        <v>3383</v>
      </c>
      <c r="D119" s="64" t="s">
        <v>798</v>
      </c>
      <c r="E119" s="252" t="s">
        <v>2916</v>
      </c>
      <c r="F119" s="89">
        <v>1028563.16</v>
      </c>
      <c r="G119" s="89">
        <v>0</v>
      </c>
      <c r="H119" s="89">
        <v>17141.28</v>
      </c>
      <c r="K119" s="252">
        <v>566950.06000000006</v>
      </c>
      <c r="L119" s="252">
        <v>40258.769999999997</v>
      </c>
      <c r="O119" s="232">
        <v>0</v>
      </c>
      <c r="P119" s="232">
        <v>46987</v>
      </c>
      <c r="R119" s="232">
        <v>6340.4</v>
      </c>
      <c r="V119" s="252">
        <v>1693308.65</v>
      </c>
      <c r="W119" s="73">
        <v>1097366.6200000001</v>
      </c>
      <c r="Y119" s="73">
        <v>1452.39</v>
      </c>
      <c r="AA119" s="73">
        <v>1093088</v>
      </c>
      <c r="AB119" s="73">
        <v>450</v>
      </c>
      <c r="AC119" s="90">
        <v>1466888</v>
      </c>
      <c r="AF119" s="90">
        <v>356267.41</v>
      </c>
      <c r="AG119" s="90">
        <v>73097.59</v>
      </c>
      <c r="AK119" s="72">
        <f t="shared" si="7"/>
        <v>1045704.4400000001</v>
      </c>
      <c r="AL119" s="50">
        <f t="shared" si="8"/>
        <v>53327.4</v>
      </c>
      <c r="AM119" s="51">
        <f t="shared" si="9"/>
        <v>992377.04</v>
      </c>
      <c r="AN119" s="48">
        <f t="shared" si="10"/>
        <v>2192357.0099999998</v>
      </c>
      <c r="AO119" s="47">
        <f t="shared" si="11"/>
        <v>1896253</v>
      </c>
      <c r="AP119" s="56">
        <f t="shared" si="12"/>
        <v>296104.00999999978</v>
      </c>
    </row>
    <row r="120" spans="1:42" ht="15" thickBot="1" x14ac:dyDescent="0.25">
      <c r="A120" s="38" t="s">
        <v>411</v>
      </c>
      <c r="B120" s="38" t="s">
        <v>412</v>
      </c>
      <c r="C120" s="63">
        <v>3666</v>
      </c>
      <c r="D120" s="64" t="s">
        <v>799</v>
      </c>
      <c r="E120" s="252" t="s">
        <v>2917</v>
      </c>
      <c r="F120" s="89">
        <v>949266.85</v>
      </c>
      <c r="G120" s="89">
        <v>0</v>
      </c>
      <c r="H120" s="89">
        <v>180985.60000000001</v>
      </c>
      <c r="K120" s="252">
        <v>1014845.59</v>
      </c>
      <c r="L120" s="252">
        <v>23677.919999999998</v>
      </c>
      <c r="O120" s="232">
        <v>0</v>
      </c>
      <c r="P120" s="232">
        <v>48397.02</v>
      </c>
      <c r="Q120" s="232">
        <v>106761</v>
      </c>
      <c r="R120" s="232">
        <v>0</v>
      </c>
      <c r="U120" s="252">
        <v>-45000</v>
      </c>
      <c r="V120" s="252">
        <v>2084116.46</v>
      </c>
      <c r="W120" s="73">
        <v>1143599.46</v>
      </c>
      <c r="X120" s="73">
        <v>161130</v>
      </c>
      <c r="Y120" s="73">
        <v>1150.1400000000001</v>
      </c>
      <c r="AA120" s="73">
        <v>680896</v>
      </c>
      <c r="AC120" s="90">
        <v>964856</v>
      </c>
      <c r="AD120" s="90">
        <v>6434</v>
      </c>
      <c r="AF120" s="90">
        <v>244452.4</v>
      </c>
      <c r="AG120" s="90">
        <v>181853.74</v>
      </c>
      <c r="AK120" s="72">
        <f t="shared" si="7"/>
        <v>1130252.45</v>
      </c>
      <c r="AL120" s="50">
        <f t="shared" si="8"/>
        <v>155158.01999999999</v>
      </c>
      <c r="AM120" s="51">
        <f t="shared" si="9"/>
        <v>975094.42999999993</v>
      </c>
      <c r="AN120" s="48">
        <f t="shared" si="10"/>
        <v>1986775.5999999999</v>
      </c>
      <c r="AO120" s="47">
        <f t="shared" si="11"/>
        <v>1397596.14</v>
      </c>
      <c r="AP120" s="56">
        <f t="shared" si="12"/>
        <v>589179.46</v>
      </c>
    </row>
    <row r="121" spans="1:42" ht="15" thickBot="1" x14ac:dyDescent="0.25">
      <c r="A121" s="38" t="s">
        <v>411</v>
      </c>
      <c r="B121" s="38" t="s">
        <v>412</v>
      </c>
      <c r="C121" s="63">
        <v>4139</v>
      </c>
      <c r="D121" s="64" t="s">
        <v>800</v>
      </c>
      <c r="E121" s="252" t="s">
        <v>2918</v>
      </c>
      <c r="F121" s="89">
        <v>545318.59</v>
      </c>
      <c r="G121" s="89">
        <v>0</v>
      </c>
      <c r="H121" s="89">
        <v>114948.11</v>
      </c>
      <c r="K121" s="252">
        <v>315820.95</v>
      </c>
      <c r="L121" s="252">
        <v>11232.56</v>
      </c>
      <c r="P121" s="232">
        <v>36240.71</v>
      </c>
      <c r="Q121" s="232">
        <v>52800</v>
      </c>
      <c r="R121" s="232">
        <v>2449</v>
      </c>
      <c r="U121" s="252">
        <v>-3724.42</v>
      </c>
      <c r="V121" s="252">
        <v>345503.07</v>
      </c>
      <c r="W121" s="73">
        <v>952874.42</v>
      </c>
      <c r="Y121" s="73">
        <v>520.86</v>
      </c>
      <c r="AA121" s="73">
        <v>606380</v>
      </c>
      <c r="AC121" s="90">
        <v>1017700</v>
      </c>
      <c r="AF121" s="90">
        <v>196801.62</v>
      </c>
      <c r="AG121" s="90">
        <v>29368.42</v>
      </c>
      <c r="AK121" s="72">
        <f t="shared" si="7"/>
        <v>660266.69999999995</v>
      </c>
      <c r="AL121" s="50">
        <f t="shared" si="8"/>
        <v>91489.709999999992</v>
      </c>
      <c r="AM121" s="51">
        <f t="shared" si="9"/>
        <v>568776.99</v>
      </c>
      <c r="AN121" s="48">
        <f t="shared" si="10"/>
        <v>1559775.28</v>
      </c>
      <c r="AO121" s="47">
        <f t="shared" si="11"/>
        <v>1243870.04</v>
      </c>
      <c r="AP121" s="56">
        <f t="shared" si="12"/>
        <v>315905.24</v>
      </c>
    </row>
    <row r="122" spans="1:42" ht="15" thickBot="1" x14ac:dyDescent="0.25">
      <c r="A122" s="38" t="s">
        <v>411</v>
      </c>
      <c r="B122" s="38" t="s">
        <v>412</v>
      </c>
      <c r="C122" s="63">
        <v>1457</v>
      </c>
      <c r="D122" s="64" t="s">
        <v>801</v>
      </c>
      <c r="E122" s="252" t="s">
        <v>2926</v>
      </c>
      <c r="F122" s="89">
        <v>569749.27</v>
      </c>
      <c r="G122" s="89">
        <v>0</v>
      </c>
      <c r="H122" s="89">
        <v>71403.240000000005</v>
      </c>
      <c r="K122" s="252">
        <v>581527.03</v>
      </c>
      <c r="L122" s="252">
        <v>-36399.089999999997</v>
      </c>
      <c r="O122" s="232">
        <v>0</v>
      </c>
      <c r="P122" s="232">
        <v>24642.7</v>
      </c>
      <c r="R122" s="232">
        <v>0</v>
      </c>
      <c r="U122" s="252">
        <v>194908.08</v>
      </c>
      <c r="V122" s="252">
        <v>2439641.09</v>
      </c>
      <c r="W122" s="73">
        <v>609475.92000000004</v>
      </c>
      <c r="X122" s="73">
        <v>53538</v>
      </c>
      <c r="Y122" s="73">
        <v>784.72</v>
      </c>
      <c r="AA122" s="73">
        <v>604880</v>
      </c>
      <c r="AC122" s="90">
        <v>759580</v>
      </c>
      <c r="AF122" s="90">
        <v>297146.59999999998</v>
      </c>
      <c r="AG122" s="90">
        <v>149957.14000000001</v>
      </c>
      <c r="AK122" s="72">
        <f t="shared" si="7"/>
        <v>641152.51</v>
      </c>
      <c r="AL122" s="50">
        <f t="shared" si="8"/>
        <v>24642.7</v>
      </c>
      <c r="AM122" s="51">
        <f t="shared" si="9"/>
        <v>616509.81000000006</v>
      </c>
      <c r="AN122" s="48">
        <f t="shared" si="10"/>
        <v>1268678.6400000001</v>
      </c>
      <c r="AO122" s="47">
        <f t="shared" si="11"/>
        <v>1206683.7400000002</v>
      </c>
      <c r="AP122" s="56">
        <f t="shared" si="12"/>
        <v>61994.899999999907</v>
      </c>
    </row>
    <row r="123" spans="1:42" ht="15" thickBot="1" x14ac:dyDescent="0.25">
      <c r="A123" s="38" t="s">
        <v>411</v>
      </c>
      <c r="B123" s="38" t="s">
        <v>412</v>
      </c>
      <c r="C123" s="63">
        <v>2356</v>
      </c>
      <c r="D123" s="64" t="s">
        <v>802</v>
      </c>
      <c r="E123" s="252" t="s">
        <v>2928</v>
      </c>
      <c r="F123" s="89">
        <v>748412.49</v>
      </c>
      <c r="G123" s="89">
        <v>0</v>
      </c>
      <c r="H123" s="89">
        <v>175688.86</v>
      </c>
      <c r="K123" s="252">
        <v>723214.67</v>
      </c>
      <c r="L123" s="252">
        <v>88829.32</v>
      </c>
      <c r="O123" s="232">
        <v>0</v>
      </c>
      <c r="P123" s="232">
        <v>28300</v>
      </c>
      <c r="Q123" s="232">
        <v>93550</v>
      </c>
      <c r="R123" s="232">
        <v>3868.01</v>
      </c>
      <c r="U123" s="252">
        <v>-62298.22</v>
      </c>
      <c r="V123" s="252">
        <v>3028722.67</v>
      </c>
      <c r="W123" s="73">
        <v>1080670.0900000001</v>
      </c>
      <c r="Y123" s="73">
        <v>902.93</v>
      </c>
      <c r="AA123" s="73">
        <v>795926.4</v>
      </c>
      <c r="AC123" s="90">
        <v>1169526.3999999999</v>
      </c>
      <c r="AF123" s="90">
        <v>253699.12</v>
      </c>
      <c r="AG123" s="90">
        <v>124050.4</v>
      </c>
      <c r="AK123" s="72">
        <f t="shared" si="7"/>
        <v>924101.35</v>
      </c>
      <c r="AL123" s="50">
        <f t="shared" si="8"/>
        <v>125718.01</v>
      </c>
      <c r="AM123" s="51">
        <f t="shared" si="9"/>
        <v>798383.34</v>
      </c>
      <c r="AN123" s="48">
        <f t="shared" si="10"/>
        <v>1877499.42</v>
      </c>
      <c r="AO123" s="47">
        <f t="shared" si="11"/>
        <v>1547275.92</v>
      </c>
      <c r="AP123" s="56">
        <f t="shared" si="12"/>
        <v>330223.5</v>
      </c>
    </row>
    <row r="124" spans="1:42" ht="15" thickBot="1" x14ac:dyDescent="0.25">
      <c r="A124" s="38" t="s">
        <v>411</v>
      </c>
      <c r="B124" s="38" t="s">
        <v>412</v>
      </c>
      <c r="C124" s="63">
        <v>3094</v>
      </c>
      <c r="D124" s="64" t="s">
        <v>803</v>
      </c>
      <c r="E124" s="252" t="s">
        <v>2930</v>
      </c>
      <c r="F124" s="89">
        <v>379556.25</v>
      </c>
      <c r="G124" s="89">
        <v>0</v>
      </c>
      <c r="H124" s="89">
        <v>28434.78</v>
      </c>
      <c r="K124" s="252">
        <v>962057.75</v>
      </c>
      <c r="L124" s="252">
        <v>131264.34</v>
      </c>
      <c r="O124" s="232">
        <v>0</v>
      </c>
      <c r="P124" s="232">
        <v>33428.269999999997</v>
      </c>
      <c r="Q124" s="232">
        <v>47600</v>
      </c>
      <c r="R124" s="232">
        <v>0</v>
      </c>
      <c r="U124" s="252">
        <v>-18706.830000000002</v>
      </c>
      <c r="V124" s="252">
        <v>3118920.11</v>
      </c>
      <c r="W124" s="73">
        <v>782467.94</v>
      </c>
      <c r="Y124" s="73">
        <v>301.95999999999998</v>
      </c>
      <c r="AA124" s="73">
        <v>925288</v>
      </c>
      <c r="AC124" s="90">
        <v>1267568</v>
      </c>
      <c r="AF124" s="90">
        <v>186200.27</v>
      </c>
      <c r="AG124" s="90">
        <v>144138.06</v>
      </c>
      <c r="AK124" s="72">
        <f t="shared" si="7"/>
        <v>407991.03</v>
      </c>
      <c r="AL124" s="50">
        <f t="shared" si="8"/>
        <v>81028.26999999999</v>
      </c>
      <c r="AM124" s="51">
        <f t="shared" si="9"/>
        <v>326962.76</v>
      </c>
      <c r="AN124" s="48">
        <f t="shared" si="10"/>
        <v>1708057.9</v>
      </c>
      <c r="AO124" s="47">
        <f t="shared" si="11"/>
        <v>1597906.33</v>
      </c>
      <c r="AP124" s="56">
        <f t="shared" si="12"/>
        <v>110151.56999999983</v>
      </c>
    </row>
    <row r="125" spans="1:42" ht="15" thickBot="1" x14ac:dyDescent="0.25">
      <c r="A125" s="38" t="s">
        <v>411</v>
      </c>
      <c r="B125" s="38" t="s">
        <v>412</v>
      </c>
      <c r="C125" s="63">
        <v>2499</v>
      </c>
      <c r="D125" s="64" t="s">
        <v>804</v>
      </c>
      <c r="E125" s="252" t="s">
        <v>2897</v>
      </c>
      <c r="F125" s="89">
        <v>732572.45</v>
      </c>
      <c r="G125" s="89">
        <v>27408.5</v>
      </c>
      <c r="H125" s="89">
        <v>24417.360000000001</v>
      </c>
      <c r="K125" s="252">
        <v>876881.39</v>
      </c>
      <c r="L125" s="252">
        <v>146398.09</v>
      </c>
      <c r="P125" s="232">
        <v>58776.12</v>
      </c>
      <c r="R125" s="232">
        <v>1310</v>
      </c>
      <c r="S125" s="252">
        <v>85640</v>
      </c>
      <c r="T125" s="252">
        <v>-1269160.81</v>
      </c>
      <c r="U125" s="252">
        <v>-15551</v>
      </c>
      <c r="V125" s="252">
        <v>2656385</v>
      </c>
      <c r="W125" s="73">
        <v>1376364.08</v>
      </c>
      <c r="X125" s="73">
        <v>100</v>
      </c>
      <c r="Y125" s="73">
        <v>850.65</v>
      </c>
      <c r="AA125" s="73">
        <v>1312821.5</v>
      </c>
      <c r="AB125" s="73">
        <v>140400</v>
      </c>
      <c r="AC125" s="90">
        <v>1902680.5</v>
      </c>
      <c r="AF125" s="90">
        <v>380061.44</v>
      </c>
      <c r="AG125" s="90">
        <v>149407.31</v>
      </c>
      <c r="AK125" s="72">
        <f t="shared" si="7"/>
        <v>784398.30999999994</v>
      </c>
      <c r="AL125" s="50">
        <f t="shared" si="8"/>
        <v>60086.12</v>
      </c>
      <c r="AM125" s="51">
        <f t="shared" si="9"/>
        <v>724312.19</v>
      </c>
      <c r="AN125" s="48">
        <f t="shared" si="10"/>
        <v>2830536.23</v>
      </c>
      <c r="AO125" s="47">
        <f t="shared" si="11"/>
        <v>2432149.25</v>
      </c>
      <c r="AP125" s="56">
        <f t="shared" si="12"/>
        <v>398386.98</v>
      </c>
    </row>
    <row r="126" spans="1:42" ht="15" thickBot="1" x14ac:dyDescent="0.25">
      <c r="A126" s="38" t="s">
        <v>415</v>
      </c>
      <c r="B126" s="38" t="s">
        <v>416</v>
      </c>
      <c r="C126" s="63">
        <v>5132</v>
      </c>
      <c r="D126" s="64" t="s">
        <v>805</v>
      </c>
      <c r="E126" s="252" t="s">
        <v>2898</v>
      </c>
      <c r="F126" s="89">
        <v>722189.58</v>
      </c>
      <c r="G126" s="89">
        <v>15739.4</v>
      </c>
      <c r="H126" s="89">
        <v>14587.08</v>
      </c>
      <c r="K126" s="252">
        <v>260439.03</v>
      </c>
      <c r="L126" s="252">
        <v>154763.26999999999</v>
      </c>
      <c r="P126" s="232">
        <v>27848.93</v>
      </c>
      <c r="R126" s="232">
        <v>1498</v>
      </c>
      <c r="T126" s="252">
        <v>-1849130.55</v>
      </c>
      <c r="U126" s="252">
        <v>-684</v>
      </c>
      <c r="V126" s="252">
        <v>2668500</v>
      </c>
      <c r="W126" s="73">
        <v>956206.78</v>
      </c>
      <c r="Y126" s="73">
        <v>822.17</v>
      </c>
      <c r="AA126" s="73">
        <v>1174078.5</v>
      </c>
      <c r="AB126" s="73">
        <v>79200</v>
      </c>
      <c r="AC126" s="90">
        <v>1467806.5</v>
      </c>
      <c r="AF126" s="90">
        <v>304411.09999999998</v>
      </c>
      <c r="AG126" s="90">
        <v>75634.17</v>
      </c>
      <c r="AK126" s="72">
        <f t="shared" si="7"/>
        <v>752516.05999999994</v>
      </c>
      <c r="AL126" s="50">
        <f t="shared" si="8"/>
        <v>29346.93</v>
      </c>
      <c r="AM126" s="51">
        <f t="shared" si="9"/>
        <v>723169.12999999989</v>
      </c>
      <c r="AN126" s="48">
        <f t="shared" si="10"/>
        <v>2210307.4500000002</v>
      </c>
      <c r="AO126" s="47">
        <f t="shared" si="11"/>
        <v>1847851.77</v>
      </c>
      <c r="AP126" s="56">
        <f t="shared" si="12"/>
        <v>362455.68000000017</v>
      </c>
    </row>
    <row r="127" spans="1:42" ht="15" thickBot="1" x14ac:dyDescent="0.25">
      <c r="A127" s="38" t="s">
        <v>415</v>
      </c>
      <c r="B127" s="38" t="s">
        <v>416</v>
      </c>
      <c r="C127" s="63">
        <v>2779</v>
      </c>
      <c r="D127" s="64" t="s">
        <v>806</v>
      </c>
      <c r="E127" s="252" t="s">
        <v>2899</v>
      </c>
      <c r="F127" s="89">
        <v>82351.88</v>
      </c>
      <c r="G127" s="89">
        <v>0</v>
      </c>
      <c r="H127" s="89">
        <v>9309.15</v>
      </c>
      <c r="K127" s="252">
        <v>1259262.03</v>
      </c>
      <c r="L127" s="252">
        <v>353731.56</v>
      </c>
      <c r="P127" s="232">
        <v>1079.04</v>
      </c>
      <c r="R127" s="232">
        <v>3967.92</v>
      </c>
      <c r="U127" s="252">
        <v>400555.98</v>
      </c>
      <c r="V127" s="252">
        <v>1499736.2</v>
      </c>
      <c r="W127" s="73">
        <v>891130.6</v>
      </c>
      <c r="Y127" s="73">
        <v>117.47</v>
      </c>
      <c r="AA127" s="73">
        <v>607890</v>
      </c>
      <c r="AB127" s="73">
        <v>6000</v>
      </c>
      <c r="AC127" s="90">
        <v>880970</v>
      </c>
      <c r="AF127" s="90">
        <v>400437.36</v>
      </c>
      <c r="AG127" s="90">
        <v>127879.49</v>
      </c>
      <c r="AH127" s="90">
        <v>11072</v>
      </c>
      <c r="AK127" s="72">
        <f t="shared" si="7"/>
        <v>91661.03</v>
      </c>
      <c r="AL127" s="50">
        <f t="shared" si="8"/>
        <v>5046.96</v>
      </c>
      <c r="AM127" s="51">
        <f t="shared" si="9"/>
        <v>86614.069999999992</v>
      </c>
      <c r="AN127" s="48">
        <f t="shared" si="10"/>
        <v>1505138.0699999998</v>
      </c>
      <c r="AO127" s="47">
        <f t="shared" si="11"/>
        <v>1420358.8499999999</v>
      </c>
      <c r="AP127" s="56">
        <f t="shared" si="12"/>
        <v>84779.219999999972</v>
      </c>
    </row>
    <row r="128" spans="1:42" ht="15" thickBot="1" x14ac:dyDescent="0.25">
      <c r="A128" s="38" t="s">
        <v>415</v>
      </c>
      <c r="B128" s="38" t="s">
        <v>416</v>
      </c>
      <c r="C128" s="63">
        <v>5936</v>
      </c>
      <c r="D128" s="64" t="s">
        <v>807</v>
      </c>
      <c r="E128" s="252" t="s">
        <v>2901</v>
      </c>
      <c r="F128" s="89">
        <v>1102188.74</v>
      </c>
      <c r="G128" s="89">
        <v>22952</v>
      </c>
      <c r="H128" s="89">
        <v>41097.96</v>
      </c>
      <c r="K128" s="252">
        <v>4952418.88</v>
      </c>
      <c r="L128" s="252">
        <v>73996.929999999993</v>
      </c>
      <c r="P128" s="232">
        <v>182946.6</v>
      </c>
      <c r="Q128" s="232">
        <v>395730</v>
      </c>
      <c r="R128" s="232">
        <v>2051.75</v>
      </c>
      <c r="T128" s="252">
        <v>-3816502.6</v>
      </c>
      <c r="U128" s="252">
        <v>1215</v>
      </c>
      <c r="V128" s="252">
        <v>9526566.6699999999</v>
      </c>
      <c r="W128" s="73">
        <v>1509398.69</v>
      </c>
      <c r="X128" s="73">
        <v>192740</v>
      </c>
      <c r="Y128" s="73">
        <v>1302.92</v>
      </c>
      <c r="AA128" s="73">
        <v>1145566.2</v>
      </c>
      <c r="AB128" s="73">
        <v>374857</v>
      </c>
      <c r="AC128" s="90">
        <v>1866452.2</v>
      </c>
      <c r="AE128" s="90">
        <v>3280</v>
      </c>
      <c r="AF128" s="90">
        <v>991827.37</v>
      </c>
      <c r="AG128" s="90">
        <v>312486.90000000002</v>
      </c>
      <c r="AK128" s="72">
        <f t="shared" si="7"/>
        <v>1166238.7</v>
      </c>
      <c r="AL128" s="50">
        <f t="shared" si="8"/>
        <v>580728.35</v>
      </c>
      <c r="AM128" s="51">
        <f t="shared" si="9"/>
        <v>585510.35</v>
      </c>
      <c r="AN128" s="48">
        <f t="shared" si="10"/>
        <v>3223864.8099999996</v>
      </c>
      <c r="AO128" s="47">
        <f t="shared" si="11"/>
        <v>3174046.4699999997</v>
      </c>
      <c r="AP128" s="56">
        <f t="shared" si="12"/>
        <v>49818.339999999851</v>
      </c>
    </row>
    <row r="129" spans="1:42" ht="15" thickBot="1" x14ac:dyDescent="0.25">
      <c r="A129" s="38" t="s">
        <v>415</v>
      </c>
      <c r="B129" s="38" t="s">
        <v>416</v>
      </c>
      <c r="C129" s="63">
        <v>2905</v>
      </c>
      <c r="D129" s="64" t="s">
        <v>808</v>
      </c>
      <c r="E129" s="252" t="s">
        <v>2903</v>
      </c>
      <c r="F129" s="89">
        <v>885633.36</v>
      </c>
      <c r="G129" s="89">
        <v>8043.65</v>
      </c>
      <c r="H129" s="89">
        <v>0</v>
      </c>
      <c r="K129" s="252">
        <v>389722.85</v>
      </c>
      <c r="L129" s="252">
        <v>150274.49</v>
      </c>
      <c r="P129" s="232">
        <v>43492.71</v>
      </c>
      <c r="R129" s="232">
        <v>1564</v>
      </c>
      <c r="S129" s="252">
        <v>155940</v>
      </c>
      <c r="T129" s="252">
        <v>-1815370.57</v>
      </c>
      <c r="U129" s="252">
        <v>245.79</v>
      </c>
      <c r="V129" s="252">
        <v>2647000</v>
      </c>
      <c r="W129" s="73">
        <v>841337.07</v>
      </c>
      <c r="X129" s="73">
        <v>156148</v>
      </c>
      <c r="Y129" s="73">
        <v>906.57</v>
      </c>
      <c r="AA129" s="73">
        <v>626703.80000000005</v>
      </c>
      <c r="AB129" s="73">
        <v>111600</v>
      </c>
      <c r="AC129" s="90">
        <v>956839.8</v>
      </c>
      <c r="AF129" s="90">
        <v>206069.82</v>
      </c>
      <c r="AG129" s="90">
        <v>61452.800000000003</v>
      </c>
      <c r="AK129" s="72">
        <f t="shared" si="7"/>
        <v>893677.01</v>
      </c>
      <c r="AL129" s="50">
        <f t="shared" si="8"/>
        <v>45056.71</v>
      </c>
      <c r="AM129" s="51">
        <f t="shared" si="9"/>
        <v>848620.3</v>
      </c>
      <c r="AN129" s="48">
        <f t="shared" si="10"/>
        <v>1736695.44</v>
      </c>
      <c r="AO129" s="47">
        <f t="shared" si="11"/>
        <v>1224362.4200000002</v>
      </c>
      <c r="AP129" s="56">
        <f t="shared" si="12"/>
        <v>512333.01999999979</v>
      </c>
    </row>
    <row r="130" spans="1:42" ht="15" thickBot="1" x14ac:dyDescent="0.25">
      <c r="A130" s="38" t="s">
        <v>415</v>
      </c>
      <c r="B130" s="38" t="s">
        <v>416</v>
      </c>
      <c r="C130" s="63">
        <v>2680</v>
      </c>
      <c r="D130" s="64" t="s">
        <v>809</v>
      </c>
      <c r="E130" s="252" t="s">
        <v>2929</v>
      </c>
      <c r="F130" s="89">
        <v>222938.65</v>
      </c>
      <c r="G130" s="89">
        <v>624</v>
      </c>
      <c r="H130" s="89">
        <v>6619.7</v>
      </c>
      <c r="K130" s="252">
        <v>484035.74</v>
      </c>
      <c r="L130" s="252">
        <v>64614.61</v>
      </c>
      <c r="P130" s="232">
        <v>150169.01</v>
      </c>
      <c r="R130" s="232">
        <v>15</v>
      </c>
      <c r="T130" s="252">
        <v>-1237394.6599999999</v>
      </c>
      <c r="V130" s="252">
        <v>1913700</v>
      </c>
      <c r="W130" s="73">
        <v>40233.26</v>
      </c>
      <c r="AA130" s="73">
        <v>72727.600000000006</v>
      </c>
      <c r="AC130" s="90">
        <v>110591.6</v>
      </c>
      <c r="AF130" s="90">
        <v>24788.9</v>
      </c>
      <c r="AG130" s="90">
        <v>11595.51</v>
      </c>
      <c r="AK130" s="72">
        <f t="shared" si="7"/>
        <v>230182.35</v>
      </c>
      <c r="AL130" s="50">
        <f t="shared" si="8"/>
        <v>150184.01</v>
      </c>
      <c r="AM130" s="51">
        <f t="shared" si="9"/>
        <v>79998.34</v>
      </c>
      <c r="AN130" s="48">
        <f t="shared" si="10"/>
        <v>112960.86000000002</v>
      </c>
      <c r="AO130" s="47">
        <f t="shared" si="11"/>
        <v>146976.01</v>
      </c>
      <c r="AP130" s="56">
        <f t="shared" si="12"/>
        <v>-34015.149999999994</v>
      </c>
    </row>
  </sheetData>
  <autoFilter ref="A1:AP130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6"/>
  <sheetViews>
    <sheetView topLeftCell="X1" zoomScale="80" zoomScaleNormal="80" workbookViewId="0">
      <selection activeCell="AA1" sqref="A1:AA1048576"/>
    </sheetView>
  </sheetViews>
  <sheetFormatPr defaultColWidth="9" defaultRowHeight="14.25" x14ac:dyDescent="0.2"/>
  <cols>
    <col min="1" max="1" width="39" style="252" bestFit="1" customWidth="1"/>
    <col min="2" max="2" width="32.125" style="89" bestFit="1" customWidth="1"/>
    <col min="3" max="3" width="31.25" style="89" bestFit="1" customWidth="1"/>
    <col min="4" max="4" width="23" style="89" bestFit="1" customWidth="1"/>
    <col min="5" max="5" width="22.75" style="89" bestFit="1" customWidth="1"/>
    <col min="6" max="7" width="16.75" style="252" bestFit="1" customWidth="1"/>
    <col min="8" max="8" width="16.875" style="232" bestFit="1" customWidth="1"/>
    <col min="9" max="9" width="19.125" style="232" bestFit="1" customWidth="1"/>
    <col min="10" max="10" width="18.375" style="232" bestFit="1" customWidth="1"/>
    <col min="11" max="11" width="20.375" style="232" bestFit="1" customWidth="1"/>
    <col min="12" max="12" width="22.625" style="252" bestFit="1" customWidth="1"/>
    <col min="13" max="13" width="26.75" style="252" bestFit="1" customWidth="1"/>
    <col min="14" max="14" width="26.875" style="252" bestFit="1" customWidth="1"/>
    <col min="15" max="15" width="17" style="252" bestFit="1" customWidth="1"/>
    <col min="16" max="16" width="43.125" style="73" bestFit="1" customWidth="1"/>
    <col min="17" max="17" width="43.875" style="73" bestFit="1" customWidth="1"/>
    <col min="18" max="18" width="28" style="73" bestFit="1" customWidth="1"/>
    <col min="19" max="19" width="37.5" style="73" bestFit="1" customWidth="1"/>
    <col min="20" max="20" width="53.375" style="73" bestFit="1" customWidth="1"/>
    <col min="21" max="21" width="54.875" style="73" bestFit="1" customWidth="1"/>
    <col min="22" max="22" width="19.375" style="90" bestFit="1" customWidth="1"/>
    <col min="23" max="23" width="25.75" style="90" bestFit="1" customWidth="1"/>
    <col min="24" max="24" width="24.125" style="90" bestFit="1" customWidth="1"/>
    <col min="25" max="25" width="41.25" style="90" bestFit="1" customWidth="1"/>
    <col min="26" max="26" width="29.875" style="90" bestFit="1" customWidth="1"/>
    <col min="27" max="27" width="32.125" style="90" bestFit="1" customWidth="1"/>
    <col min="28" max="28" width="32.375" style="252" bestFit="1" customWidth="1"/>
    <col min="29" max="29" width="34.25" style="252" bestFit="1" customWidth="1"/>
    <col min="30" max="30" width="33.125" style="252" bestFit="1" customWidth="1"/>
    <col min="31" max="16384" width="9" style="252"/>
  </cols>
  <sheetData>
    <row r="1" spans="1:27" x14ac:dyDescent="0.2">
      <c r="A1" s="252" t="s">
        <v>2456</v>
      </c>
      <c r="B1" s="89" t="s">
        <v>2457</v>
      </c>
      <c r="C1" s="89" t="s">
        <v>2458</v>
      </c>
      <c r="D1" s="89" t="s">
        <v>2459</v>
      </c>
      <c r="E1" s="89" t="s">
        <v>2597</v>
      </c>
      <c r="F1" s="252" t="s">
        <v>2460</v>
      </c>
      <c r="G1" s="252" t="s">
        <v>2461</v>
      </c>
      <c r="H1" s="232" t="s">
        <v>2463</v>
      </c>
      <c r="I1" s="232" t="s">
        <v>2464</v>
      </c>
      <c r="J1" s="232" t="s">
        <v>2465</v>
      </c>
      <c r="K1" s="232" t="s">
        <v>2466</v>
      </c>
      <c r="L1" s="252" t="s">
        <v>2467</v>
      </c>
      <c r="M1" s="252" t="s">
        <v>2468</v>
      </c>
      <c r="N1" s="252" t="s">
        <v>2469</v>
      </c>
      <c r="O1" s="252" t="s">
        <v>2470</v>
      </c>
      <c r="P1" s="73" t="s">
        <v>2933</v>
      </c>
      <c r="Q1" s="73" t="s">
        <v>2471</v>
      </c>
      <c r="R1" s="73" t="s">
        <v>2472</v>
      </c>
      <c r="S1" s="73" t="s">
        <v>2473</v>
      </c>
      <c r="T1" s="73" t="s">
        <v>2475</v>
      </c>
      <c r="U1" s="73" t="s">
        <v>2476</v>
      </c>
      <c r="V1" s="90" t="s">
        <v>2477</v>
      </c>
      <c r="W1" s="90" t="s">
        <v>2478</v>
      </c>
      <c r="X1" s="90" t="s">
        <v>2479</v>
      </c>
      <c r="Y1" s="90" t="s">
        <v>2480</v>
      </c>
      <c r="Z1" s="90" t="s">
        <v>2481</v>
      </c>
      <c r="AA1" s="90" t="s">
        <v>2482</v>
      </c>
    </row>
    <row r="2" spans="1:27" x14ac:dyDescent="0.2">
      <c r="A2" s="252" t="s">
        <v>2483</v>
      </c>
      <c r="B2" s="89" t="s">
        <v>2484</v>
      </c>
      <c r="C2" s="89" t="s">
        <v>2485</v>
      </c>
      <c r="D2" s="89" t="s">
        <v>2486</v>
      </c>
      <c r="E2" s="89" t="s">
        <v>2602</v>
      </c>
      <c r="F2" s="252" t="s">
        <v>2487</v>
      </c>
      <c r="G2" s="252" t="s">
        <v>2488</v>
      </c>
      <c r="H2" s="232" t="s">
        <v>2490</v>
      </c>
      <c r="I2" s="232" t="s">
        <v>2491</v>
      </c>
      <c r="J2" s="232" t="s">
        <v>2492</v>
      </c>
      <c r="K2" s="232" t="s">
        <v>2493</v>
      </c>
      <c r="L2" s="252" t="s">
        <v>2494</v>
      </c>
      <c r="M2" s="252" t="s">
        <v>2495</v>
      </c>
      <c r="N2" s="252" t="s">
        <v>2496</v>
      </c>
      <c r="O2" s="252" t="s">
        <v>2497</v>
      </c>
      <c r="P2" s="73" t="s">
        <v>2934</v>
      </c>
      <c r="Q2" s="73" t="s">
        <v>2498</v>
      </c>
      <c r="R2" s="73" t="s">
        <v>2499</v>
      </c>
      <c r="S2" s="73" t="s">
        <v>2500</v>
      </c>
      <c r="T2" s="73" t="s">
        <v>2502</v>
      </c>
      <c r="U2" s="73" t="s">
        <v>2503</v>
      </c>
      <c r="V2" s="90" t="s">
        <v>2504</v>
      </c>
      <c r="W2" s="90" t="s">
        <v>2505</v>
      </c>
      <c r="X2" s="90" t="s">
        <v>2506</v>
      </c>
      <c r="Y2" s="90" t="s">
        <v>2507</v>
      </c>
      <c r="Z2" s="90" t="s">
        <v>2508</v>
      </c>
      <c r="AA2" s="90" t="s">
        <v>2509</v>
      </c>
    </row>
    <row r="3" spans="1:27" x14ac:dyDescent="0.2">
      <c r="A3" s="252" t="s">
        <v>2510</v>
      </c>
      <c r="B3" s="89">
        <v>64418605.539999999</v>
      </c>
      <c r="C3" s="89">
        <v>3852041.85</v>
      </c>
      <c r="D3" s="89">
        <v>3227135.74</v>
      </c>
      <c r="E3" s="89">
        <v>291.06</v>
      </c>
      <c r="F3" s="252">
        <v>80281373.620000005</v>
      </c>
      <c r="G3" s="252">
        <v>31388691.489999998</v>
      </c>
      <c r="H3" s="232">
        <v>511647.49</v>
      </c>
      <c r="I3" s="232">
        <v>1068786.75</v>
      </c>
      <c r="J3" s="232">
        <v>110000</v>
      </c>
      <c r="K3" s="232">
        <v>3810479.52</v>
      </c>
      <c r="L3" s="252">
        <v>445598.42</v>
      </c>
      <c r="M3" s="252">
        <v>-2499278.48</v>
      </c>
      <c r="N3" s="252">
        <v>20275720.41</v>
      </c>
      <c r="O3" s="252">
        <v>134764286.09</v>
      </c>
      <c r="P3" s="73">
        <v>28.17</v>
      </c>
      <c r="Q3" s="73">
        <v>105716607.40000001</v>
      </c>
      <c r="R3" s="73">
        <v>10877121.02</v>
      </c>
      <c r="S3" s="73">
        <v>74791.56</v>
      </c>
      <c r="T3" s="73">
        <v>89525503.280000001</v>
      </c>
      <c r="U3" s="73">
        <v>9607011.2799999993</v>
      </c>
      <c r="V3" s="90">
        <v>117535502.89</v>
      </c>
      <c r="W3" s="90">
        <v>6500</v>
      </c>
      <c r="X3" s="90">
        <v>148245.81</v>
      </c>
      <c r="Y3" s="90">
        <v>38534399.159999996</v>
      </c>
      <c r="Z3" s="90">
        <v>23152716.43</v>
      </c>
      <c r="AA3" s="90">
        <v>2756376.22</v>
      </c>
    </row>
    <row r="4" spans="1:27" x14ac:dyDescent="0.2">
      <c r="A4" s="252" t="s">
        <v>2935</v>
      </c>
      <c r="B4" s="89">
        <v>911960.74</v>
      </c>
      <c r="D4" s="89">
        <v>37788</v>
      </c>
      <c r="E4" s="89">
        <v>0</v>
      </c>
      <c r="F4" s="252">
        <v>8</v>
      </c>
      <c r="G4" s="252">
        <v>434135.89</v>
      </c>
      <c r="H4" s="232">
        <v>5422</v>
      </c>
      <c r="I4" s="232">
        <v>0</v>
      </c>
      <c r="J4" s="232">
        <v>8000</v>
      </c>
      <c r="K4" s="232">
        <v>200470.04</v>
      </c>
      <c r="N4" s="252">
        <v>-89895.12</v>
      </c>
      <c r="O4" s="252">
        <v>560321.12</v>
      </c>
      <c r="Q4" s="73">
        <v>142800</v>
      </c>
      <c r="S4" s="73">
        <v>45.5</v>
      </c>
      <c r="T4" s="73">
        <v>2232397.66</v>
      </c>
      <c r="U4" s="73">
        <v>1335120.78</v>
      </c>
      <c r="V4" s="90">
        <v>2268527.66</v>
      </c>
      <c r="X4" s="90">
        <v>10664</v>
      </c>
      <c r="Y4" s="90">
        <v>716683.75</v>
      </c>
      <c r="Z4" s="90">
        <v>14913.94</v>
      </c>
    </row>
    <row r="5" spans="1:27" x14ac:dyDescent="0.2">
      <c r="A5" s="252" t="s">
        <v>2936</v>
      </c>
      <c r="B5" s="89">
        <v>8730</v>
      </c>
      <c r="D5" s="89">
        <v>9000</v>
      </c>
      <c r="E5" s="89">
        <v>0</v>
      </c>
      <c r="F5" s="252">
        <v>132563.6</v>
      </c>
      <c r="G5" s="252">
        <v>389922.72</v>
      </c>
      <c r="K5" s="232">
        <v>8730</v>
      </c>
      <c r="N5" s="252">
        <v>-2080055.41</v>
      </c>
      <c r="O5" s="252">
        <v>2026803.02</v>
      </c>
      <c r="T5" s="73">
        <v>568669.56000000006</v>
      </c>
      <c r="U5" s="73">
        <v>840985.7</v>
      </c>
      <c r="V5" s="90">
        <v>596069.56000000006</v>
      </c>
      <c r="X5" s="90">
        <v>5245</v>
      </c>
      <c r="Y5" s="90">
        <v>119840.71</v>
      </c>
      <c r="Z5" s="90">
        <v>103761.28</v>
      </c>
    </row>
    <row r="6" spans="1:27" x14ac:dyDescent="0.2">
      <c r="A6" s="252" t="s">
        <v>2937</v>
      </c>
      <c r="B6" s="89">
        <v>8007.36</v>
      </c>
      <c r="D6" s="89">
        <v>15687</v>
      </c>
      <c r="E6" s="89">
        <v>0</v>
      </c>
      <c r="F6" s="252">
        <v>2649907.73</v>
      </c>
      <c r="G6" s="252">
        <v>4865.68</v>
      </c>
      <c r="H6" s="232">
        <v>12500</v>
      </c>
      <c r="I6" s="232">
        <v>12974.48</v>
      </c>
      <c r="J6" s="232">
        <v>8000</v>
      </c>
      <c r="K6" s="232">
        <v>7.36</v>
      </c>
      <c r="N6" s="252">
        <v>2084624.55</v>
      </c>
      <c r="O6" s="252">
        <v>716949.66</v>
      </c>
      <c r="T6" s="73">
        <v>1620003</v>
      </c>
      <c r="U6" s="73">
        <v>389202.86</v>
      </c>
      <c r="V6" s="90">
        <v>1647103</v>
      </c>
      <c r="X6" s="90">
        <v>5070</v>
      </c>
      <c r="Y6" s="90">
        <v>406252.34</v>
      </c>
      <c r="Z6" s="90">
        <v>107368.8</v>
      </c>
    </row>
    <row r="7" spans="1:27" x14ac:dyDescent="0.2">
      <c r="A7" s="252" t="s">
        <v>2938</v>
      </c>
      <c r="B7" s="89">
        <v>8043.78</v>
      </c>
      <c r="D7" s="89">
        <v>40178.46</v>
      </c>
      <c r="F7" s="252">
        <v>3318932.22</v>
      </c>
      <c r="G7" s="252">
        <v>364806.08</v>
      </c>
      <c r="I7" s="232">
        <v>3966.67</v>
      </c>
      <c r="N7" s="252">
        <v>2834562.96</v>
      </c>
      <c r="O7" s="252">
        <v>550717.67000000004</v>
      </c>
      <c r="P7" s="73">
        <v>28.17</v>
      </c>
      <c r="T7" s="73">
        <v>941080</v>
      </c>
      <c r="U7" s="73">
        <v>1284523.69</v>
      </c>
      <c r="V7" s="90">
        <v>984560</v>
      </c>
      <c r="X7" s="90">
        <v>9639.81</v>
      </c>
      <c r="Y7" s="90">
        <v>663082.32999999996</v>
      </c>
      <c r="Z7" s="90">
        <v>225636.48000000001</v>
      </c>
    </row>
    <row r="8" spans="1:27" x14ac:dyDescent="0.2">
      <c r="A8" s="252" t="s">
        <v>2939</v>
      </c>
      <c r="B8" s="89">
        <v>163280.31</v>
      </c>
      <c r="D8" s="89">
        <v>28337</v>
      </c>
      <c r="E8" s="89">
        <v>12.34</v>
      </c>
      <c r="F8" s="252">
        <v>342340.29</v>
      </c>
      <c r="G8" s="252">
        <v>105727.77</v>
      </c>
      <c r="H8" s="232">
        <v>20145</v>
      </c>
      <c r="I8" s="232">
        <v>2516.59</v>
      </c>
      <c r="J8" s="232">
        <v>8000</v>
      </c>
      <c r="K8" s="232">
        <v>11250</v>
      </c>
      <c r="N8" s="252">
        <v>-1495409.97</v>
      </c>
      <c r="O8" s="252">
        <v>2257089.6800000002</v>
      </c>
      <c r="R8" s="73">
        <v>169618</v>
      </c>
      <c r="S8" s="73">
        <v>46.59</v>
      </c>
      <c r="T8" s="73">
        <v>875016</v>
      </c>
      <c r="U8" s="73">
        <v>267825.5</v>
      </c>
      <c r="V8" s="90">
        <v>916516</v>
      </c>
      <c r="X8" s="90">
        <v>16960</v>
      </c>
      <c r="Y8" s="90">
        <v>378323.73</v>
      </c>
      <c r="Z8" s="90">
        <v>164599.95000000001</v>
      </c>
    </row>
    <row r="9" spans="1:27" x14ac:dyDescent="0.2">
      <c r="A9" s="252" t="s">
        <v>2940</v>
      </c>
      <c r="B9" s="89">
        <v>7290.66</v>
      </c>
      <c r="D9" s="89">
        <v>0</v>
      </c>
      <c r="E9" s="89">
        <v>59.34</v>
      </c>
      <c r="F9" s="252">
        <v>3902292.66</v>
      </c>
      <c r="G9" s="252">
        <v>246587.38</v>
      </c>
      <c r="H9" s="232">
        <v>11787.26</v>
      </c>
      <c r="I9" s="232">
        <v>1260.49</v>
      </c>
      <c r="K9" s="232">
        <v>1000</v>
      </c>
      <c r="N9" s="252">
        <v>4125104.64</v>
      </c>
      <c r="O9" s="252">
        <v>253201</v>
      </c>
      <c r="T9" s="73">
        <v>700182.5</v>
      </c>
      <c r="U9" s="73">
        <v>206313.37</v>
      </c>
      <c r="V9" s="90">
        <v>769182.5</v>
      </c>
      <c r="X9" s="90">
        <v>13633</v>
      </c>
      <c r="Y9" s="90">
        <v>130378.12</v>
      </c>
      <c r="Z9" s="90">
        <v>229425.6</v>
      </c>
    </row>
    <row r="10" spans="1:27" x14ac:dyDescent="0.2">
      <c r="A10" s="252" t="s">
        <v>2941</v>
      </c>
      <c r="B10" s="89">
        <v>38263.43</v>
      </c>
      <c r="D10" s="89">
        <v>7450</v>
      </c>
      <c r="E10" s="89">
        <v>37.380000000000003</v>
      </c>
      <c r="F10" s="252">
        <v>3317945.08</v>
      </c>
      <c r="G10" s="252">
        <v>3</v>
      </c>
      <c r="H10" s="232">
        <v>16590</v>
      </c>
      <c r="I10" s="232">
        <v>2130.37</v>
      </c>
      <c r="J10" s="232">
        <v>8000</v>
      </c>
      <c r="K10" s="232">
        <v>13500</v>
      </c>
      <c r="N10" s="252">
        <v>3421566.77</v>
      </c>
      <c r="R10" s="73">
        <v>50000</v>
      </c>
      <c r="S10" s="73">
        <v>2.7</v>
      </c>
      <c r="T10" s="73">
        <v>131638.5</v>
      </c>
      <c r="U10" s="73">
        <v>113711.22</v>
      </c>
      <c r="V10" s="90">
        <v>131638.5</v>
      </c>
      <c r="X10" s="90">
        <v>6572</v>
      </c>
      <c r="Y10" s="90">
        <v>151646.89000000001</v>
      </c>
      <c r="Z10" s="90">
        <v>103583.28</v>
      </c>
    </row>
    <row r="11" spans="1:27" x14ac:dyDescent="0.2">
      <c r="A11" s="252" t="s">
        <v>2942</v>
      </c>
      <c r="B11" s="89">
        <v>3991.46</v>
      </c>
      <c r="D11" s="89">
        <v>0</v>
      </c>
      <c r="E11" s="89">
        <v>0</v>
      </c>
      <c r="F11" s="252">
        <v>3716667.03</v>
      </c>
      <c r="G11" s="252">
        <v>28560.799999999999</v>
      </c>
      <c r="N11" s="252">
        <v>3608499.7</v>
      </c>
      <c r="O11" s="252">
        <v>99610.62</v>
      </c>
      <c r="T11" s="73">
        <v>310705.5</v>
      </c>
      <c r="U11" s="73">
        <v>461189.82</v>
      </c>
      <c r="V11" s="90">
        <v>332985.5</v>
      </c>
      <c r="X11" s="90">
        <v>5548</v>
      </c>
      <c r="Y11" s="90">
        <v>82245.36</v>
      </c>
      <c r="Z11" s="90">
        <v>310007.49</v>
      </c>
    </row>
    <row r="12" spans="1:27" x14ac:dyDescent="0.2">
      <c r="A12" s="252" t="s">
        <v>2943</v>
      </c>
      <c r="B12" s="89">
        <v>1152130.68</v>
      </c>
      <c r="C12" s="89">
        <v>0</v>
      </c>
      <c r="D12" s="89">
        <v>34223.129999999997</v>
      </c>
      <c r="F12" s="252">
        <v>1284830</v>
      </c>
      <c r="G12" s="252">
        <v>313320.78000000003</v>
      </c>
      <c r="H12" s="232">
        <v>0</v>
      </c>
      <c r="I12" s="232">
        <v>7930</v>
      </c>
      <c r="K12" s="232">
        <v>0</v>
      </c>
      <c r="N12" s="252">
        <v>141440.57999999999</v>
      </c>
      <c r="O12" s="252">
        <v>685585.33</v>
      </c>
      <c r="Q12" s="73">
        <v>1209531.4099999999</v>
      </c>
      <c r="R12" s="73">
        <v>234864</v>
      </c>
      <c r="S12" s="73">
        <v>597.53</v>
      </c>
      <c r="T12" s="73">
        <v>2017216</v>
      </c>
      <c r="U12" s="73">
        <v>59480</v>
      </c>
      <c r="V12" s="90">
        <v>2156174.4</v>
      </c>
      <c r="Y12" s="90">
        <v>269538.44</v>
      </c>
      <c r="Z12" s="90">
        <v>249106</v>
      </c>
    </row>
    <row r="13" spans="1:27" x14ac:dyDescent="0.2">
      <c r="A13" s="252" t="s">
        <v>2944</v>
      </c>
      <c r="B13" s="89">
        <v>738463.23</v>
      </c>
      <c r="C13" s="89">
        <v>28796.26</v>
      </c>
      <c r="D13" s="89">
        <v>213422.7</v>
      </c>
      <c r="F13" s="252">
        <v>371642.12</v>
      </c>
      <c r="G13" s="252">
        <v>188577.61</v>
      </c>
      <c r="H13" s="232">
        <v>14200</v>
      </c>
      <c r="I13" s="232">
        <v>9100</v>
      </c>
      <c r="K13" s="232">
        <v>0</v>
      </c>
      <c r="N13" s="252">
        <v>-26281.64</v>
      </c>
      <c r="O13" s="252">
        <v>1517319.83</v>
      </c>
      <c r="Q13" s="73">
        <v>1098828.23</v>
      </c>
      <c r="R13" s="73">
        <v>270780</v>
      </c>
      <c r="S13" s="73">
        <v>398.44</v>
      </c>
      <c r="T13" s="73">
        <v>1543743.62</v>
      </c>
      <c r="U13" s="73">
        <v>53600</v>
      </c>
      <c r="V13" s="90">
        <v>1597343.62</v>
      </c>
      <c r="Y13" s="90">
        <v>429941.98</v>
      </c>
      <c r="Z13" s="90">
        <v>158895.63</v>
      </c>
    </row>
    <row r="14" spans="1:27" x14ac:dyDescent="0.2">
      <c r="A14" s="252" t="s">
        <v>2945</v>
      </c>
      <c r="B14" s="89">
        <v>651955.39</v>
      </c>
      <c r="C14" s="89">
        <v>286645.15999999997</v>
      </c>
      <c r="D14" s="89">
        <v>21780.59</v>
      </c>
      <c r="F14" s="252">
        <v>1000055.74</v>
      </c>
      <c r="G14" s="252">
        <v>274768.21999999997</v>
      </c>
      <c r="H14" s="232">
        <v>0</v>
      </c>
      <c r="N14" s="252">
        <v>18900</v>
      </c>
      <c r="O14" s="252">
        <v>1326846.8</v>
      </c>
      <c r="Q14" s="73">
        <v>1010223.95</v>
      </c>
      <c r="R14" s="73">
        <v>379875</v>
      </c>
      <c r="S14" s="73">
        <v>67.39</v>
      </c>
      <c r="T14" s="73">
        <v>893164</v>
      </c>
      <c r="U14" s="73">
        <v>16900</v>
      </c>
      <c r="V14" s="90">
        <v>1009744</v>
      </c>
      <c r="Y14" s="90">
        <v>379592.57</v>
      </c>
      <c r="Z14" s="90">
        <v>218538.67</v>
      </c>
    </row>
    <row r="15" spans="1:27" x14ac:dyDescent="0.2">
      <c r="A15" s="252" t="s">
        <v>2946</v>
      </c>
      <c r="B15" s="89">
        <v>416402.67</v>
      </c>
      <c r="C15" s="89">
        <v>33323.5</v>
      </c>
      <c r="D15" s="89">
        <v>76530.039999999994</v>
      </c>
      <c r="F15" s="252">
        <v>84568.54</v>
      </c>
      <c r="G15" s="252">
        <v>250366.87</v>
      </c>
      <c r="H15" s="232">
        <v>12000</v>
      </c>
      <c r="I15" s="232">
        <v>22770</v>
      </c>
      <c r="N15" s="252">
        <v>136073.47</v>
      </c>
      <c r="O15" s="252">
        <v>1336486.2</v>
      </c>
      <c r="Q15" s="73">
        <v>814306.09</v>
      </c>
      <c r="S15" s="73">
        <v>355.15</v>
      </c>
      <c r="T15" s="73">
        <v>1921125.46</v>
      </c>
      <c r="U15" s="73">
        <v>46200</v>
      </c>
      <c r="V15" s="90">
        <v>2038312.86</v>
      </c>
      <c r="Y15" s="90">
        <v>410219.67</v>
      </c>
      <c r="Z15" s="90">
        <v>168456.65</v>
      </c>
    </row>
    <row r="16" spans="1:27" x14ac:dyDescent="0.2">
      <c r="A16" s="252" t="s">
        <v>2947</v>
      </c>
      <c r="B16" s="89">
        <v>1030414.77</v>
      </c>
      <c r="C16" s="89">
        <v>65711.3</v>
      </c>
      <c r="D16" s="89">
        <v>96662.28</v>
      </c>
      <c r="F16" s="252">
        <v>1064489.94</v>
      </c>
      <c r="G16" s="252">
        <v>400007.13</v>
      </c>
      <c r="H16" s="232">
        <v>1630</v>
      </c>
      <c r="I16" s="232">
        <v>9100</v>
      </c>
      <c r="K16" s="232">
        <v>0</v>
      </c>
      <c r="N16" s="252">
        <v>258182.7</v>
      </c>
      <c r="O16" s="252">
        <v>2146839.4900000002</v>
      </c>
      <c r="Q16" s="73">
        <v>1648739.1</v>
      </c>
      <c r="R16" s="73">
        <v>215380</v>
      </c>
      <c r="S16" s="73">
        <v>520.36</v>
      </c>
      <c r="T16" s="73">
        <v>1863416.45</v>
      </c>
      <c r="U16" s="73">
        <v>31400</v>
      </c>
      <c r="V16" s="90">
        <v>2389400.56</v>
      </c>
      <c r="Y16" s="90">
        <v>340624.6</v>
      </c>
      <c r="Z16" s="90">
        <v>284149.09999999998</v>
      </c>
      <c r="AA16" s="90">
        <v>1574</v>
      </c>
    </row>
    <row r="17" spans="1:27" x14ac:dyDescent="0.2">
      <c r="A17" s="252" t="s">
        <v>2948</v>
      </c>
      <c r="B17" s="89">
        <v>1451480.84</v>
      </c>
      <c r="C17" s="89">
        <v>0</v>
      </c>
      <c r="D17" s="89">
        <v>94257.98</v>
      </c>
      <c r="F17" s="252">
        <v>170932.09</v>
      </c>
      <c r="G17" s="252">
        <v>248366.2</v>
      </c>
      <c r="H17" s="232">
        <v>30362</v>
      </c>
      <c r="O17" s="252">
        <v>1602780.76</v>
      </c>
      <c r="Q17" s="73">
        <v>2060578.09</v>
      </c>
      <c r="S17" s="73">
        <v>1158.21</v>
      </c>
      <c r="T17" s="73">
        <v>1388501.3</v>
      </c>
      <c r="U17" s="73">
        <v>84800</v>
      </c>
      <c r="V17" s="90">
        <v>1943081.5</v>
      </c>
      <c r="Y17" s="90">
        <v>379465.45</v>
      </c>
      <c r="Z17" s="90">
        <v>144844.82999999999</v>
      </c>
    </row>
    <row r="18" spans="1:27" x14ac:dyDescent="0.2">
      <c r="A18" s="252" t="s">
        <v>2949</v>
      </c>
      <c r="B18" s="89">
        <v>735646.24</v>
      </c>
      <c r="C18" s="89">
        <v>1352.5</v>
      </c>
      <c r="D18" s="89">
        <v>18103.099999999999</v>
      </c>
      <c r="F18" s="252">
        <v>474466.59</v>
      </c>
      <c r="G18" s="252">
        <v>2399374.56</v>
      </c>
      <c r="H18" s="232">
        <v>0</v>
      </c>
      <c r="I18" s="232">
        <v>9841.51</v>
      </c>
      <c r="N18" s="252">
        <v>62671.06</v>
      </c>
      <c r="O18" s="252">
        <v>2036704.82</v>
      </c>
      <c r="Q18" s="73">
        <v>829094.51</v>
      </c>
      <c r="R18" s="73">
        <v>90000</v>
      </c>
      <c r="S18" s="73">
        <v>606.20000000000005</v>
      </c>
      <c r="T18" s="73">
        <v>1391384</v>
      </c>
      <c r="U18" s="73">
        <v>26200</v>
      </c>
      <c r="V18" s="90">
        <v>1465664</v>
      </c>
      <c r="Y18" s="90">
        <v>363152.11</v>
      </c>
      <c r="Z18" s="90">
        <v>577143.25</v>
      </c>
    </row>
    <row r="19" spans="1:27" x14ac:dyDescent="0.2">
      <c r="A19" s="252" t="s">
        <v>2950</v>
      </c>
      <c r="B19" s="89">
        <v>807089.91</v>
      </c>
      <c r="C19" s="89">
        <v>6340.3</v>
      </c>
      <c r="D19" s="89">
        <v>71870.86</v>
      </c>
      <c r="F19" s="252">
        <v>1189360.8899999999</v>
      </c>
      <c r="G19" s="252">
        <v>604885.39</v>
      </c>
      <c r="H19" s="232">
        <v>0</v>
      </c>
      <c r="I19" s="232">
        <v>9100</v>
      </c>
      <c r="N19" s="252">
        <v>32559.22</v>
      </c>
      <c r="O19" s="252">
        <v>118427.08</v>
      </c>
      <c r="Q19" s="73">
        <v>1006299.51</v>
      </c>
      <c r="R19" s="73">
        <v>60000</v>
      </c>
      <c r="S19" s="73">
        <v>194.43</v>
      </c>
      <c r="T19" s="73">
        <v>601680</v>
      </c>
      <c r="U19" s="73">
        <v>4000</v>
      </c>
      <c r="V19" s="90">
        <v>605680</v>
      </c>
      <c r="Y19" s="90">
        <v>299202.83</v>
      </c>
      <c r="Z19" s="90">
        <v>294371.89</v>
      </c>
    </row>
    <row r="20" spans="1:27" x14ac:dyDescent="0.2">
      <c r="A20" s="252" t="s">
        <v>2951</v>
      </c>
      <c r="B20" s="89">
        <v>1569994.58</v>
      </c>
      <c r="C20" s="89">
        <v>194013.2</v>
      </c>
      <c r="D20" s="89">
        <v>65289.9</v>
      </c>
      <c r="F20" s="252">
        <v>151773.94</v>
      </c>
      <c r="G20" s="252">
        <v>244829.93</v>
      </c>
      <c r="H20" s="232">
        <v>0</v>
      </c>
      <c r="I20" s="232">
        <v>8450</v>
      </c>
      <c r="N20" s="252">
        <v>410875.35</v>
      </c>
      <c r="O20" s="252">
        <v>1863971.92</v>
      </c>
      <c r="Q20" s="73">
        <v>1771156.16</v>
      </c>
      <c r="R20" s="73">
        <v>275738</v>
      </c>
      <c r="S20" s="73">
        <v>533.95000000000005</v>
      </c>
      <c r="T20" s="73">
        <v>803660</v>
      </c>
      <c r="U20" s="73">
        <v>66450</v>
      </c>
      <c r="V20" s="90">
        <v>1318728.3999999999</v>
      </c>
      <c r="Y20" s="90">
        <v>314415.15000000002</v>
      </c>
      <c r="Z20" s="90">
        <v>157168</v>
      </c>
    </row>
    <row r="21" spans="1:27" x14ac:dyDescent="0.2">
      <c r="A21" s="252" t="s">
        <v>2952</v>
      </c>
      <c r="B21" s="89">
        <v>1597422.02</v>
      </c>
      <c r="C21" s="89">
        <v>35629.9</v>
      </c>
      <c r="D21" s="89">
        <v>143020.4</v>
      </c>
      <c r="F21" s="252">
        <v>750922.7</v>
      </c>
      <c r="G21" s="252">
        <v>1995438.19</v>
      </c>
      <c r="H21" s="232">
        <v>15800</v>
      </c>
      <c r="I21" s="232">
        <v>9100</v>
      </c>
      <c r="N21" s="252">
        <v>505432.48</v>
      </c>
      <c r="O21" s="252">
        <v>2519990.75</v>
      </c>
      <c r="Q21" s="73">
        <v>1546987.44</v>
      </c>
      <c r="R21" s="73">
        <v>521500</v>
      </c>
      <c r="S21" s="73">
        <v>773.63</v>
      </c>
      <c r="T21" s="73">
        <v>1414128</v>
      </c>
      <c r="U21" s="73">
        <v>78600</v>
      </c>
      <c r="V21" s="90">
        <v>1852444</v>
      </c>
      <c r="Y21" s="90">
        <v>577446.91</v>
      </c>
      <c r="Z21" s="90">
        <v>530287.04</v>
      </c>
    </row>
    <row r="22" spans="1:27" x14ac:dyDescent="0.2">
      <c r="A22" s="252" t="s">
        <v>2953</v>
      </c>
      <c r="B22" s="89">
        <v>1057476.31</v>
      </c>
      <c r="C22" s="89">
        <v>82325.679999999993</v>
      </c>
      <c r="D22" s="89">
        <v>1660</v>
      </c>
      <c r="F22" s="252">
        <v>708199.28</v>
      </c>
      <c r="G22" s="252">
        <v>586041.59999999998</v>
      </c>
      <c r="H22" s="232">
        <v>0</v>
      </c>
      <c r="I22" s="232">
        <v>15750</v>
      </c>
      <c r="O22" s="252">
        <v>4994895.4800000004</v>
      </c>
      <c r="Q22" s="73">
        <v>1229852.48</v>
      </c>
      <c r="R22" s="73">
        <v>252710</v>
      </c>
      <c r="S22" s="73">
        <v>1375.2</v>
      </c>
      <c r="T22" s="73">
        <v>1692392</v>
      </c>
      <c r="U22" s="73">
        <v>31490</v>
      </c>
      <c r="V22" s="90">
        <v>1806582</v>
      </c>
      <c r="Y22" s="90">
        <v>643044.74</v>
      </c>
      <c r="Z22" s="90">
        <v>367607.99</v>
      </c>
    </row>
    <row r="23" spans="1:27" x14ac:dyDescent="0.2">
      <c r="A23" s="252" t="s">
        <v>2954</v>
      </c>
      <c r="B23" s="89">
        <v>919072.27</v>
      </c>
      <c r="C23" s="89">
        <v>166030.25</v>
      </c>
      <c r="D23" s="89">
        <v>91977.39</v>
      </c>
      <c r="F23" s="252">
        <v>746569.52</v>
      </c>
      <c r="G23" s="252">
        <v>332548.96000000002</v>
      </c>
      <c r="H23" s="232">
        <v>9300</v>
      </c>
      <c r="I23" s="232">
        <v>8400</v>
      </c>
      <c r="K23" s="232">
        <v>6.9</v>
      </c>
      <c r="N23" s="252">
        <v>521750.47</v>
      </c>
      <c r="O23" s="252">
        <v>1550129.81</v>
      </c>
      <c r="Q23" s="73">
        <v>1177036.3899999999</v>
      </c>
      <c r="R23" s="73">
        <v>301185</v>
      </c>
      <c r="S23" s="73">
        <v>302.64</v>
      </c>
      <c r="T23" s="73">
        <v>1825042.9</v>
      </c>
      <c r="U23" s="73">
        <v>57600</v>
      </c>
      <c r="V23" s="90">
        <v>1968862.1</v>
      </c>
      <c r="Y23" s="90">
        <v>365854.34</v>
      </c>
      <c r="Z23" s="90">
        <v>227139.99</v>
      </c>
    </row>
    <row r="24" spans="1:27" x14ac:dyDescent="0.2">
      <c r="A24" s="252" t="s">
        <v>2955</v>
      </c>
      <c r="B24" s="89">
        <v>3053215.11</v>
      </c>
      <c r="C24" s="89">
        <v>40999.550000000003</v>
      </c>
      <c r="D24" s="89">
        <v>10162</v>
      </c>
      <c r="F24" s="252">
        <v>128699.76</v>
      </c>
      <c r="G24" s="252">
        <v>699294.83</v>
      </c>
      <c r="H24" s="232">
        <v>0</v>
      </c>
      <c r="I24" s="232">
        <v>20220</v>
      </c>
      <c r="K24" s="232">
        <v>0</v>
      </c>
      <c r="N24" s="252">
        <v>260064.49</v>
      </c>
      <c r="O24" s="252">
        <v>2878887.21</v>
      </c>
      <c r="Q24" s="73">
        <v>1935871.07</v>
      </c>
      <c r="S24" s="73">
        <v>4014.68</v>
      </c>
      <c r="T24" s="73">
        <v>2433168</v>
      </c>
      <c r="U24" s="73">
        <v>168400</v>
      </c>
      <c r="V24" s="90">
        <v>2771568</v>
      </c>
      <c r="Y24" s="90">
        <v>726984.82</v>
      </c>
      <c r="Z24" s="90">
        <v>307903.84000000003</v>
      </c>
    </row>
    <row r="25" spans="1:27" x14ac:dyDescent="0.2">
      <c r="A25" s="252" t="s">
        <v>2956</v>
      </c>
      <c r="B25" s="89">
        <v>784252.29</v>
      </c>
      <c r="C25" s="89">
        <v>43126.55</v>
      </c>
      <c r="D25" s="89">
        <v>24338.01</v>
      </c>
      <c r="F25" s="252">
        <v>481422.19</v>
      </c>
      <c r="G25" s="252">
        <v>434859.26</v>
      </c>
      <c r="H25" s="232">
        <v>0</v>
      </c>
      <c r="N25" s="252">
        <v>-210565.2</v>
      </c>
      <c r="O25" s="252">
        <v>2079998.65</v>
      </c>
      <c r="Q25" s="73">
        <v>1235222.02</v>
      </c>
      <c r="S25" s="73">
        <v>367.99</v>
      </c>
      <c r="T25" s="73">
        <v>1678175.8</v>
      </c>
      <c r="U25" s="73">
        <v>84241</v>
      </c>
      <c r="V25" s="90">
        <v>1854096.8</v>
      </c>
      <c r="Y25" s="90">
        <v>329094.93</v>
      </c>
      <c r="Z25" s="90">
        <v>235925.49</v>
      </c>
    </row>
    <row r="26" spans="1:27" x14ac:dyDescent="0.2">
      <c r="A26" s="252" t="s">
        <v>2957</v>
      </c>
      <c r="B26" s="89">
        <v>1229244.82</v>
      </c>
      <c r="C26" s="89">
        <v>76670.94</v>
      </c>
      <c r="D26" s="89">
        <v>18663.02</v>
      </c>
      <c r="F26" s="252">
        <v>1188642.52</v>
      </c>
      <c r="G26" s="252">
        <v>105801.60000000001</v>
      </c>
      <c r="I26" s="232">
        <v>11127.65</v>
      </c>
      <c r="N26" s="252">
        <v>126601.39</v>
      </c>
      <c r="O26" s="252">
        <v>413083.29</v>
      </c>
      <c r="Q26" s="73">
        <v>1180439.8600000001</v>
      </c>
      <c r="R26" s="73">
        <v>202870</v>
      </c>
      <c r="S26" s="73">
        <v>918.68</v>
      </c>
      <c r="T26" s="73">
        <v>1396272.5</v>
      </c>
      <c r="U26" s="73">
        <v>88800</v>
      </c>
      <c r="V26" s="90">
        <v>1657428.5</v>
      </c>
      <c r="Y26" s="90">
        <v>310262.55</v>
      </c>
      <c r="Z26" s="90">
        <v>218504.98</v>
      </c>
      <c r="AA26" s="90">
        <v>1080</v>
      </c>
    </row>
    <row r="27" spans="1:27" x14ac:dyDescent="0.2">
      <c r="A27" s="252" t="s">
        <v>2958</v>
      </c>
      <c r="B27" s="89">
        <v>803738.51</v>
      </c>
      <c r="C27" s="89">
        <v>0</v>
      </c>
      <c r="D27" s="89">
        <v>10751.22</v>
      </c>
      <c r="F27" s="252">
        <v>712686.66</v>
      </c>
      <c r="G27" s="252">
        <v>283417.92</v>
      </c>
      <c r="H27" s="232">
        <v>0</v>
      </c>
      <c r="N27" s="252">
        <v>278514.52</v>
      </c>
      <c r="O27" s="252">
        <v>2337378.21</v>
      </c>
      <c r="Q27" s="73">
        <v>1016462.62</v>
      </c>
      <c r="R27" s="73">
        <v>62000</v>
      </c>
      <c r="S27" s="73">
        <v>618.53</v>
      </c>
      <c r="T27" s="73">
        <v>808412</v>
      </c>
      <c r="U27" s="73">
        <v>32100</v>
      </c>
      <c r="V27" s="90">
        <v>971127.4</v>
      </c>
      <c r="Y27" s="90">
        <v>371163.83</v>
      </c>
      <c r="Z27" s="90">
        <v>239924.81</v>
      </c>
    </row>
    <row r="28" spans="1:27" x14ac:dyDescent="0.2">
      <c r="A28" s="252" t="s">
        <v>2959</v>
      </c>
      <c r="B28" s="89">
        <v>991766.52</v>
      </c>
      <c r="C28" s="89">
        <v>0</v>
      </c>
      <c r="D28" s="89">
        <v>37330.22</v>
      </c>
      <c r="F28" s="252">
        <v>449431.81</v>
      </c>
      <c r="G28" s="252">
        <v>238649.58</v>
      </c>
      <c r="H28" s="232">
        <v>7000</v>
      </c>
      <c r="I28" s="232">
        <v>30623.08</v>
      </c>
      <c r="K28" s="232">
        <v>0</v>
      </c>
      <c r="N28" s="252">
        <v>221545.72</v>
      </c>
      <c r="O28" s="252">
        <v>2446216.73</v>
      </c>
      <c r="Q28" s="73">
        <v>979999.12</v>
      </c>
      <c r="R28" s="73">
        <v>262600</v>
      </c>
      <c r="S28" s="73">
        <v>383.05</v>
      </c>
      <c r="T28" s="73">
        <v>598990</v>
      </c>
      <c r="U28" s="73">
        <v>9500</v>
      </c>
      <c r="V28" s="90">
        <v>758250</v>
      </c>
      <c r="Y28" s="90">
        <v>263503.64</v>
      </c>
      <c r="Z28" s="90">
        <v>219717.12</v>
      </c>
      <c r="AA28" s="90">
        <v>100000</v>
      </c>
    </row>
    <row r="29" spans="1:27" x14ac:dyDescent="0.2">
      <c r="A29" s="252" t="s">
        <v>2960</v>
      </c>
      <c r="B29" s="89">
        <v>1354227.42</v>
      </c>
      <c r="C29" s="89">
        <v>332204.65000000002</v>
      </c>
      <c r="D29" s="89">
        <v>19457.599999999999</v>
      </c>
      <c r="F29" s="252">
        <v>561322.56999999995</v>
      </c>
      <c r="G29" s="252">
        <v>270936.84999999998</v>
      </c>
      <c r="O29" s="252">
        <v>1940194.37</v>
      </c>
      <c r="Q29" s="73">
        <v>1493583.67</v>
      </c>
      <c r="R29" s="73">
        <v>313500</v>
      </c>
      <c r="S29" s="73">
        <v>1870.54</v>
      </c>
      <c r="T29" s="73">
        <v>1384381.5</v>
      </c>
      <c r="V29" s="90">
        <v>1503741.5</v>
      </c>
      <c r="Y29" s="90">
        <v>300666.38</v>
      </c>
      <c r="Z29" s="90">
        <v>184509.69</v>
      </c>
    </row>
    <row r="30" spans="1:27" x14ac:dyDescent="0.2">
      <c r="A30" s="252" t="s">
        <v>2961</v>
      </c>
      <c r="B30" s="89">
        <v>1630804.31</v>
      </c>
      <c r="C30" s="89">
        <v>313936.99</v>
      </c>
      <c r="D30" s="89">
        <v>63179.94</v>
      </c>
      <c r="F30" s="252">
        <v>2483985.1800000002</v>
      </c>
      <c r="G30" s="252">
        <v>239860.51</v>
      </c>
      <c r="O30" s="252">
        <v>225942.27</v>
      </c>
      <c r="Q30" s="73">
        <v>2299822.5499999998</v>
      </c>
      <c r="R30" s="73">
        <v>80000</v>
      </c>
      <c r="S30" s="73">
        <v>3505.44</v>
      </c>
      <c r="T30" s="73">
        <v>777824.5</v>
      </c>
      <c r="V30" s="90">
        <v>1089517.5</v>
      </c>
      <c r="Y30" s="90">
        <v>351199.68</v>
      </c>
      <c r="Z30" s="90">
        <v>169453.04</v>
      </c>
    </row>
    <row r="31" spans="1:27" x14ac:dyDescent="0.2">
      <c r="A31" s="252" t="s">
        <v>2962</v>
      </c>
      <c r="B31" s="89">
        <v>1951487.64</v>
      </c>
      <c r="C31" s="89">
        <v>339811.5</v>
      </c>
      <c r="D31" s="89">
        <v>37107.14</v>
      </c>
      <c r="F31" s="252">
        <v>891358.74</v>
      </c>
      <c r="G31" s="252">
        <v>350116.25</v>
      </c>
      <c r="N31" s="252">
        <v>-300.39999999999998</v>
      </c>
      <c r="O31" s="252">
        <v>519805.36</v>
      </c>
      <c r="Q31" s="73">
        <v>2450583.09</v>
      </c>
      <c r="S31" s="73">
        <v>2508.11</v>
      </c>
      <c r="T31" s="73">
        <v>754908</v>
      </c>
      <c r="V31" s="90">
        <v>1208618</v>
      </c>
      <c r="Y31" s="90">
        <v>534014.63</v>
      </c>
      <c r="Z31" s="90">
        <v>107967.3</v>
      </c>
    </row>
    <row r="32" spans="1:27" x14ac:dyDescent="0.2">
      <c r="A32" s="252" t="s">
        <v>2963</v>
      </c>
      <c r="B32" s="89">
        <v>1133115.6299999999</v>
      </c>
      <c r="C32" s="89">
        <v>166800.95000000001</v>
      </c>
      <c r="D32" s="89">
        <v>60882.95</v>
      </c>
      <c r="F32" s="252">
        <v>2309467.77</v>
      </c>
      <c r="G32" s="252">
        <v>847587.76</v>
      </c>
      <c r="O32" s="252">
        <v>164243.42000000001</v>
      </c>
      <c r="Q32" s="73">
        <v>1174790.6399999999</v>
      </c>
      <c r="R32" s="73">
        <v>185010</v>
      </c>
      <c r="S32" s="73">
        <v>1788.77</v>
      </c>
      <c r="T32" s="73">
        <v>1288300.8999999999</v>
      </c>
      <c r="V32" s="90">
        <v>1578691.9</v>
      </c>
      <c r="Y32" s="90">
        <v>383098.19</v>
      </c>
      <c r="Z32" s="90">
        <v>546091.15</v>
      </c>
    </row>
    <row r="33" spans="1:26" x14ac:dyDescent="0.2">
      <c r="A33" s="252" t="s">
        <v>2964</v>
      </c>
      <c r="B33" s="89">
        <v>738923.54</v>
      </c>
      <c r="C33" s="89">
        <v>138525.5</v>
      </c>
      <c r="D33" s="89">
        <v>722.1</v>
      </c>
      <c r="F33" s="252">
        <v>511821.93</v>
      </c>
      <c r="G33" s="252">
        <v>593348.21</v>
      </c>
      <c r="K33" s="232">
        <v>441053</v>
      </c>
      <c r="O33" s="252">
        <v>3631737.05</v>
      </c>
      <c r="Q33" s="73">
        <v>1530134.59</v>
      </c>
      <c r="R33" s="73">
        <v>372820</v>
      </c>
      <c r="S33" s="73">
        <v>969.98</v>
      </c>
      <c r="T33" s="73">
        <v>1656939.7</v>
      </c>
      <c r="V33" s="90">
        <v>2111479.7000000002</v>
      </c>
      <c r="Y33" s="90">
        <v>732693.45</v>
      </c>
      <c r="Z33" s="90">
        <v>206844.53</v>
      </c>
    </row>
    <row r="34" spans="1:26" x14ac:dyDescent="0.2">
      <c r="A34" s="252" t="s">
        <v>2965</v>
      </c>
      <c r="B34" s="89">
        <v>1017958.99</v>
      </c>
      <c r="C34" s="89">
        <v>168618.7</v>
      </c>
      <c r="D34" s="89">
        <v>10720</v>
      </c>
      <c r="F34" s="252">
        <v>324797.21000000002</v>
      </c>
      <c r="G34" s="252">
        <v>366301.58</v>
      </c>
      <c r="N34" s="252">
        <v>4882.87</v>
      </c>
      <c r="O34" s="252">
        <v>669957.9</v>
      </c>
      <c r="Q34" s="73">
        <v>1644637.53</v>
      </c>
      <c r="S34" s="73">
        <v>1530.21</v>
      </c>
      <c r="T34" s="73">
        <v>1043340</v>
      </c>
      <c r="V34" s="90">
        <v>1478180</v>
      </c>
      <c r="Y34" s="90">
        <v>623840.12</v>
      </c>
      <c r="Z34" s="90">
        <v>159814.37</v>
      </c>
    </row>
    <row r="35" spans="1:26" x14ac:dyDescent="0.2">
      <c r="A35" s="252" t="s">
        <v>2966</v>
      </c>
      <c r="B35" s="89">
        <v>1641339.47</v>
      </c>
      <c r="C35" s="89">
        <v>219242.37</v>
      </c>
      <c r="D35" s="89">
        <v>24302.58</v>
      </c>
      <c r="E35" s="89">
        <v>182</v>
      </c>
      <c r="F35" s="252">
        <v>628156.06999999995</v>
      </c>
      <c r="G35" s="252">
        <v>170856.86</v>
      </c>
      <c r="O35" s="252">
        <v>2501284.2200000002</v>
      </c>
      <c r="Q35" s="73">
        <v>1244842.46</v>
      </c>
      <c r="R35" s="73">
        <v>414315</v>
      </c>
      <c r="S35" s="73">
        <v>2167.94</v>
      </c>
      <c r="T35" s="73">
        <v>1022643.5</v>
      </c>
      <c r="V35" s="90">
        <v>1326505.5</v>
      </c>
      <c r="Y35" s="90">
        <v>291410.90000000002</v>
      </c>
      <c r="Z35" s="90">
        <v>202590.56</v>
      </c>
    </row>
    <row r="36" spans="1:26" x14ac:dyDescent="0.2">
      <c r="A36" s="252" t="s">
        <v>2967</v>
      </c>
      <c r="B36" s="89">
        <v>1137482.7</v>
      </c>
      <c r="C36" s="89">
        <v>80175.100000000006</v>
      </c>
      <c r="D36" s="89">
        <v>4334</v>
      </c>
      <c r="F36" s="252">
        <v>422338.9</v>
      </c>
      <c r="G36" s="252">
        <v>1155179.22</v>
      </c>
      <c r="K36" s="232">
        <v>406800</v>
      </c>
      <c r="N36" s="252">
        <v>4041</v>
      </c>
      <c r="O36" s="252">
        <v>1692932.58</v>
      </c>
      <c r="Q36" s="73">
        <v>1168255.5</v>
      </c>
      <c r="R36" s="73">
        <v>273180</v>
      </c>
      <c r="S36" s="73">
        <v>1434.7</v>
      </c>
      <c r="T36" s="73">
        <v>1086774.5</v>
      </c>
      <c r="V36" s="90">
        <v>1393785.5</v>
      </c>
      <c r="Y36" s="90">
        <v>320391.95</v>
      </c>
      <c r="Z36" s="90">
        <v>145899.03</v>
      </c>
    </row>
    <row r="37" spans="1:26" x14ac:dyDescent="0.2">
      <c r="A37" s="252" t="s">
        <v>2968</v>
      </c>
      <c r="B37" s="89">
        <v>832372.11</v>
      </c>
      <c r="C37" s="89">
        <v>181269.67</v>
      </c>
      <c r="D37" s="89">
        <v>5220</v>
      </c>
      <c r="F37" s="252">
        <v>1241012.9099999999</v>
      </c>
      <c r="G37" s="252">
        <v>45458.12</v>
      </c>
      <c r="Q37" s="73">
        <v>1319829.56</v>
      </c>
      <c r="R37" s="73">
        <v>190800</v>
      </c>
      <c r="S37" s="73">
        <v>512.23</v>
      </c>
      <c r="T37" s="73">
        <v>1172551.7</v>
      </c>
      <c r="V37" s="90">
        <v>1353125.7</v>
      </c>
      <c r="Y37" s="90">
        <v>443980.05</v>
      </c>
      <c r="Z37" s="90">
        <v>238535.18</v>
      </c>
    </row>
    <row r="38" spans="1:26" x14ac:dyDescent="0.2">
      <c r="A38" s="252" t="s">
        <v>2969</v>
      </c>
      <c r="B38" s="89">
        <v>1104333.1200000001</v>
      </c>
      <c r="C38" s="89">
        <v>222337.4</v>
      </c>
      <c r="D38" s="89">
        <v>5141</v>
      </c>
      <c r="F38" s="252">
        <v>1182466.01</v>
      </c>
      <c r="G38" s="252">
        <v>438156.12</v>
      </c>
      <c r="I38" s="232">
        <v>8450</v>
      </c>
      <c r="Q38" s="73">
        <v>1601013.67</v>
      </c>
      <c r="R38" s="73">
        <v>6450</v>
      </c>
      <c r="S38" s="73">
        <v>1409.24</v>
      </c>
      <c r="T38" s="73">
        <v>1149082</v>
      </c>
      <c r="V38" s="90">
        <v>1538812</v>
      </c>
      <c r="Y38" s="90">
        <v>357737.79</v>
      </c>
      <c r="Z38" s="90">
        <v>118128.94</v>
      </c>
    </row>
    <row r="39" spans="1:26" x14ac:dyDescent="0.2">
      <c r="A39" s="252" t="s">
        <v>2970</v>
      </c>
      <c r="B39" s="89">
        <v>925243.31</v>
      </c>
      <c r="C39" s="89">
        <v>0</v>
      </c>
      <c r="D39" s="89">
        <v>83189.350000000006</v>
      </c>
      <c r="F39" s="252">
        <v>530873.36</v>
      </c>
      <c r="G39" s="252">
        <v>62071.18</v>
      </c>
      <c r="H39" s="232">
        <v>18813</v>
      </c>
      <c r="I39" s="232">
        <v>9100</v>
      </c>
      <c r="K39" s="232">
        <v>524728.66</v>
      </c>
      <c r="L39" s="252">
        <v>57116.63</v>
      </c>
      <c r="N39" s="252">
        <v>-1011977.09</v>
      </c>
      <c r="O39" s="252">
        <v>1814650.86</v>
      </c>
      <c r="Q39" s="73">
        <v>942819.92</v>
      </c>
      <c r="R39" s="73">
        <v>259260.5</v>
      </c>
      <c r="S39" s="73">
        <v>2963.8</v>
      </c>
      <c r="T39" s="73">
        <v>1366515</v>
      </c>
      <c r="U39" s="73">
        <v>3000</v>
      </c>
      <c r="V39" s="90">
        <v>1659763</v>
      </c>
      <c r="Y39" s="90">
        <v>584103.55000000005</v>
      </c>
      <c r="Z39" s="90">
        <v>95839.53</v>
      </c>
    </row>
    <row r="40" spans="1:26" x14ac:dyDescent="0.2">
      <c r="A40" s="252" t="s">
        <v>2971</v>
      </c>
      <c r="B40" s="89">
        <v>536850.6</v>
      </c>
      <c r="C40" s="89">
        <v>0</v>
      </c>
      <c r="D40" s="89">
        <v>55599.5</v>
      </c>
      <c r="F40" s="252">
        <v>1545210.64</v>
      </c>
      <c r="G40" s="252">
        <v>251988.47</v>
      </c>
      <c r="H40" s="232">
        <v>10056.030000000001</v>
      </c>
      <c r="I40" s="232">
        <v>25725</v>
      </c>
      <c r="K40" s="232">
        <v>31733</v>
      </c>
      <c r="N40" s="252">
        <v>-37627</v>
      </c>
      <c r="O40" s="252">
        <v>1633793.05</v>
      </c>
      <c r="Q40" s="73">
        <v>1434667.13</v>
      </c>
      <c r="R40" s="73">
        <v>205000</v>
      </c>
      <c r="S40" s="73">
        <v>506.78</v>
      </c>
      <c r="T40" s="73">
        <v>1544214.5</v>
      </c>
      <c r="U40" s="73">
        <v>87000</v>
      </c>
      <c r="V40" s="90">
        <v>1943656.5</v>
      </c>
      <c r="Y40" s="90">
        <v>738004.74</v>
      </c>
      <c r="Z40" s="90">
        <v>216433.94</v>
      </c>
    </row>
    <row r="41" spans="1:26" x14ac:dyDescent="0.2">
      <c r="A41" s="252" t="s">
        <v>2972</v>
      </c>
      <c r="B41" s="89">
        <v>667303.02</v>
      </c>
      <c r="C41" s="89">
        <v>1201.8</v>
      </c>
      <c r="D41" s="89">
        <v>77641.919999999998</v>
      </c>
      <c r="F41" s="252">
        <v>1108801.76</v>
      </c>
      <c r="G41" s="252">
        <v>352318.73</v>
      </c>
      <c r="H41" s="232">
        <v>12010.4</v>
      </c>
      <c r="I41" s="232">
        <v>18300</v>
      </c>
      <c r="N41" s="252">
        <v>-166</v>
      </c>
      <c r="O41" s="252">
        <v>174893.33</v>
      </c>
      <c r="Q41" s="73">
        <v>1117402.81</v>
      </c>
      <c r="S41" s="73">
        <v>1382.36</v>
      </c>
      <c r="T41" s="73">
        <v>1261172</v>
      </c>
      <c r="U41" s="73">
        <v>14100</v>
      </c>
      <c r="V41" s="90">
        <v>1558222</v>
      </c>
      <c r="Y41" s="90">
        <v>692213.42</v>
      </c>
      <c r="Z41" s="90">
        <v>251582.3</v>
      </c>
    </row>
    <row r="42" spans="1:26" x14ac:dyDescent="0.2">
      <c r="A42" s="252" t="s">
        <v>2973</v>
      </c>
      <c r="B42" s="89">
        <v>2103303.7200000002</v>
      </c>
      <c r="C42" s="89">
        <v>19468.04</v>
      </c>
      <c r="D42" s="89">
        <v>53214</v>
      </c>
      <c r="F42" s="252">
        <v>1387385.33</v>
      </c>
      <c r="G42" s="252">
        <v>257773.35</v>
      </c>
      <c r="H42" s="232">
        <v>51413.62</v>
      </c>
      <c r="I42" s="232">
        <v>8450</v>
      </c>
      <c r="K42" s="232">
        <v>1873986.96</v>
      </c>
      <c r="L42" s="252">
        <v>51948.21</v>
      </c>
      <c r="N42" s="252">
        <v>-118649.9</v>
      </c>
      <c r="O42" s="252">
        <v>1781475.04</v>
      </c>
      <c r="Q42" s="73">
        <v>1472408.21</v>
      </c>
      <c r="R42" s="73">
        <v>58100</v>
      </c>
      <c r="S42" s="73">
        <v>3205.83</v>
      </c>
      <c r="T42" s="73">
        <v>1616008</v>
      </c>
      <c r="U42" s="73">
        <v>26100</v>
      </c>
      <c r="V42" s="90">
        <v>2025268</v>
      </c>
      <c r="Y42" s="90">
        <v>940191.78</v>
      </c>
      <c r="Z42" s="90">
        <v>285100.65999999997</v>
      </c>
    </row>
    <row r="43" spans="1:26" x14ac:dyDescent="0.2">
      <c r="A43" s="252" t="s">
        <v>2974</v>
      </c>
      <c r="B43" s="89">
        <v>894482.8</v>
      </c>
      <c r="C43" s="89">
        <v>0</v>
      </c>
      <c r="D43" s="89">
        <v>28992.82</v>
      </c>
      <c r="F43" s="252">
        <v>395935.95</v>
      </c>
      <c r="G43" s="252">
        <v>178348.64</v>
      </c>
      <c r="H43" s="232">
        <v>17386.599999999999</v>
      </c>
      <c r="I43" s="232">
        <v>9100</v>
      </c>
      <c r="K43" s="232">
        <v>13</v>
      </c>
      <c r="N43" s="252">
        <v>-455580.38</v>
      </c>
      <c r="O43" s="252">
        <v>1769380.27</v>
      </c>
      <c r="Q43" s="73">
        <v>1549060.61</v>
      </c>
      <c r="R43" s="73">
        <v>90100</v>
      </c>
      <c r="T43" s="73">
        <v>1855357.5</v>
      </c>
      <c r="U43" s="73">
        <v>27000</v>
      </c>
      <c r="V43" s="90">
        <v>2284917.5</v>
      </c>
      <c r="Y43" s="90">
        <v>906068.84</v>
      </c>
      <c r="Z43" s="90">
        <v>159773.04999999999</v>
      </c>
    </row>
    <row r="44" spans="1:26" x14ac:dyDescent="0.2">
      <c r="A44" s="252" t="s">
        <v>2975</v>
      </c>
      <c r="B44" s="89">
        <v>265910.93</v>
      </c>
      <c r="C44" s="89">
        <v>1415.2</v>
      </c>
      <c r="D44" s="89">
        <v>9296.9</v>
      </c>
      <c r="F44" s="252">
        <v>984324.12</v>
      </c>
      <c r="G44" s="252">
        <v>143513.16</v>
      </c>
      <c r="H44" s="232">
        <v>8358.68</v>
      </c>
      <c r="I44" s="232">
        <v>9100</v>
      </c>
      <c r="O44" s="252">
        <v>2854151.72</v>
      </c>
      <c r="Q44" s="73">
        <v>645563.6</v>
      </c>
      <c r="S44" s="73">
        <v>371.46</v>
      </c>
      <c r="T44" s="73">
        <v>1035191.5</v>
      </c>
      <c r="U44" s="73">
        <v>16500</v>
      </c>
      <c r="V44" s="90">
        <v>1348841.5</v>
      </c>
      <c r="Y44" s="90">
        <v>231525.02</v>
      </c>
      <c r="Z44" s="90">
        <v>213806.63</v>
      </c>
    </row>
    <row r="45" spans="1:26" x14ac:dyDescent="0.2">
      <c r="A45" s="252" t="s">
        <v>2976</v>
      </c>
      <c r="B45" s="89">
        <v>574794.91</v>
      </c>
      <c r="C45" s="89">
        <v>78</v>
      </c>
      <c r="D45" s="89">
        <v>30076.880000000001</v>
      </c>
      <c r="F45" s="252">
        <v>584567.61</v>
      </c>
      <c r="G45" s="252">
        <v>73793.5</v>
      </c>
      <c r="H45" s="232">
        <v>19118.599999999999</v>
      </c>
      <c r="I45" s="232">
        <v>11733.29</v>
      </c>
      <c r="N45" s="252">
        <v>-1655</v>
      </c>
      <c r="O45" s="252">
        <v>1653756.5</v>
      </c>
      <c r="Q45" s="73">
        <v>1488748.62</v>
      </c>
      <c r="R45" s="73">
        <v>129620</v>
      </c>
      <c r="S45" s="73">
        <v>448.46</v>
      </c>
      <c r="T45" s="73">
        <v>503246</v>
      </c>
      <c r="U45" s="73">
        <v>9700</v>
      </c>
      <c r="V45" s="90">
        <v>1072066</v>
      </c>
      <c r="Y45" s="90">
        <v>522907.26</v>
      </c>
      <c r="Z45" s="90">
        <v>163073.95000000001</v>
      </c>
    </row>
    <row r="46" spans="1:26" x14ac:dyDescent="0.2">
      <c r="A46" s="252" t="s">
        <v>2977</v>
      </c>
      <c r="B46" s="89">
        <v>471058.07</v>
      </c>
      <c r="C46" s="89">
        <v>149508.37</v>
      </c>
      <c r="D46" s="89">
        <v>35431.14</v>
      </c>
      <c r="F46" s="252">
        <v>775540.09</v>
      </c>
      <c r="G46" s="252">
        <v>184001.74</v>
      </c>
      <c r="H46" s="232">
        <v>0</v>
      </c>
      <c r="I46" s="232">
        <v>0</v>
      </c>
      <c r="K46" s="232">
        <v>885.17</v>
      </c>
      <c r="O46" s="252">
        <v>1474437.8</v>
      </c>
      <c r="Q46" s="73">
        <v>963954.17</v>
      </c>
      <c r="R46" s="73">
        <v>122250</v>
      </c>
      <c r="S46" s="73">
        <v>417.09</v>
      </c>
      <c r="T46" s="73">
        <v>858616.8</v>
      </c>
      <c r="U46" s="73">
        <v>37500</v>
      </c>
      <c r="V46" s="90">
        <v>1190626.8</v>
      </c>
      <c r="Y46" s="90">
        <v>453100.65</v>
      </c>
      <c r="Z46" s="90">
        <v>171338.03</v>
      </c>
    </row>
    <row r="47" spans="1:26" x14ac:dyDescent="0.2">
      <c r="A47" s="252" t="s">
        <v>2978</v>
      </c>
      <c r="B47" s="89">
        <v>661381.04</v>
      </c>
      <c r="C47" s="89">
        <v>42915.09</v>
      </c>
      <c r="D47" s="89">
        <v>29630</v>
      </c>
      <c r="F47" s="252">
        <v>1288083.71</v>
      </c>
      <c r="G47" s="252">
        <v>201087.77</v>
      </c>
      <c r="H47" s="232">
        <v>41015.69</v>
      </c>
      <c r="I47" s="232">
        <v>14325</v>
      </c>
      <c r="K47" s="232">
        <v>525.20000000000005</v>
      </c>
      <c r="N47" s="252">
        <v>2356</v>
      </c>
      <c r="O47" s="252">
        <v>2017007.85</v>
      </c>
      <c r="Q47" s="73">
        <v>2120467.8199999998</v>
      </c>
      <c r="R47" s="73">
        <v>526450</v>
      </c>
      <c r="S47" s="73">
        <v>2091.59</v>
      </c>
      <c r="T47" s="73">
        <v>817772</v>
      </c>
      <c r="U47" s="73">
        <v>20000</v>
      </c>
      <c r="V47" s="90">
        <v>1508978</v>
      </c>
      <c r="Y47" s="90">
        <v>1441019.62</v>
      </c>
      <c r="Z47" s="90">
        <v>207301.64</v>
      </c>
    </row>
    <row r="48" spans="1:26" x14ac:dyDescent="0.2">
      <c r="A48" s="252" t="s">
        <v>2979</v>
      </c>
      <c r="B48" s="89">
        <v>460699.95</v>
      </c>
      <c r="C48" s="89">
        <v>158.6</v>
      </c>
      <c r="D48" s="89">
        <v>15285.34</v>
      </c>
      <c r="F48" s="252">
        <v>1274809.57</v>
      </c>
      <c r="G48" s="252">
        <v>136437.28</v>
      </c>
      <c r="H48" s="232">
        <v>3418.44</v>
      </c>
      <c r="I48" s="232">
        <v>9100</v>
      </c>
      <c r="O48" s="252">
        <v>216270.07999999999</v>
      </c>
      <c r="Q48" s="73">
        <v>905349.77</v>
      </c>
      <c r="R48" s="73">
        <v>206150</v>
      </c>
      <c r="S48" s="73">
        <v>953.59</v>
      </c>
      <c r="T48" s="73">
        <v>1104204</v>
      </c>
      <c r="U48" s="73">
        <v>38000</v>
      </c>
      <c r="V48" s="90">
        <v>1439404</v>
      </c>
      <c r="Y48" s="90">
        <v>386470.09</v>
      </c>
      <c r="Z48" s="90">
        <v>176998.75</v>
      </c>
    </row>
    <row r="49" spans="1:27" x14ac:dyDescent="0.2">
      <c r="A49" s="252" t="s">
        <v>2980</v>
      </c>
      <c r="B49" s="89">
        <v>818597.27</v>
      </c>
      <c r="C49" s="89">
        <v>0</v>
      </c>
      <c r="D49" s="89">
        <v>76120.25</v>
      </c>
      <c r="F49" s="252">
        <v>1387994.22</v>
      </c>
      <c r="G49" s="252">
        <v>264703.06</v>
      </c>
      <c r="H49" s="232">
        <v>13008.4</v>
      </c>
      <c r="I49" s="232">
        <v>9100</v>
      </c>
      <c r="K49" s="232">
        <v>529.75</v>
      </c>
      <c r="L49" s="252">
        <v>283666.75</v>
      </c>
      <c r="N49" s="252">
        <v>39709.519999999997</v>
      </c>
      <c r="O49" s="252">
        <v>2076002.99</v>
      </c>
      <c r="Q49" s="73">
        <v>2309011.08</v>
      </c>
      <c r="R49" s="73">
        <v>220109.98</v>
      </c>
      <c r="S49" s="73">
        <v>990.74</v>
      </c>
      <c r="T49" s="73">
        <v>1551004</v>
      </c>
      <c r="U49" s="73">
        <v>45000</v>
      </c>
      <c r="V49" s="90">
        <v>2421524</v>
      </c>
      <c r="Y49" s="90">
        <v>966812.4</v>
      </c>
      <c r="Z49" s="90">
        <v>216849.92000000001</v>
      </c>
    </row>
    <row r="50" spans="1:27" x14ac:dyDescent="0.2">
      <c r="A50" s="252" t="s">
        <v>2981</v>
      </c>
      <c r="B50" s="89">
        <v>572871.26</v>
      </c>
      <c r="C50" s="89">
        <v>0</v>
      </c>
      <c r="D50" s="89">
        <v>39015.97</v>
      </c>
      <c r="F50" s="252">
        <v>949796.74</v>
      </c>
      <c r="G50" s="252">
        <v>85723.32</v>
      </c>
      <c r="H50" s="232">
        <v>6376.8</v>
      </c>
      <c r="I50" s="232">
        <v>9750</v>
      </c>
      <c r="K50" s="232">
        <v>5.9</v>
      </c>
      <c r="N50" s="252">
        <v>2712.52</v>
      </c>
      <c r="O50" s="252">
        <v>2700044.99</v>
      </c>
      <c r="Q50" s="73">
        <v>1479020.32</v>
      </c>
      <c r="R50" s="73">
        <v>148345</v>
      </c>
      <c r="S50" s="73">
        <v>0</v>
      </c>
      <c r="T50" s="73">
        <v>703052</v>
      </c>
      <c r="U50" s="73">
        <v>61100</v>
      </c>
      <c r="V50" s="90">
        <v>1311272</v>
      </c>
      <c r="Y50" s="90">
        <v>488338.9</v>
      </c>
      <c r="Z50" s="90">
        <v>252273.59</v>
      </c>
    </row>
    <row r="51" spans="1:27" x14ac:dyDescent="0.2">
      <c r="A51" s="252" t="s">
        <v>2982</v>
      </c>
      <c r="B51" s="89">
        <v>651119.43999999994</v>
      </c>
      <c r="C51" s="89">
        <v>474.9</v>
      </c>
      <c r="D51" s="89">
        <v>10620</v>
      </c>
      <c r="F51" s="252">
        <v>747823.01</v>
      </c>
      <c r="G51" s="252">
        <v>102877.86</v>
      </c>
      <c r="H51" s="232">
        <v>7053.6</v>
      </c>
      <c r="I51" s="232">
        <v>9100</v>
      </c>
      <c r="K51" s="232">
        <v>309.88</v>
      </c>
      <c r="L51" s="252">
        <v>52866.83</v>
      </c>
      <c r="N51" s="252">
        <v>-483058.41</v>
      </c>
      <c r="O51" s="252">
        <v>1671717.03</v>
      </c>
      <c r="Q51" s="73">
        <v>1295762.56</v>
      </c>
      <c r="R51" s="73">
        <v>118232.16</v>
      </c>
      <c r="S51" s="73">
        <v>818.77</v>
      </c>
      <c r="T51" s="73">
        <v>477288</v>
      </c>
      <c r="U51" s="73">
        <v>142050</v>
      </c>
      <c r="V51" s="90">
        <v>1001098</v>
      </c>
      <c r="Y51" s="90">
        <v>578566.17000000004</v>
      </c>
      <c r="Z51" s="90">
        <v>181039.04</v>
      </c>
    </row>
    <row r="52" spans="1:27" x14ac:dyDescent="0.2">
      <c r="A52" s="252" t="s">
        <v>2983</v>
      </c>
      <c r="B52" s="89">
        <v>909780.35</v>
      </c>
      <c r="C52" s="89">
        <v>0</v>
      </c>
      <c r="D52" s="89">
        <v>34264</v>
      </c>
      <c r="F52" s="252">
        <v>951697.18</v>
      </c>
      <c r="G52" s="252">
        <v>131423.69</v>
      </c>
      <c r="H52" s="232">
        <v>10110.4</v>
      </c>
      <c r="I52" s="232">
        <v>9800</v>
      </c>
      <c r="O52" s="252">
        <v>579857.57999999996</v>
      </c>
      <c r="Q52" s="73">
        <v>1399784.14</v>
      </c>
      <c r="R52" s="73">
        <v>456800</v>
      </c>
      <c r="S52" s="73">
        <v>1336.36</v>
      </c>
      <c r="T52" s="73">
        <v>478576</v>
      </c>
      <c r="U52" s="73">
        <v>29900</v>
      </c>
      <c r="V52" s="90">
        <v>894516</v>
      </c>
      <c r="Y52" s="90">
        <v>622101.89</v>
      </c>
      <c r="Z52" s="90">
        <v>171571.25</v>
      </c>
    </row>
    <row r="53" spans="1:27" x14ac:dyDescent="0.2">
      <c r="A53" s="252" t="s">
        <v>2984</v>
      </c>
      <c r="B53" s="89">
        <v>533460.77</v>
      </c>
      <c r="C53" s="89">
        <v>1411.37</v>
      </c>
      <c r="D53" s="89">
        <v>32826.89</v>
      </c>
      <c r="F53" s="252">
        <v>1305927.97</v>
      </c>
      <c r="G53" s="252">
        <v>186684.67</v>
      </c>
      <c r="H53" s="232">
        <v>9016.9699999999993</v>
      </c>
      <c r="I53" s="232">
        <v>31140</v>
      </c>
      <c r="K53" s="232">
        <v>158.16999999999999</v>
      </c>
      <c r="N53" s="252">
        <v>-58850</v>
      </c>
      <c r="O53" s="252">
        <v>446722.69</v>
      </c>
      <c r="Q53" s="73">
        <v>1252426.53</v>
      </c>
      <c r="S53" s="73">
        <v>1279.74</v>
      </c>
      <c r="T53" s="73">
        <v>1213500</v>
      </c>
      <c r="U53" s="73">
        <v>2400</v>
      </c>
      <c r="V53" s="90">
        <v>1563840</v>
      </c>
      <c r="Y53" s="90">
        <v>422828.43</v>
      </c>
      <c r="Z53" s="90">
        <v>249619.91</v>
      </c>
    </row>
    <row r="54" spans="1:27" x14ac:dyDescent="0.2">
      <c r="A54" s="254" t="s">
        <v>2987</v>
      </c>
      <c r="B54" s="89">
        <v>176674.1</v>
      </c>
      <c r="C54" s="89">
        <v>0</v>
      </c>
      <c r="D54" s="89">
        <v>68598.25</v>
      </c>
      <c r="F54" s="252">
        <v>4</v>
      </c>
      <c r="G54" s="252">
        <v>597013.82999999996</v>
      </c>
      <c r="H54" s="232">
        <v>1730</v>
      </c>
      <c r="I54" s="232">
        <v>9609.3700000000008</v>
      </c>
      <c r="K54" s="232">
        <v>0</v>
      </c>
      <c r="M54" s="252">
        <v>8348.7199999999993</v>
      </c>
      <c r="N54" s="252">
        <v>1835737.75</v>
      </c>
      <c r="O54" s="252">
        <v>1557377.06</v>
      </c>
      <c r="Q54" s="73">
        <v>473203.91</v>
      </c>
      <c r="R54" s="73">
        <v>97203.38</v>
      </c>
      <c r="S54" s="73">
        <v>218.47</v>
      </c>
      <c r="T54" s="73">
        <v>883947</v>
      </c>
      <c r="U54" s="73">
        <v>67592</v>
      </c>
      <c r="V54" s="90">
        <v>1095267</v>
      </c>
      <c r="X54" s="90">
        <v>3900</v>
      </c>
      <c r="Y54" s="90">
        <v>200689.51</v>
      </c>
      <c r="Z54" s="90">
        <v>1144825.33</v>
      </c>
    </row>
    <row r="55" spans="1:27" x14ac:dyDescent="0.2">
      <c r="A55" s="252" t="s">
        <v>2988</v>
      </c>
      <c r="B55" s="89">
        <v>126331.96</v>
      </c>
      <c r="C55" s="89">
        <v>0</v>
      </c>
      <c r="D55" s="89">
        <v>67048.19</v>
      </c>
      <c r="F55" s="252">
        <v>1021015.27</v>
      </c>
      <c r="G55" s="252">
        <v>434969.36</v>
      </c>
      <c r="H55" s="232">
        <v>0</v>
      </c>
      <c r="I55" s="232">
        <v>35845.82</v>
      </c>
      <c r="K55" s="232">
        <v>37.380000000000003</v>
      </c>
      <c r="N55" s="252">
        <v>1722871.56</v>
      </c>
      <c r="O55" s="252">
        <v>1296912.72</v>
      </c>
      <c r="Q55" s="73">
        <v>607457.55000000005</v>
      </c>
      <c r="S55" s="73">
        <v>174.39</v>
      </c>
      <c r="T55" s="73">
        <v>985352</v>
      </c>
      <c r="U55" s="73">
        <v>935800</v>
      </c>
      <c r="V55" s="90">
        <v>1255432</v>
      </c>
      <c r="Y55" s="90">
        <v>341056.87</v>
      </c>
      <c r="Z55" s="90">
        <v>923519.13</v>
      </c>
      <c r="AA55" s="90">
        <v>6000</v>
      </c>
    </row>
    <row r="56" spans="1:27" x14ac:dyDescent="0.2">
      <c r="A56" s="252" t="s">
        <v>2989</v>
      </c>
      <c r="B56" s="89">
        <v>322761.12</v>
      </c>
      <c r="C56" s="89">
        <v>7200</v>
      </c>
      <c r="D56" s="89">
        <v>59966.96</v>
      </c>
      <c r="F56" s="252">
        <v>526105.77</v>
      </c>
      <c r="G56" s="252">
        <v>217357.26</v>
      </c>
      <c r="H56" s="232">
        <v>67000</v>
      </c>
      <c r="I56" s="232">
        <v>35999.19</v>
      </c>
      <c r="K56" s="232">
        <v>82728</v>
      </c>
      <c r="N56" s="252">
        <v>1413296.48</v>
      </c>
      <c r="O56" s="252">
        <v>1593000.06</v>
      </c>
      <c r="Q56" s="73">
        <v>718703.24</v>
      </c>
      <c r="R56" s="73">
        <v>139175</v>
      </c>
      <c r="S56" s="73">
        <v>745.17</v>
      </c>
      <c r="T56" s="73">
        <v>1129901</v>
      </c>
      <c r="U56" s="73">
        <v>4800</v>
      </c>
      <c r="V56" s="90">
        <v>1659971</v>
      </c>
      <c r="Y56" s="90">
        <v>426465.01</v>
      </c>
      <c r="Z56" s="90">
        <v>1040062.07</v>
      </c>
      <c r="AA56" s="90">
        <v>7255</v>
      </c>
    </row>
    <row r="57" spans="1:27" x14ac:dyDescent="0.2">
      <c r="A57" s="252" t="s">
        <v>2990</v>
      </c>
      <c r="B57" s="89">
        <v>227907.56</v>
      </c>
      <c r="C57" s="89">
        <v>0</v>
      </c>
      <c r="D57" s="89">
        <v>62157.64</v>
      </c>
      <c r="F57" s="252">
        <v>2</v>
      </c>
      <c r="G57" s="252">
        <v>119011.21</v>
      </c>
      <c r="H57" s="232">
        <v>0</v>
      </c>
      <c r="I57" s="232">
        <v>11532.91</v>
      </c>
      <c r="K57" s="232">
        <v>1965.38</v>
      </c>
      <c r="N57" s="252">
        <v>-230821.85</v>
      </c>
      <c r="O57" s="252">
        <v>1261656.71</v>
      </c>
      <c r="Q57" s="73">
        <v>858393.76</v>
      </c>
      <c r="R57" s="73">
        <v>105860</v>
      </c>
      <c r="S57" s="73">
        <v>493.99</v>
      </c>
      <c r="T57" s="73">
        <v>1017128</v>
      </c>
      <c r="U57" s="73">
        <v>7600</v>
      </c>
      <c r="V57" s="90">
        <v>1468850.5</v>
      </c>
      <c r="X57" s="90">
        <v>3888</v>
      </c>
      <c r="Y57" s="90">
        <v>316261.40999999997</v>
      </c>
      <c r="Z57" s="90">
        <v>1302577.98</v>
      </c>
      <c r="AA57" s="90">
        <v>34520</v>
      </c>
    </row>
    <row r="58" spans="1:27" x14ac:dyDescent="0.2">
      <c r="A58" s="252" t="s">
        <v>3014</v>
      </c>
      <c r="B58" s="89">
        <v>142495.26</v>
      </c>
      <c r="C58" s="89">
        <v>0</v>
      </c>
      <c r="D58" s="89">
        <v>37029.69</v>
      </c>
      <c r="F58" s="252">
        <v>3</v>
      </c>
      <c r="G58" s="252">
        <v>298645.81</v>
      </c>
      <c r="H58" s="232">
        <v>1460</v>
      </c>
      <c r="I58" s="232">
        <v>12991.17</v>
      </c>
      <c r="K58" s="232">
        <v>33.94</v>
      </c>
      <c r="N58" s="252">
        <v>1459651.09</v>
      </c>
      <c r="O58" s="252">
        <v>2075132.5</v>
      </c>
      <c r="Q58" s="73">
        <v>397427.44</v>
      </c>
      <c r="R58" s="73">
        <v>49545</v>
      </c>
      <c r="S58" s="73">
        <v>111.13</v>
      </c>
      <c r="T58" s="73">
        <v>612108</v>
      </c>
      <c r="V58" s="90">
        <v>741708</v>
      </c>
      <c r="X58" s="90">
        <v>5460</v>
      </c>
      <c r="Y58" s="90">
        <v>210981.41</v>
      </c>
      <c r="Z58" s="90">
        <v>936113.12</v>
      </c>
    </row>
    <row r="59" spans="1:27" x14ac:dyDescent="0.2">
      <c r="A59" s="252" t="s">
        <v>3015</v>
      </c>
      <c r="B59" s="89">
        <v>366358.75</v>
      </c>
      <c r="C59" s="89">
        <v>0</v>
      </c>
      <c r="D59" s="89">
        <v>19056.09</v>
      </c>
      <c r="F59" s="252">
        <v>445620.18</v>
      </c>
      <c r="G59" s="252">
        <v>149459.35999999999</v>
      </c>
      <c r="H59" s="232">
        <v>0</v>
      </c>
      <c r="I59" s="232">
        <v>21313.61</v>
      </c>
      <c r="K59" s="232">
        <v>18.690000000000001</v>
      </c>
      <c r="N59" s="252">
        <v>1931611.23</v>
      </c>
      <c r="O59" s="252">
        <v>3409443.43</v>
      </c>
      <c r="Q59" s="73">
        <v>444677.13</v>
      </c>
      <c r="S59" s="73">
        <v>1117.56</v>
      </c>
      <c r="T59" s="73">
        <v>1103914</v>
      </c>
      <c r="V59" s="90">
        <v>1475744</v>
      </c>
      <c r="Y59" s="90">
        <v>276914.40999999997</v>
      </c>
      <c r="Z59" s="90">
        <v>1014893.32</v>
      </c>
      <c r="AA59" s="90">
        <v>124000</v>
      </c>
    </row>
    <row r="60" spans="1:27" ht="15" customHeight="1" x14ac:dyDescent="0.2">
      <c r="A60" s="252" t="s">
        <v>2994</v>
      </c>
      <c r="B60" s="89">
        <v>299825.74</v>
      </c>
      <c r="C60" s="89">
        <v>0</v>
      </c>
      <c r="D60" s="89">
        <v>3194.05</v>
      </c>
      <c r="F60" s="252">
        <v>198510.64</v>
      </c>
      <c r="G60" s="252">
        <v>335686.89</v>
      </c>
      <c r="N60" s="252">
        <v>-606655.21</v>
      </c>
      <c r="O60" s="252">
        <v>280935.62</v>
      </c>
      <c r="Q60" s="73">
        <v>850271.49</v>
      </c>
      <c r="R60" s="73">
        <v>335000</v>
      </c>
      <c r="S60" s="73">
        <v>514.66999999999996</v>
      </c>
      <c r="T60" s="73">
        <v>972240</v>
      </c>
      <c r="U60" s="73">
        <v>200</v>
      </c>
      <c r="V60" s="90">
        <v>1239016</v>
      </c>
      <c r="Y60" s="90">
        <v>418476.86</v>
      </c>
      <c r="Z60" s="90">
        <v>14231.69</v>
      </c>
      <c r="AA60" s="90">
        <v>3900</v>
      </c>
    </row>
    <row r="61" spans="1:27" x14ac:dyDescent="0.2">
      <c r="A61" s="252" t="s">
        <v>2995</v>
      </c>
      <c r="B61" s="89">
        <v>36099.74</v>
      </c>
      <c r="C61" s="89">
        <v>0</v>
      </c>
      <c r="D61" s="89">
        <v>20487.349999999999</v>
      </c>
      <c r="F61" s="252">
        <v>625122.9</v>
      </c>
      <c r="G61" s="252">
        <v>225965.69</v>
      </c>
      <c r="N61" s="252">
        <v>239350.22</v>
      </c>
      <c r="O61" s="252">
        <v>179132.84</v>
      </c>
      <c r="Q61" s="73">
        <v>756394.92</v>
      </c>
      <c r="R61" s="73">
        <v>2000</v>
      </c>
      <c r="T61" s="73">
        <v>1319740</v>
      </c>
      <c r="V61" s="90">
        <v>1642020</v>
      </c>
      <c r="Y61" s="90">
        <v>414478.36</v>
      </c>
      <c r="Z61" s="90">
        <v>79639.12</v>
      </c>
    </row>
    <row r="62" spans="1:27" x14ac:dyDescent="0.2">
      <c r="A62" s="252" t="s">
        <v>2996</v>
      </c>
      <c r="B62" s="89">
        <v>139737.49</v>
      </c>
      <c r="C62" s="89">
        <v>0</v>
      </c>
      <c r="D62" s="89">
        <v>3727.06</v>
      </c>
      <c r="F62" s="252">
        <v>410460.3</v>
      </c>
      <c r="G62" s="252">
        <v>93372</v>
      </c>
      <c r="N62" s="252">
        <v>104739.49</v>
      </c>
      <c r="O62" s="252">
        <v>2768470.84</v>
      </c>
      <c r="Q62" s="73">
        <v>940800.72</v>
      </c>
      <c r="S62" s="73">
        <v>427.74</v>
      </c>
      <c r="T62" s="73">
        <v>863990</v>
      </c>
      <c r="V62" s="90">
        <v>1328150</v>
      </c>
      <c r="Y62" s="90">
        <v>385182.68</v>
      </c>
      <c r="Z62" s="90">
        <v>81251.38</v>
      </c>
      <c r="AA62" s="90">
        <v>7500</v>
      </c>
    </row>
    <row r="63" spans="1:27" x14ac:dyDescent="0.2">
      <c r="A63" s="252" t="s">
        <v>2997</v>
      </c>
      <c r="B63" s="89">
        <v>799700.45</v>
      </c>
      <c r="C63" s="89">
        <v>0</v>
      </c>
      <c r="D63" s="89">
        <v>22197.3</v>
      </c>
      <c r="F63" s="252">
        <v>443826.25</v>
      </c>
      <c r="G63" s="252">
        <v>213236.56</v>
      </c>
      <c r="N63" s="252">
        <v>305771.59000000003</v>
      </c>
      <c r="O63" s="252">
        <v>2027508.56</v>
      </c>
      <c r="Q63" s="73">
        <v>2175004.9300000002</v>
      </c>
      <c r="R63" s="73">
        <v>389087</v>
      </c>
      <c r="S63" s="73">
        <v>382.05</v>
      </c>
      <c r="T63" s="73">
        <v>974880</v>
      </c>
      <c r="V63" s="90">
        <v>1794465</v>
      </c>
      <c r="Y63" s="90">
        <v>557821</v>
      </c>
      <c r="Z63" s="90">
        <v>86776.69</v>
      </c>
      <c r="AA63" s="90">
        <v>40600</v>
      </c>
    </row>
    <row r="64" spans="1:27" x14ac:dyDescent="0.2">
      <c r="A64" s="252" t="s">
        <v>2998</v>
      </c>
      <c r="B64" s="89">
        <v>1219399.05</v>
      </c>
      <c r="C64" s="89">
        <v>0</v>
      </c>
      <c r="D64" s="89">
        <v>12354.82</v>
      </c>
      <c r="F64" s="252">
        <v>712327.45</v>
      </c>
      <c r="G64" s="252">
        <v>107198.72</v>
      </c>
      <c r="N64" s="252">
        <v>15068.59</v>
      </c>
      <c r="O64" s="252">
        <v>179132.84</v>
      </c>
      <c r="Q64" s="73">
        <v>1917662.64</v>
      </c>
      <c r="R64" s="73">
        <v>174900</v>
      </c>
      <c r="S64" s="73">
        <v>491.2</v>
      </c>
      <c r="T64" s="73">
        <v>832240</v>
      </c>
      <c r="V64" s="90">
        <v>1138908</v>
      </c>
      <c r="Y64" s="90">
        <v>514901.5</v>
      </c>
      <c r="Z64" s="90">
        <v>85348.42</v>
      </c>
      <c r="AA64" s="90">
        <v>6000</v>
      </c>
    </row>
    <row r="65" spans="1:27" x14ac:dyDescent="0.2">
      <c r="A65" s="252" t="s">
        <v>2999</v>
      </c>
      <c r="B65" s="89">
        <v>712999.4</v>
      </c>
      <c r="C65" s="89">
        <v>21121</v>
      </c>
      <c r="D65" s="89">
        <v>68887.759999999995</v>
      </c>
      <c r="F65" s="252">
        <v>1814980.69</v>
      </c>
      <c r="G65" s="252">
        <v>210954.35</v>
      </c>
      <c r="H65" s="232">
        <v>0</v>
      </c>
      <c r="I65" s="232">
        <v>60808.66</v>
      </c>
      <c r="K65" s="232">
        <v>95500</v>
      </c>
      <c r="N65" s="252">
        <v>-197721.66</v>
      </c>
      <c r="O65" s="252">
        <v>2752937.45</v>
      </c>
      <c r="Q65" s="73">
        <v>1078228.77</v>
      </c>
      <c r="S65" s="73">
        <v>1564.94</v>
      </c>
      <c r="T65" s="73">
        <v>1485910</v>
      </c>
      <c r="U65" s="73">
        <v>36780</v>
      </c>
      <c r="V65" s="90">
        <v>1678690</v>
      </c>
      <c r="Y65" s="90">
        <v>489344.61</v>
      </c>
      <c r="Z65" s="90">
        <v>252511.35</v>
      </c>
    </row>
    <row r="66" spans="1:27" x14ac:dyDescent="0.2">
      <c r="A66" s="252" t="s">
        <v>3000</v>
      </c>
      <c r="B66" s="89">
        <v>618903.36</v>
      </c>
      <c r="C66" s="89">
        <v>8100</v>
      </c>
      <c r="D66" s="89">
        <v>44878.85</v>
      </c>
      <c r="F66" s="252">
        <v>839619.68</v>
      </c>
      <c r="G66" s="252">
        <v>1707427.01</v>
      </c>
      <c r="H66" s="232">
        <v>0</v>
      </c>
      <c r="I66" s="232">
        <v>66400</v>
      </c>
      <c r="N66" s="252">
        <v>-203216.37</v>
      </c>
      <c r="O66" s="252">
        <v>3437556.74</v>
      </c>
      <c r="Q66" s="73">
        <v>954671.3</v>
      </c>
      <c r="S66" s="73">
        <v>551.41</v>
      </c>
      <c r="T66" s="73">
        <v>1288762</v>
      </c>
      <c r="U66" s="73">
        <v>57400</v>
      </c>
      <c r="V66" s="90">
        <v>1498782</v>
      </c>
      <c r="Y66" s="90">
        <v>285467.84999999998</v>
      </c>
      <c r="Z66" s="90">
        <v>527465.32999999996</v>
      </c>
    </row>
    <row r="67" spans="1:27" ht="12" customHeight="1" x14ac:dyDescent="0.2">
      <c r="A67" s="252" t="s">
        <v>3001</v>
      </c>
      <c r="B67" s="89">
        <v>974803.39</v>
      </c>
      <c r="C67" s="89">
        <v>0</v>
      </c>
      <c r="D67" s="89">
        <v>51819.35</v>
      </c>
      <c r="F67" s="252">
        <v>1421393.35</v>
      </c>
      <c r="G67" s="252">
        <v>215161.81</v>
      </c>
      <c r="H67" s="232">
        <v>0</v>
      </c>
      <c r="I67" s="232">
        <v>52800</v>
      </c>
      <c r="N67" s="252">
        <v>1529048.97</v>
      </c>
      <c r="O67" s="252">
        <v>785641.8</v>
      </c>
      <c r="Q67" s="73">
        <v>1049759.8700000001</v>
      </c>
      <c r="R67" s="73">
        <v>176570</v>
      </c>
      <c r="S67" s="73">
        <v>894.63</v>
      </c>
      <c r="T67" s="73">
        <v>891069.29</v>
      </c>
      <c r="U67" s="73">
        <v>51950</v>
      </c>
      <c r="V67" s="90">
        <v>1188107.29</v>
      </c>
      <c r="Y67" s="90">
        <v>262563.78000000003</v>
      </c>
      <c r="Z67" s="90">
        <v>192611.18</v>
      </c>
    </row>
    <row r="68" spans="1:27" x14ac:dyDescent="0.2">
      <c r="A68" s="252" t="s">
        <v>3002</v>
      </c>
      <c r="B68" s="89">
        <v>1099147.8500000001</v>
      </c>
      <c r="C68" s="89">
        <v>0</v>
      </c>
      <c r="D68" s="89">
        <v>38700</v>
      </c>
      <c r="F68" s="252">
        <v>205948.76</v>
      </c>
      <c r="G68" s="252">
        <v>249812.03</v>
      </c>
      <c r="H68" s="232">
        <v>486</v>
      </c>
      <c r="I68" s="232">
        <v>5812.73</v>
      </c>
      <c r="K68" s="232">
        <v>354.52</v>
      </c>
      <c r="N68" s="252">
        <v>-1000026.47</v>
      </c>
      <c r="O68" s="252">
        <v>2929218.73</v>
      </c>
      <c r="Q68" s="73">
        <v>3465293.07</v>
      </c>
      <c r="S68" s="73">
        <v>2194.6</v>
      </c>
      <c r="T68" s="73">
        <v>770112</v>
      </c>
      <c r="V68" s="90">
        <v>1692448</v>
      </c>
      <c r="Y68" s="90">
        <v>478727.54</v>
      </c>
      <c r="Z68" s="90">
        <v>329237.02</v>
      </c>
      <c r="AA68" s="90">
        <v>1722</v>
      </c>
    </row>
    <row r="69" spans="1:27" x14ac:dyDescent="0.2">
      <c r="A69" s="252" t="s">
        <v>3003</v>
      </c>
      <c r="B69" s="89">
        <v>641331.81999999995</v>
      </c>
      <c r="C69" s="89">
        <v>0</v>
      </c>
      <c r="D69" s="89">
        <v>43743.76</v>
      </c>
      <c r="F69" s="252">
        <v>1579542.22</v>
      </c>
      <c r="G69" s="252">
        <v>198180.73</v>
      </c>
      <c r="H69" s="232">
        <v>486</v>
      </c>
      <c r="I69" s="232">
        <v>15649.24</v>
      </c>
      <c r="N69" s="252">
        <v>-99611.9</v>
      </c>
      <c r="O69" s="252">
        <v>574529.34</v>
      </c>
      <c r="Q69" s="73">
        <v>1787799.6</v>
      </c>
      <c r="S69" s="73">
        <v>754.59</v>
      </c>
      <c r="T69" s="73">
        <v>584993.15</v>
      </c>
      <c r="V69" s="90">
        <v>940446.15</v>
      </c>
      <c r="X69" s="90">
        <v>7272</v>
      </c>
      <c r="Y69" s="90">
        <v>406415.65</v>
      </c>
      <c r="Z69" s="90">
        <v>128233.89</v>
      </c>
      <c r="AA69" s="90">
        <v>4902.25</v>
      </c>
    </row>
    <row r="70" spans="1:27" x14ac:dyDescent="0.2">
      <c r="A70" s="252" t="s">
        <v>3004</v>
      </c>
      <c r="B70" s="89">
        <v>861764.05</v>
      </c>
      <c r="C70" s="89">
        <v>0</v>
      </c>
      <c r="D70" s="89">
        <v>61000.88</v>
      </c>
      <c r="F70" s="252">
        <v>174719.03</v>
      </c>
      <c r="G70" s="252">
        <v>540512.55000000005</v>
      </c>
      <c r="K70" s="232">
        <v>449.5</v>
      </c>
      <c r="N70" s="252">
        <v>-137616.6</v>
      </c>
      <c r="O70" s="252">
        <v>2183187.2799999998</v>
      </c>
      <c r="Q70" s="73">
        <v>2834992.14</v>
      </c>
      <c r="S70" s="73">
        <v>2815.15</v>
      </c>
      <c r="T70" s="73">
        <v>1566670</v>
      </c>
      <c r="V70" s="90">
        <v>2113210</v>
      </c>
      <c r="Y70" s="90">
        <v>714336.47</v>
      </c>
      <c r="Z70" s="90">
        <v>179861.06</v>
      </c>
      <c r="AA70" s="90">
        <v>27144.55</v>
      </c>
    </row>
    <row r="71" spans="1:27" x14ac:dyDescent="0.2">
      <c r="A71" s="252" t="s">
        <v>3005</v>
      </c>
      <c r="B71" s="89">
        <v>2132233.39</v>
      </c>
      <c r="C71" s="89">
        <v>0</v>
      </c>
      <c r="D71" s="89">
        <v>101994</v>
      </c>
      <c r="F71" s="252">
        <v>1619866.9</v>
      </c>
      <c r="G71" s="252">
        <v>209776.27</v>
      </c>
      <c r="I71" s="232">
        <v>15680</v>
      </c>
      <c r="N71" s="252">
        <v>-81146.240000000005</v>
      </c>
      <c r="O71" s="252">
        <v>1562778.07</v>
      </c>
      <c r="Q71" s="73">
        <v>2449387.0699999998</v>
      </c>
      <c r="S71" s="73">
        <v>3695.08</v>
      </c>
      <c r="T71" s="73">
        <v>665774.4</v>
      </c>
      <c r="V71" s="90">
        <v>1281418.8999999999</v>
      </c>
      <c r="Y71" s="90">
        <v>652042.62</v>
      </c>
      <c r="Z71" s="90">
        <v>252228.64</v>
      </c>
    </row>
    <row r="72" spans="1:27" x14ac:dyDescent="0.2">
      <c r="A72" s="252" t="s">
        <v>3006</v>
      </c>
      <c r="B72" s="89">
        <v>1929211.72</v>
      </c>
      <c r="C72" s="89">
        <v>0</v>
      </c>
      <c r="D72" s="89">
        <v>57930</v>
      </c>
      <c r="F72" s="252">
        <v>1280974.1000000001</v>
      </c>
      <c r="G72" s="252">
        <v>722359.36</v>
      </c>
      <c r="H72" s="232">
        <v>5100</v>
      </c>
      <c r="I72" s="232">
        <v>26333.18</v>
      </c>
      <c r="J72" s="232">
        <v>13000</v>
      </c>
      <c r="K72" s="232">
        <v>0</v>
      </c>
      <c r="N72" s="252">
        <v>-400620.02</v>
      </c>
      <c r="O72" s="252">
        <v>1881658.83</v>
      </c>
      <c r="Q72" s="73">
        <v>4220636.4800000004</v>
      </c>
      <c r="S72" s="73">
        <v>3203.78</v>
      </c>
      <c r="T72" s="73">
        <v>1708308</v>
      </c>
      <c r="V72" s="90">
        <v>2700291</v>
      </c>
      <c r="X72" s="90">
        <v>3000</v>
      </c>
      <c r="Y72" s="90">
        <v>1014640.59</v>
      </c>
      <c r="Z72" s="90">
        <v>179220.99</v>
      </c>
      <c r="AA72" s="90">
        <v>7928</v>
      </c>
    </row>
    <row r="73" spans="1:27" x14ac:dyDescent="0.2">
      <c r="A73" s="252" t="s">
        <v>3007</v>
      </c>
      <c r="B73" s="89">
        <v>458923.99</v>
      </c>
      <c r="C73" s="89">
        <v>0</v>
      </c>
      <c r="D73" s="89">
        <v>88327.49</v>
      </c>
      <c r="F73" s="252">
        <v>302081.8</v>
      </c>
      <c r="G73" s="252">
        <v>83073.009999999995</v>
      </c>
      <c r="I73" s="232">
        <v>63097.75</v>
      </c>
      <c r="K73" s="232">
        <v>142.51</v>
      </c>
      <c r="N73" s="252">
        <v>402198.18</v>
      </c>
      <c r="O73" s="252">
        <v>1497958.46</v>
      </c>
      <c r="Q73" s="73">
        <v>839531.65</v>
      </c>
      <c r="T73" s="73">
        <v>736715</v>
      </c>
      <c r="V73" s="90">
        <v>987547</v>
      </c>
      <c r="Y73" s="90">
        <v>541496.77</v>
      </c>
      <c r="Z73" s="90">
        <v>630968.89</v>
      </c>
    </row>
    <row r="74" spans="1:27" x14ac:dyDescent="0.2">
      <c r="A74" s="252" t="s">
        <v>3008</v>
      </c>
      <c r="B74" s="89">
        <v>421431.41</v>
      </c>
      <c r="C74" s="89">
        <v>0</v>
      </c>
      <c r="D74" s="89">
        <v>71922.5</v>
      </c>
      <c r="F74" s="252">
        <v>1147169.74</v>
      </c>
      <c r="G74" s="252">
        <v>220860.08</v>
      </c>
      <c r="H74" s="232">
        <v>162</v>
      </c>
      <c r="I74" s="232">
        <v>13787.51</v>
      </c>
      <c r="K74" s="232">
        <v>23065.82</v>
      </c>
      <c r="N74" s="252">
        <v>-122582.06</v>
      </c>
      <c r="O74" s="252">
        <v>2412599.04</v>
      </c>
      <c r="Q74" s="73">
        <v>1950265.57</v>
      </c>
      <c r="S74" s="73">
        <v>441.14</v>
      </c>
      <c r="T74" s="73">
        <v>495795.3</v>
      </c>
      <c r="V74" s="90">
        <v>852901.3</v>
      </c>
      <c r="X74" s="90">
        <v>13400</v>
      </c>
      <c r="Y74" s="90">
        <v>392977.74</v>
      </c>
      <c r="Z74" s="90">
        <v>214465.77</v>
      </c>
      <c r="AA74" s="90">
        <v>2989</v>
      </c>
    </row>
    <row r="75" spans="1:27" x14ac:dyDescent="0.2">
      <c r="A75" s="252" t="s">
        <v>3009</v>
      </c>
      <c r="B75" s="89">
        <v>750051.24</v>
      </c>
      <c r="C75" s="89">
        <v>66958.75</v>
      </c>
      <c r="D75" s="89">
        <v>68200</v>
      </c>
      <c r="F75" s="252">
        <v>957083.26</v>
      </c>
      <c r="G75" s="252">
        <v>2013447.01</v>
      </c>
      <c r="I75" s="232">
        <v>28961.200000000001</v>
      </c>
      <c r="K75" s="232">
        <v>0</v>
      </c>
      <c r="N75" s="252">
        <v>579.61</v>
      </c>
      <c r="O75" s="252">
        <v>2174520.91</v>
      </c>
      <c r="Q75" s="73">
        <v>1823834.96</v>
      </c>
      <c r="R75" s="73">
        <v>410000</v>
      </c>
      <c r="S75" s="73">
        <v>509.13</v>
      </c>
      <c r="T75" s="73">
        <v>942928.4</v>
      </c>
      <c r="V75" s="90">
        <v>1554448.4</v>
      </c>
      <c r="Y75" s="90">
        <v>578943.64</v>
      </c>
      <c r="Z75" s="90">
        <v>417750.08</v>
      </c>
      <c r="AA75" s="90">
        <v>400</v>
      </c>
    </row>
    <row r="76" spans="1:27" x14ac:dyDescent="0.2">
      <c r="A76" s="252" t="s">
        <v>3010</v>
      </c>
      <c r="B76" s="89">
        <v>1222522.17</v>
      </c>
      <c r="C76" s="89">
        <v>17731.5</v>
      </c>
      <c r="D76" s="89">
        <v>30341.84</v>
      </c>
      <c r="F76" s="252">
        <v>1338511.69</v>
      </c>
      <c r="G76" s="252">
        <v>922893.46</v>
      </c>
      <c r="I76" s="232">
        <v>75678.5</v>
      </c>
      <c r="K76" s="232">
        <v>1231.8399999999999</v>
      </c>
      <c r="N76" s="252">
        <v>-88000</v>
      </c>
      <c r="O76" s="252">
        <v>2426315.1</v>
      </c>
      <c r="Q76" s="73">
        <v>1616331.01</v>
      </c>
      <c r="R76" s="73">
        <v>627300</v>
      </c>
      <c r="S76" s="73">
        <v>791.67</v>
      </c>
      <c r="T76" s="73">
        <v>1399327.33</v>
      </c>
      <c r="V76" s="90">
        <v>1829814.33</v>
      </c>
      <c r="W76" s="90">
        <v>6000</v>
      </c>
      <c r="Y76" s="90">
        <v>785172.65</v>
      </c>
      <c r="Z76" s="90">
        <v>224227.3</v>
      </c>
    </row>
    <row r="77" spans="1:27" x14ac:dyDescent="0.2">
      <c r="A77" s="252" t="s">
        <v>3011</v>
      </c>
      <c r="B77" s="89">
        <v>207527.86</v>
      </c>
      <c r="C77" s="89">
        <v>38106.879999999997</v>
      </c>
      <c r="D77" s="89">
        <v>710.97</v>
      </c>
      <c r="F77" s="252">
        <v>234242.41</v>
      </c>
      <c r="G77" s="252">
        <v>241789.46</v>
      </c>
      <c r="I77" s="232">
        <v>28064</v>
      </c>
      <c r="K77" s="232">
        <v>2192.8200000000002</v>
      </c>
      <c r="O77" s="252">
        <v>1120243.3</v>
      </c>
      <c r="Q77" s="73">
        <v>1515133.84</v>
      </c>
      <c r="R77" s="73">
        <v>17400</v>
      </c>
      <c r="S77" s="73">
        <v>410.77</v>
      </c>
      <c r="T77" s="73">
        <v>358895.2</v>
      </c>
      <c r="V77" s="90">
        <v>858575.2</v>
      </c>
      <c r="Y77" s="90">
        <v>644279.04000000004</v>
      </c>
      <c r="Z77" s="90">
        <v>122760.37</v>
      </c>
    </row>
    <row r="78" spans="1:27" x14ac:dyDescent="0.2">
      <c r="A78" s="252" t="s">
        <v>3012</v>
      </c>
      <c r="B78" s="89">
        <v>841776.14</v>
      </c>
      <c r="C78" s="89">
        <v>80130.429999999993</v>
      </c>
      <c r="D78" s="89">
        <v>25210</v>
      </c>
      <c r="F78" s="252">
        <v>1194440.03</v>
      </c>
      <c r="G78" s="252">
        <v>261631.83</v>
      </c>
      <c r="I78" s="232">
        <v>41084.04</v>
      </c>
      <c r="K78" s="232">
        <v>70.510000000000005</v>
      </c>
      <c r="O78" s="252">
        <v>2732486.08</v>
      </c>
      <c r="Q78" s="73">
        <v>1532234.5</v>
      </c>
      <c r="R78" s="73">
        <v>323768</v>
      </c>
      <c r="S78" s="73">
        <v>785.13</v>
      </c>
      <c r="T78" s="73">
        <v>1464259</v>
      </c>
      <c r="U78" s="73">
        <v>484</v>
      </c>
      <c r="V78" s="90">
        <v>2012191</v>
      </c>
      <c r="Y78" s="90">
        <v>700694.22</v>
      </c>
      <c r="Z78" s="90">
        <v>226427</v>
      </c>
    </row>
    <row r="79" spans="1:27" x14ac:dyDescent="0.2">
      <c r="A79" s="252" t="s">
        <v>3013</v>
      </c>
      <c r="B79" s="89">
        <v>1026634.8</v>
      </c>
      <c r="C79" s="89">
        <v>73573</v>
      </c>
      <c r="D79" s="89">
        <v>4166.59</v>
      </c>
      <c r="F79" s="252">
        <v>1995650.29</v>
      </c>
      <c r="G79" s="252">
        <v>278731.45</v>
      </c>
      <c r="I79" s="232">
        <v>18401.740000000002</v>
      </c>
      <c r="K79" s="232">
        <v>880</v>
      </c>
      <c r="N79" s="252">
        <v>1870</v>
      </c>
      <c r="O79" s="252">
        <v>3283107.89</v>
      </c>
      <c r="Q79" s="73">
        <v>2538223.4500000002</v>
      </c>
      <c r="S79" s="73">
        <v>1283.8800000000001</v>
      </c>
      <c r="T79" s="73">
        <v>581280</v>
      </c>
      <c r="V79" s="90">
        <v>1030320</v>
      </c>
      <c r="W79" s="90">
        <v>500</v>
      </c>
      <c r="X79" s="90">
        <v>16144</v>
      </c>
      <c r="Y79" s="90">
        <v>1021679.07</v>
      </c>
      <c r="Z79" s="90">
        <v>276333.69</v>
      </c>
      <c r="AA79" s="90">
        <v>1363197</v>
      </c>
    </row>
    <row r="80" spans="1:27" x14ac:dyDescent="0.2">
      <c r="A80" s="252" t="s">
        <v>3017</v>
      </c>
      <c r="B80" s="89">
        <v>825001.68</v>
      </c>
      <c r="C80" s="89">
        <v>7126</v>
      </c>
      <c r="D80" s="89">
        <v>18230</v>
      </c>
      <c r="F80" s="252">
        <v>589853.1</v>
      </c>
      <c r="G80" s="252">
        <v>319676.33</v>
      </c>
      <c r="I80" s="232">
        <v>14300</v>
      </c>
      <c r="K80" s="232">
        <v>833.71</v>
      </c>
      <c r="N80" s="252">
        <v>-297667.68</v>
      </c>
      <c r="O80" s="252">
        <v>1600443.98</v>
      </c>
      <c r="Q80" s="73">
        <v>1324978.96</v>
      </c>
      <c r="R80" s="73">
        <v>265450</v>
      </c>
      <c r="S80" s="73">
        <v>842.66</v>
      </c>
      <c r="T80" s="73">
        <v>606458.24</v>
      </c>
      <c r="V80" s="90">
        <v>1045566.74</v>
      </c>
      <c r="Y80" s="90">
        <v>436682.92</v>
      </c>
      <c r="Z80" s="90">
        <v>181779.68</v>
      </c>
      <c r="AA80" s="90">
        <v>0.42</v>
      </c>
    </row>
    <row r="81" spans="1:27" x14ac:dyDescent="0.2">
      <c r="A81" s="254" t="s">
        <v>2985</v>
      </c>
      <c r="B81" s="89">
        <v>501451.33</v>
      </c>
      <c r="C81" s="89">
        <v>0</v>
      </c>
      <c r="D81" s="89">
        <v>8132.5</v>
      </c>
      <c r="F81" s="252">
        <v>854051.34</v>
      </c>
      <c r="G81" s="252">
        <v>427900.29</v>
      </c>
      <c r="H81" s="232">
        <v>51330</v>
      </c>
      <c r="I81" s="232">
        <v>5400</v>
      </c>
      <c r="M81" s="252">
        <v>-1361879.87</v>
      </c>
      <c r="N81" s="252">
        <v>45392.6</v>
      </c>
      <c r="O81" s="252">
        <v>2663000</v>
      </c>
      <c r="Q81" s="73">
        <v>907711.84</v>
      </c>
      <c r="T81" s="73">
        <v>675440</v>
      </c>
      <c r="V81" s="90">
        <v>973295</v>
      </c>
      <c r="Y81" s="90">
        <v>107881.71</v>
      </c>
      <c r="Z81" s="90">
        <v>12912.4</v>
      </c>
      <c r="AA81" s="90">
        <v>59330</v>
      </c>
    </row>
    <row r="82" spans="1:27" x14ac:dyDescent="0.2">
      <c r="A82" s="254" t="s">
        <v>2986</v>
      </c>
      <c r="B82" s="89">
        <v>947495.94</v>
      </c>
      <c r="C82" s="89">
        <v>0</v>
      </c>
      <c r="D82" s="89">
        <v>5991.23</v>
      </c>
      <c r="F82" s="252">
        <v>449144.71</v>
      </c>
      <c r="G82" s="252">
        <v>150213.25</v>
      </c>
      <c r="I82" s="232">
        <v>2897</v>
      </c>
      <c r="K82" s="232">
        <v>85281.91</v>
      </c>
      <c r="N82" s="252">
        <v>169878.31</v>
      </c>
      <c r="O82" s="252">
        <v>1891796.64</v>
      </c>
      <c r="Q82" s="73">
        <v>2357133.81</v>
      </c>
      <c r="R82" s="73">
        <v>38250</v>
      </c>
      <c r="S82" s="73">
        <v>926.87</v>
      </c>
      <c r="T82" s="73">
        <v>233081.3</v>
      </c>
      <c r="U82" s="73">
        <v>158602</v>
      </c>
      <c r="V82" s="90">
        <v>479315.3</v>
      </c>
      <c r="Y82" s="90">
        <v>223065.07</v>
      </c>
      <c r="Z82" s="90">
        <v>102145.41</v>
      </c>
      <c r="AA82" s="90">
        <v>839083</v>
      </c>
    </row>
    <row r="83" spans="1:27" x14ac:dyDescent="0.2">
      <c r="A83" s="252" t="s">
        <v>2991</v>
      </c>
      <c r="B83" s="89">
        <v>407355.28</v>
      </c>
      <c r="C83" s="89">
        <v>22050</v>
      </c>
      <c r="D83" s="89">
        <v>13327.55</v>
      </c>
      <c r="F83" s="252">
        <v>818608.89</v>
      </c>
      <c r="G83" s="252">
        <v>274835.03000000003</v>
      </c>
      <c r="M83" s="252">
        <v>-1145747.33</v>
      </c>
      <c r="N83" s="252">
        <v>683941.06</v>
      </c>
      <c r="O83" s="252">
        <v>1831896.95</v>
      </c>
      <c r="Q83" s="73">
        <v>1339199.55</v>
      </c>
      <c r="S83" s="73">
        <v>442.9</v>
      </c>
      <c r="T83" s="73">
        <v>1049079.3</v>
      </c>
      <c r="U83" s="73">
        <v>14250</v>
      </c>
      <c r="V83" s="90">
        <v>1546938.3</v>
      </c>
      <c r="Y83" s="90">
        <v>317775.8</v>
      </c>
      <c r="Z83" s="90">
        <v>175960.58</v>
      </c>
    </row>
    <row r="84" spans="1:27" x14ac:dyDescent="0.2">
      <c r="A84" s="252" t="s">
        <v>2992</v>
      </c>
      <c r="B84" s="89">
        <v>98326.27</v>
      </c>
      <c r="C84" s="89">
        <v>0</v>
      </c>
      <c r="D84" s="89">
        <v>7985.3</v>
      </c>
      <c r="F84" s="252">
        <v>1894184.67</v>
      </c>
      <c r="G84" s="252">
        <v>47440.4</v>
      </c>
      <c r="I84" s="232">
        <v>19705</v>
      </c>
      <c r="N84" s="252">
        <v>1889150.69</v>
      </c>
      <c r="O84" s="252">
        <v>1831896</v>
      </c>
      <c r="Q84" s="73">
        <v>838953.36</v>
      </c>
      <c r="S84" s="73">
        <v>75.040000000000006</v>
      </c>
      <c r="T84" s="73">
        <v>1027820</v>
      </c>
      <c r="U84" s="73">
        <v>10800</v>
      </c>
      <c r="V84" s="90">
        <v>1426907</v>
      </c>
      <c r="Y84" s="90">
        <v>262378.95</v>
      </c>
      <c r="Z84" s="90">
        <v>113169.68</v>
      </c>
      <c r="AA84" s="90">
        <v>35000</v>
      </c>
    </row>
    <row r="85" spans="1:27" x14ac:dyDescent="0.2">
      <c r="A85" s="252" t="s">
        <v>2993</v>
      </c>
      <c r="B85" s="89">
        <v>154184.95999999999</v>
      </c>
      <c r="C85" s="89">
        <v>69425</v>
      </c>
      <c r="D85" s="89">
        <v>29062.2</v>
      </c>
      <c r="F85" s="252">
        <v>9509.61</v>
      </c>
      <c r="G85" s="252">
        <v>15205.07</v>
      </c>
      <c r="J85" s="232">
        <v>65000</v>
      </c>
      <c r="N85" s="252">
        <v>-4063191.73</v>
      </c>
      <c r="O85" s="252">
        <v>4000000</v>
      </c>
      <c r="Q85" s="73">
        <v>954940.27</v>
      </c>
      <c r="S85" s="73">
        <v>187.24</v>
      </c>
      <c r="T85" s="73">
        <v>511300.5</v>
      </c>
      <c r="U85" s="73">
        <v>58175</v>
      </c>
      <c r="V85" s="90">
        <v>966280.5</v>
      </c>
      <c r="Y85" s="90">
        <v>290111.42</v>
      </c>
      <c r="Z85" s="90">
        <v>133771.54</v>
      </c>
      <c r="AA85" s="90">
        <v>82251</v>
      </c>
    </row>
    <row r="86" spans="1:27" x14ac:dyDescent="0.2">
      <c r="A86" s="252" t="s">
        <v>3016</v>
      </c>
      <c r="B86" s="89">
        <v>0</v>
      </c>
      <c r="D86" s="89">
        <v>0</v>
      </c>
      <c r="E86" s="89">
        <v>0</v>
      </c>
      <c r="F86" s="252">
        <v>1061950.1399999999</v>
      </c>
      <c r="G86" s="252">
        <v>1019188.17</v>
      </c>
      <c r="K86" s="232">
        <v>0</v>
      </c>
      <c r="N86" s="252">
        <v>1021840.32</v>
      </c>
      <c r="O86" s="252">
        <v>31316.240000000002</v>
      </c>
      <c r="T86" s="73">
        <v>413456.52</v>
      </c>
      <c r="U86" s="73">
        <v>1804594.34</v>
      </c>
      <c r="V86" s="90">
        <v>420956.52</v>
      </c>
      <c r="X86" s="90">
        <v>21850</v>
      </c>
      <c r="Y86" s="90">
        <v>129244.34</v>
      </c>
      <c r="Z86" s="90">
        <v>618018.25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บก.</vt:lpstr>
      <vt:lpstr>บึงกาฬ</vt:lpstr>
      <vt:lpstr>นภ</vt:lpstr>
      <vt:lpstr>หนองบัวลำภู</vt:lpstr>
      <vt:lpstr>อด</vt:lpstr>
      <vt:lpstr>อุดรธานี</vt:lpstr>
      <vt:lpstr>ลย.</vt:lpstr>
      <vt:lpstr>เลย </vt:lpstr>
      <vt:lpstr>นค.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ผู้ใช้ Windows</cp:lastModifiedBy>
  <cp:lastPrinted>2020-07-01T05:25:31Z</cp:lastPrinted>
  <dcterms:created xsi:type="dcterms:W3CDTF">2018-02-08T06:24:17Z</dcterms:created>
  <dcterms:modified xsi:type="dcterms:W3CDTF">2020-07-01T05:38:21Z</dcterms:modified>
</cp:coreProperties>
</file>